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315" tabRatio="886" firstSheet="4" activeTab="4"/>
  </bookViews>
  <sheets>
    <sheet name="PB1 0%" sheetId="37" state="hidden" r:id="rId1"/>
    <sheet name="PB2 &lt;10%" sheetId="38" state="hidden" r:id="rId2"/>
    <sheet name="PB3 &gt;10% s" sheetId="39" state="hidden" r:id="rId3"/>
    <sheet name="PB 4 KCM" sheetId="40" state="hidden" r:id="rId4"/>
    <sheet name="B1 DC GIAM TH" sheetId="33" r:id="rId5"/>
    <sheet name="B2 BS VON 11.2019" sheetId="34" r:id="rId6"/>
    <sheet name="B3 DA xem xét bổ sung TH" sheetId="35" r:id="rId7"/>
    <sheet name="B5 Von su nghiep" sheetId="47" r:id="rId8"/>
    <sheet name="B6 NGUON VON 2020" sheetId="30" r:id="rId9"/>
    <sheet name="PB6.1 DH giảm " sheetId="21" r:id="rId10"/>
    <sheet name="B7 PA PHAN BO, DIEU HOA" sheetId="32" r:id="rId11"/>
    <sheet name="B8 QTOAN" sheetId="31" r:id="rId12"/>
    <sheet name="B9. Chuan bi DT" sheetId="50" r:id="rId13"/>
    <sheet name="PB13. DM CHUYEN TIEP" sheetId="43" state="hidden" r:id="rId14"/>
    <sheet name="PB11 ODA " sheetId="51" state="hidden" r:id="rId15"/>
    <sheet name="Thay doi" sheetId="52" state="hidden" r:id="rId16"/>
    <sheet name="PB13. DM CHUYEN TIEP 29.6" sheetId="48" state="hidden" r:id="rId17"/>
    <sheet name="Chi NSĐP -Bieu 33-ok" sheetId="44" r:id="rId18"/>
    <sheet name="Bieu 34-ND31-ok" sheetId="45" r:id="rId19"/>
    <sheet name="B37-ND31-ok" sheetId="46"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T" localSheetId="19">#REF!</definedName>
    <definedName name="\T" localSheetId="10">#REF!</definedName>
    <definedName name="\T" localSheetId="3">#REF!</definedName>
    <definedName name="\T" localSheetId="0">#REF!</definedName>
    <definedName name="\T" localSheetId="16">#REF!</definedName>
    <definedName name="\T" localSheetId="1">#REF!</definedName>
    <definedName name="\T" localSheetId="2">#REF!</definedName>
    <definedName name="\T">#REF!</definedName>
    <definedName name="_">#N/A</definedName>
    <definedName name="_?" localSheetId="19">#REF!</definedName>
    <definedName name="_?" localSheetId="10">#REF!</definedName>
    <definedName name="_?" localSheetId="3">#REF!</definedName>
    <definedName name="_?" localSheetId="0">#REF!</definedName>
    <definedName name="_?" localSheetId="16">#REF!</definedName>
    <definedName name="_?" localSheetId="1">#REF!</definedName>
    <definedName name="_?" localSheetId="2">#REF!</definedName>
    <definedName name="_?">#REF!</definedName>
    <definedName name="_??" localSheetId="19">#REF!</definedName>
    <definedName name="_??" localSheetId="10">#REF!</definedName>
    <definedName name="_??" localSheetId="3">#REF!</definedName>
    <definedName name="_??" localSheetId="16">#REF!</definedName>
    <definedName name="_??">#REF!</definedName>
    <definedName name="_???" localSheetId="19">#REF!</definedName>
    <definedName name="_???" localSheetId="10">#REF!</definedName>
    <definedName name="_???" localSheetId="3">#REF!</definedName>
    <definedName name="_???" localSheetId="16">#REF!</definedName>
    <definedName name="_???">#REF!</definedName>
    <definedName name="_________a1" localSheetId="4" hidden="1">{"'Sheet1'!$L$16"}</definedName>
    <definedName name="_________a1" localSheetId="5" hidden="1">{"'Sheet1'!$L$16"}</definedName>
    <definedName name="_________a1" localSheetId="6" hidden="1">{"'Sheet1'!$L$16"}</definedName>
    <definedName name="_________a1" localSheetId="19" hidden="1">{"'Sheet1'!$L$16"}</definedName>
    <definedName name="_________a1" localSheetId="7" hidden="1">{"'Sheet1'!$L$16"}</definedName>
    <definedName name="_________a1" localSheetId="8" hidden="1">{"'Sheet1'!$L$16"}</definedName>
    <definedName name="_________a1" localSheetId="10" hidden="1">{"'Sheet1'!$L$16"}</definedName>
    <definedName name="_________a1" localSheetId="11" hidden="1">{"'Sheet1'!$L$16"}</definedName>
    <definedName name="_________a1" localSheetId="12" hidden="1">{"'Sheet1'!$L$16"}</definedName>
    <definedName name="_________a1" localSheetId="18" hidden="1">{"'Sheet1'!$L$16"}</definedName>
    <definedName name="_________a1" localSheetId="17" hidden="1">{"'Sheet1'!$L$16"}</definedName>
    <definedName name="_________a1" localSheetId="3" hidden="1">{"'Sheet1'!$L$16"}</definedName>
    <definedName name="_________a1" localSheetId="0" hidden="1">{"'Sheet1'!$L$16"}</definedName>
    <definedName name="_________a1" localSheetId="13" hidden="1">{"'Sheet1'!$L$16"}</definedName>
    <definedName name="_________a1" localSheetId="16" hidden="1">{"'Sheet1'!$L$16"}</definedName>
    <definedName name="_________a1" localSheetId="1" hidden="1">{"'Sheet1'!$L$16"}</definedName>
    <definedName name="_________a1" localSheetId="2" hidden="1">{"'Sheet1'!$L$16"}</definedName>
    <definedName name="_________a1" hidden="1">{"'Sheet1'!$L$16"}</definedName>
    <definedName name="_________ban2" localSheetId="4" hidden="1">{"'Sheet1'!$L$16"}</definedName>
    <definedName name="_________ban2" localSheetId="5" hidden="1">{"'Sheet1'!$L$16"}</definedName>
    <definedName name="_________ban2" localSheetId="6" hidden="1">{"'Sheet1'!$L$16"}</definedName>
    <definedName name="_________ban2" localSheetId="19" hidden="1">{"'Sheet1'!$L$16"}</definedName>
    <definedName name="_________ban2" localSheetId="7" hidden="1">{"'Sheet1'!$L$16"}</definedName>
    <definedName name="_________ban2" localSheetId="8" hidden="1">{"'Sheet1'!$L$16"}</definedName>
    <definedName name="_________ban2" localSheetId="10" hidden="1">{"'Sheet1'!$L$16"}</definedName>
    <definedName name="_________ban2" localSheetId="11" hidden="1">{"'Sheet1'!$L$16"}</definedName>
    <definedName name="_________ban2" localSheetId="12" hidden="1">{"'Sheet1'!$L$16"}</definedName>
    <definedName name="_________ban2" localSheetId="18" hidden="1">{"'Sheet1'!$L$16"}</definedName>
    <definedName name="_________ban2" localSheetId="17" hidden="1">{"'Sheet1'!$L$16"}</definedName>
    <definedName name="_________ban2" localSheetId="3" hidden="1">{"'Sheet1'!$L$16"}</definedName>
    <definedName name="_________ban2" localSheetId="0" hidden="1">{"'Sheet1'!$L$16"}</definedName>
    <definedName name="_________ban2" localSheetId="13" hidden="1">{"'Sheet1'!$L$16"}</definedName>
    <definedName name="_________ban2" localSheetId="16" hidden="1">{"'Sheet1'!$L$16"}</definedName>
    <definedName name="_________ban2" localSheetId="1" hidden="1">{"'Sheet1'!$L$16"}</definedName>
    <definedName name="_________ban2" localSheetId="2" hidden="1">{"'Sheet1'!$L$16"}</definedName>
    <definedName name="_________ban2" hidden="1">{"'Sheet1'!$L$16"}</definedName>
    <definedName name="_________h1" localSheetId="4" hidden="1">{"'Sheet1'!$L$16"}</definedName>
    <definedName name="_________h1" localSheetId="5" hidden="1">{"'Sheet1'!$L$16"}</definedName>
    <definedName name="_________h1" localSheetId="6" hidden="1">{"'Sheet1'!$L$16"}</definedName>
    <definedName name="_________h1" localSheetId="19" hidden="1">{"'Sheet1'!$L$16"}</definedName>
    <definedName name="_________h1" localSheetId="7" hidden="1">{"'Sheet1'!$L$16"}</definedName>
    <definedName name="_________h1" localSheetId="8" hidden="1">{"'Sheet1'!$L$16"}</definedName>
    <definedName name="_________h1" localSheetId="10" hidden="1">{"'Sheet1'!$L$16"}</definedName>
    <definedName name="_________h1" localSheetId="11" hidden="1">{"'Sheet1'!$L$16"}</definedName>
    <definedName name="_________h1" localSheetId="12" hidden="1">{"'Sheet1'!$L$16"}</definedName>
    <definedName name="_________h1" localSheetId="18" hidden="1">{"'Sheet1'!$L$16"}</definedName>
    <definedName name="_________h1" localSheetId="17" hidden="1">{"'Sheet1'!$L$16"}</definedName>
    <definedName name="_________h1" localSheetId="3" hidden="1">{"'Sheet1'!$L$16"}</definedName>
    <definedName name="_________h1" localSheetId="0" hidden="1">{"'Sheet1'!$L$16"}</definedName>
    <definedName name="_________h1" localSheetId="13" hidden="1">{"'Sheet1'!$L$16"}</definedName>
    <definedName name="_________h1" localSheetId="16" hidden="1">{"'Sheet1'!$L$16"}</definedName>
    <definedName name="_________h1" localSheetId="1" hidden="1">{"'Sheet1'!$L$16"}</definedName>
    <definedName name="_________h1" localSheetId="2" hidden="1">{"'Sheet1'!$L$16"}</definedName>
    <definedName name="_________h1" hidden="1">{"'Sheet1'!$L$16"}</definedName>
    <definedName name="_________hu1" localSheetId="4" hidden="1">{"'Sheet1'!$L$16"}</definedName>
    <definedName name="_________hu1" localSheetId="5" hidden="1">{"'Sheet1'!$L$16"}</definedName>
    <definedName name="_________hu1" localSheetId="6" hidden="1">{"'Sheet1'!$L$16"}</definedName>
    <definedName name="_________hu1" localSheetId="19" hidden="1">{"'Sheet1'!$L$16"}</definedName>
    <definedName name="_________hu1" localSheetId="7" hidden="1">{"'Sheet1'!$L$16"}</definedName>
    <definedName name="_________hu1" localSheetId="8" hidden="1">{"'Sheet1'!$L$16"}</definedName>
    <definedName name="_________hu1" localSheetId="10" hidden="1">{"'Sheet1'!$L$16"}</definedName>
    <definedName name="_________hu1" localSheetId="11" hidden="1">{"'Sheet1'!$L$16"}</definedName>
    <definedName name="_________hu1" localSheetId="12" hidden="1">{"'Sheet1'!$L$16"}</definedName>
    <definedName name="_________hu1" localSheetId="18" hidden="1">{"'Sheet1'!$L$16"}</definedName>
    <definedName name="_________hu1" localSheetId="17" hidden="1">{"'Sheet1'!$L$16"}</definedName>
    <definedName name="_________hu1" localSheetId="3" hidden="1">{"'Sheet1'!$L$16"}</definedName>
    <definedName name="_________hu1" localSheetId="0" hidden="1">{"'Sheet1'!$L$16"}</definedName>
    <definedName name="_________hu1" localSheetId="13" hidden="1">{"'Sheet1'!$L$16"}</definedName>
    <definedName name="_________hu1" localSheetId="16" hidden="1">{"'Sheet1'!$L$16"}</definedName>
    <definedName name="_________hu1" localSheetId="1" hidden="1">{"'Sheet1'!$L$16"}</definedName>
    <definedName name="_________hu1" localSheetId="2" hidden="1">{"'Sheet1'!$L$16"}</definedName>
    <definedName name="_________hu1" hidden="1">{"'Sheet1'!$L$16"}</definedName>
    <definedName name="_________hu2" localSheetId="4" hidden="1">{"'Sheet1'!$L$16"}</definedName>
    <definedName name="_________hu2" localSheetId="5" hidden="1">{"'Sheet1'!$L$16"}</definedName>
    <definedName name="_________hu2" localSheetId="6" hidden="1">{"'Sheet1'!$L$16"}</definedName>
    <definedName name="_________hu2" localSheetId="19" hidden="1">{"'Sheet1'!$L$16"}</definedName>
    <definedName name="_________hu2" localSheetId="7" hidden="1">{"'Sheet1'!$L$16"}</definedName>
    <definedName name="_________hu2" localSheetId="8" hidden="1">{"'Sheet1'!$L$16"}</definedName>
    <definedName name="_________hu2" localSheetId="10" hidden="1">{"'Sheet1'!$L$16"}</definedName>
    <definedName name="_________hu2" localSheetId="11" hidden="1">{"'Sheet1'!$L$16"}</definedName>
    <definedName name="_________hu2" localSheetId="12" hidden="1">{"'Sheet1'!$L$16"}</definedName>
    <definedName name="_________hu2" localSheetId="18" hidden="1">{"'Sheet1'!$L$16"}</definedName>
    <definedName name="_________hu2" localSheetId="17" hidden="1">{"'Sheet1'!$L$16"}</definedName>
    <definedName name="_________hu2" localSheetId="3" hidden="1">{"'Sheet1'!$L$16"}</definedName>
    <definedName name="_________hu2" localSheetId="0" hidden="1">{"'Sheet1'!$L$16"}</definedName>
    <definedName name="_________hu2" localSheetId="13" hidden="1">{"'Sheet1'!$L$16"}</definedName>
    <definedName name="_________hu2" localSheetId="16" hidden="1">{"'Sheet1'!$L$16"}</definedName>
    <definedName name="_________hu2" localSheetId="1" hidden="1">{"'Sheet1'!$L$16"}</definedName>
    <definedName name="_________hu2" localSheetId="2" hidden="1">{"'Sheet1'!$L$16"}</definedName>
    <definedName name="_________hu2" hidden="1">{"'Sheet1'!$L$16"}</definedName>
    <definedName name="_________hu5" localSheetId="4" hidden="1">{"'Sheet1'!$L$16"}</definedName>
    <definedName name="_________hu5" localSheetId="5" hidden="1">{"'Sheet1'!$L$16"}</definedName>
    <definedName name="_________hu5" localSheetId="6" hidden="1">{"'Sheet1'!$L$16"}</definedName>
    <definedName name="_________hu5" localSheetId="19" hidden="1">{"'Sheet1'!$L$16"}</definedName>
    <definedName name="_________hu5" localSheetId="7" hidden="1">{"'Sheet1'!$L$16"}</definedName>
    <definedName name="_________hu5" localSheetId="8" hidden="1">{"'Sheet1'!$L$16"}</definedName>
    <definedName name="_________hu5" localSheetId="10" hidden="1">{"'Sheet1'!$L$16"}</definedName>
    <definedName name="_________hu5" localSheetId="11" hidden="1">{"'Sheet1'!$L$16"}</definedName>
    <definedName name="_________hu5" localSheetId="12" hidden="1">{"'Sheet1'!$L$16"}</definedName>
    <definedName name="_________hu5" localSheetId="18" hidden="1">{"'Sheet1'!$L$16"}</definedName>
    <definedName name="_________hu5" localSheetId="17" hidden="1">{"'Sheet1'!$L$16"}</definedName>
    <definedName name="_________hu5" localSheetId="3" hidden="1">{"'Sheet1'!$L$16"}</definedName>
    <definedName name="_________hu5" localSheetId="0" hidden="1">{"'Sheet1'!$L$16"}</definedName>
    <definedName name="_________hu5" localSheetId="13" hidden="1">{"'Sheet1'!$L$16"}</definedName>
    <definedName name="_________hu5" localSheetId="16" hidden="1">{"'Sheet1'!$L$16"}</definedName>
    <definedName name="_________hu5" localSheetId="1" hidden="1">{"'Sheet1'!$L$16"}</definedName>
    <definedName name="_________hu5" localSheetId="2" hidden="1">{"'Sheet1'!$L$16"}</definedName>
    <definedName name="_________hu5" hidden="1">{"'Sheet1'!$L$16"}</definedName>
    <definedName name="_________hu6" localSheetId="4" hidden="1">{"'Sheet1'!$L$16"}</definedName>
    <definedName name="_________hu6" localSheetId="5" hidden="1">{"'Sheet1'!$L$16"}</definedName>
    <definedName name="_________hu6" localSheetId="6" hidden="1">{"'Sheet1'!$L$16"}</definedName>
    <definedName name="_________hu6" localSheetId="19" hidden="1">{"'Sheet1'!$L$16"}</definedName>
    <definedName name="_________hu6" localSheetId="7" hidden="1">{"'Sheet1'!$L$16"}</definedName>
    <definedName name="_________hu6" localSheetId="8" hidden="1">{"'Sheet1'!$L$16"}</definedName>
    <definedName name="_________hu6" localSheetId="10" hidden="1">{"'Sheet1'!$L$16"}</definedName>
    <definedName name="_________hu6" localSheetId="11" hidden="1">{"'Sheet1'!$L$16"}</definedName>
    <definedName name="_________hu6" localSheetId="12" hidden="1">{"'Sheet1'!$L$16"}</definedName>
    <definedName name="_________hu6" localSheetId="18" hidden="1">{"'Sheet1'!$L$16"}</definedName>
    <definedName name="_________hu6" localSheetId="17" hidden="1">{"'Sheet1'!$L$16"}</definedName>
    <definedName name="_________hu6" localSheetId="3" hidden="1">{"'Sheet1'!$L$16"}</definedName>
    <definedName name="_________hu6" localSheetId="0" hidden="1">{"'Sheet1'!$L$16"}</definedName>
    <definedName name="_________hu6" localSheetId="13" hidden="1">{"'Sheet1'!$L$16"}</definedName>
    <definedName name="_________hu6" localSheetId="16" hidden="1">{"'Sheet1'!$L$16"}</definedName>
    <definedName name="_________hu6" localSheetId="1" hidden="1">{"'Sheet1'!$L$16"}</definedName>
    <definedName name="_________hu6" localSheetId="2" hidden="1">{"'Sheet1'!$L$16"}</definedName>
    <definedName name="_________hu6" hidden="1">{"'Sheet1'!$L$16"}</definedName>
    <definedName name="_________M36" localSheetId="4" hidden="1">{"'Sheet1'!$L$16"}</definedName>
    <definedName name="_________M36" localSheetId="5" hidden="1">{"'Sheet1'!$L$16"}</definedName>
    <definedName name="_________M36" localSheetId="6" hidden="1">{"'Sheet1'!$L$16"}</definedName>
    <definedName name="_________M36" localSheetId="19" hidden="1">{"'Sheet1'!$L$16"}</definedName>
    <definedName name="_________M36" localSheetId="7" hidden="1">{"'Sheet1'!$L$16"}</definedName>
    <definedName name="_________M36" localSheetId="8" hidden="1">{"'Sheet1'!$L$16"}</definedName>
    <definedName name="_________M36" localSheetId="10" hidden="1">{"'Sheet1'!$L$16"}</definedName>
    <definedName name="_________M36" localSheetId="11" hidden="1">{"'Sheet1'!$L$16"}</definedName>
    <definedName name="_________M36" localSheetId="12" hidden="1">{"'Sheet1'!$L$16"}</definedName>
    <definedName name="_________M36" localSheetId="18" hidden="1">{"'Sheet1'!$L$16"}</definedName>
    <definedName name="_________M36" localSheetId="17" hidden="1">{"'Sheet1'!$L$16"}</definedName>
    <definedName name="_________M36" localSheetId="3" hidden="1">{"'Sheet1'!$L$16"}</definedName>
    <definedName name="_________M36" localSheetId="0" hidden="1">{"'Sheet1'!$L$16"}</definedName>
    <definedName name="_________M36" localSheetId="13" hidden="1">{"'Sheet1'!$L$16"}</definedName>
    <definedName name="_________M36" localSheetId="16" hidden="1">{"'Sheet1'!$L$16"}</definedName>
    <definedName name="_________M36" localSheetId="1" hidden="1">{"'Sheet1'!$L$16"}</definedName>
    <definedName name="_________M36" localSheetId="2" hidden="1">{"'Sheet1'!$L$16"}</definedName>
    <definedName name="_________M36" hidden="1">{"'Sheet1'!$L$16"}</definedName>
    <definedName name="_________PA3" localSheetId="4" hidden="1">{"'Sheet1'!$L$16"}</definedName>
    <definedName name="_________PA3" localSheetId="5" hidden="1">{"'Sheet1'!$L$16"}</definedName>
    <definedName name="_________PA3" localSheetId="6" hidden="1">{"'Sheet1'!$L$16"}</definedName>
    <definedName name="_________PA3" localSheetId="19" hidden="1">{"'Sheet1'!$L$16"}</definedName>
    <definedName name="_________PA3" localSheetId="7" hidden="1">{"'Sheet1'!$L$16"}</definedName>
    <definedName name="_________PA3" localSheetId="8" hidden="1">{"'Sheet1'!$L$16"}</definedName>
    <definedName name="_________PA3" localSheetId="10" hidden="1">{"'Sheet1'!$L$16"}</definedName>
    <definedName name="_________PA3" localSheetId="11" hidden="1">{"'Sheet1'!$L$16"}</definedName>
    <definedName name="_________PA3" localSheetId="12" hidden="1">{"'Sheet1'!$L$16"}</definedName>
    <definedName name="_________PA3" localSheetId="18" hidden="1">{"'Sheet1'!$L$16"}</definedName>
    <definedName name="_________PA3" localSheetId="17" hidden="1">{"'Sheet1'!$L$16"}</definedName>
    <definedName name="_________PA3" localSheetId="3" hidden="1">{"'Sheet1'!$L$16"}</definedName>
    <definedName name="_________PA3" localSheetId="0" hidden="1">{"'Sheet1'!$L$16"}</definedName>
    <definedName name="_________PA3" localSheetId="13" hidden="1">{"'Sheet1'!$L$16"}</definedName>
    <definedName name="_________PA3" localSheetId="16" hidden="1">{"'Sheet1'!$L$16"}</definedName>
    <definedName name="_________PA3" localSheetId="1" hidden="1">{"'Sheet1'!$L$16"}</definedName>
    <definedName name="_________PA3" localSheetId="2" hidden="1">{"'Sheet1'!$L$16"}</definedName>
    <definedName name="_________PA3" hidden="1">{"'Sheet1'!$L$16"}</definedName>
    <definedName name="_________Tru21" localSheetId="4" hidden="1">{"'Sheet1'!$L$16"}</definedName>
    <definedName name="_________Tru21" localSheetId="5" hidden="1">{"'Sheet1'!$L$16"}</definedName>
    <definedName name="_________Tru21" localSheetId="6" hidden="1">{"'Sheet1'!$L$16"}</definedName>
    <definedName name="_________Tru21" localSheetId="19" hidden="1">{"'Sheet1'!$L$16"}</definedName>
    <definedName name="_________Tru21" localSheetId="7" hidden="1">{"'Sheet1'!$L$16"}</definedName>
    <definedName name="_________Tru21" localSheetId="8" hidden="1">{"'Sheet1'!$L$16"}</definedName>
    <definedName name="_________Tru21" localSheetId="10" hidden="1">{"'Sheet1'!$L$16"}</definedName>
    <definedName name="_________Tru21" localSheetId="11" hidden="1">{"'Sheet1'!$L$16"}</definedName>
    <definedName name="_________Tru21" localSheetId="12" hidden="1">{"'Sheet1'!$L$16"}</definedName>
    <definedName name="_________Tru21" localSheetId="18" hidden="1">{"'Sheet1'!$L$16"}</definedName>
    <definedName name="_________Tru21" localSheetId="17" hidden="1">{"'Sheet1'!$L$16"}</definedName>
    <definedName name="_________Tru21" localSheetId="3" hidden="1">{"'Sheet1'!$L$16"}</definedName>
    <definedName name="_________Tru21" localSheetId="0" hidden="1">{"'Sheet1'!$L$16"}</definedName>
    <definedName name="_________Tru21" localSheetId="13" hidden="1">{"'Sheet1'!$L$16"}</definedName>
    <definedName name="_________Tru21" localSheetId="16" hidden="1">{"'Sheet1'!$L$16"}</definedName>
    <definedName name="_________Tru21" localSheetId="1" hidden="1">{"'Sheet1'!$L$16"}</definedName>
    <definedName name="_________Tru21" localSheetId="2" hidden="1">{"'Sheet1'!$L$16"}</definedName>
    <definedName name="_________Tru21" hidden="1">{"'Sheet1'!$L$16"}</definedName>
    <definedName name="________a1" localSheetId="4" hidden="1">{"'Sheet1'!$L$16"}</definedName>
    <definedName name="________a1" localSheetId="5" hidden="1">{"'Sheet1'!$L$16"}</definedName>
    <definedName name="________a1" localSheetId="6" hidden="1">{"'Sheet1'!$L$16"}</definedName>
    <definedName name="________a1" localSheetId="19" hidden="1">{"'Sheet1'!$L$16"}</definedName>
    <definedName name="________a1" localSheetId="7" hidden="1">{"'Sheet1'!$L$16"}</definedName>
    <definedName name="________a1" localSheetId="8" hidden="1">{"'Sheet1'!$L$16"}</definedName>
    <definedName name="________a1" localSheetId="10" hidden="1">{"'Sheet1'!$L$16"}</definedName>
    <definedName name="________a1" localSheetId="11" hidden="1">{"'Sheet1'!$L$16"}</definedName>
    <definedName name="________a1" localSheetId="12" hidden="1">{"'Sheet1'!$L$16"}</definedName>
    <definedName name="________a1" localSheetId="18" hidden="1">{"'Sheet1'!$L$16"}</definedName>
    <definedName name="________a1" localSheetId="17" hidden="1">{"'Sheet1'!$L$16"}</definedName>
    <definedName name="________a1" localSheetId="3" hidden="1">{"'Sheet1'!$L$16"}</definedName>
    <definedName name="________a1" localSheetId="0" hidden="1">{"'Sheet1'!$L$16"}</definedName>
    <definedName name="________a1" localSheetId="13" hidden="1">{"'Sheet1'!$L$16"}</definedName>
    <definedName name="________a1" localSheetId="16" hidden="1">{"'Sheet1'!$L$16"}</definedName>
    <definedName name="________a1" localSheetId="1" hidden="1">{"'Sheet1'!$L$16"}</definedName>
    <definedName name="________a1" localSheetId="2" hidden="1">{"'Sheet1'!$L$16"}</definedName>
    <definedName name="________a1" hidden="1">{"'Sheet1'!$L$16"}</definedName>
    <definedName name="________h1" localSheetId="4" hidden="1">{"'Sheet1'!$L$16"}</definedName>
    <definedName name="________h1" localSheetId="5" hidden="1">{"'Sheet1'!$L$16"}</definedName>
    <definedName name="________h1" localSheetId="6" hidden="1">{"'Sheet1'!$L$16"}</definedName>
    <definedName name="________h1" localSheetId="19" hidden="1">{"'Sheet1'!$L$16"}</definedName>
    <definedName name="________h1" localSheetId="7" hidden="1">{"'Sheet1'!$L$16"}</definedName>
    <definedName name="________h1" localSheetId="8" hidden="1">{"'Sheet1'!$L$16"}</definedName>
    <definedName name="________h1" localSheetId="10" hidden="1">{"'Sheet1'!$L$16"}</definedName>
    <definedName name="________h1" localSheetId="11" hidden="1">{"'Sheet1'!$L$16"}</definedName>
    <definedName name="________h1" localSheetId="12" hidden="1">{"'Sheet1'!$L$16"}</definedName>
    <definedName name="________h1" localSheetId="18" hidden="1">{"'Sheet1'!$L$16"}</definedName>
    <definedName name="________h1" localSheetId="17" hidden="1">{"'Sheet1'!$L$16"}</definedName>
    <definedName name="________h1" localSheetId="3" hidden="1">{"'Sheet1'!$L$16"}</definedName>
    <definedName name="________h1" localSheetId="0" hidden="1">{"'Sheet1'!$L$16"}</definedName>
    <definedName name="________h1" localSheetId="13" hidden="1">{"'Sheet1'!$L$16"}</definedName>
    <definedName name="________h1" localSheetId="16" hidden="1">{"'Sheet1'!$L$16"}</definedName>
    <definedName name="________h1" localSheetId="1" hidden="1">{"'Sheet1'!$L$16"}</definedName>
    <definedName name="________h1" localSheetId="2" hidden="1">{"'Sheet1'!$L$16"}</definedName>
    <definedName name="________h1" hidden="1">{"'Sheet1'!$L$16"}</definedName>
    <definedName name="________hu1" localSheetId="4" hidden="1">{"'Sheet1'!$L$16"}</definedName>
    <definedName name="________hu1" localSheetId="5" hidden="1">{"'Sheet1'!$L$16"}</definedName>
    <definedName name="________hu1" localSheetId="6" hidden="1">{"'Sheet1'!$L$16"}</definedName>
    <definedName name="________hu1" localSheetId="19" hidden="1">{"'Sheet1'!$L$16"}</definedName>
    <definedName name="________hu1" localSheetId="7" hidden="1">{"'Sheet1'!$L$16"}</definedName>
    <definedName name="________hu1" localSheetId="8" hidden="1">{"'Sheet1'!$L$16"}</definedName>
    <definedName name="________hu1" localSheetId="10" hidden="1">{"'Sheet1'!$L$16"}</definedName>
    <definedName name="________hu1" localSheetId="11" hidden="1">{"'Sheet1'!$L$16"}</definedName>
    <definedName name="________hu1" localSheetId="12" hidden="1">{"'Sheet1'!$L$16"}</definedName>
    <definedName name="________hu1" localSheetId="18" hidden="1">{"'Sheet1'!$L$16"}</definedName>
    <definedName name="________hu1" localSheetId="17" hidden="1">{"'Sheet1'!$L$16"}</definedName>
    <definedName name="________hu1" localSheetId="3" hidden="1">{"'Sheet1'!$L$16"}</definedName>
    <definedName name="________hu1" localSheetId="0" hidden="1">{"'Sheet1'!$L$16"}</definedName>
    <definedName name="________hu1" localSheetId="13" hidden="1">{"'Sheet1'!$L$16"}</definedName>
    <definedName name="________hu1" localSheetId="16" hidden="1">{"'Sheet1'!$L$16"}</definedName>
    <definedName name="________hu1" localSheetId="1" hidden="1">{"'Sheet1'!$L$16"}</definedName>
    <definedName name="________hu1" localSheetId="2" hidden="1">{"'Sheet1'!$L$16"}</definedName>
    <definedName name="________hu1" hidden="1">{"'Sheet1'!$L$16"}</definedName>
    <definedName name="________hu2" localSheetId="4" hidden="1">{"'Sheet1'!$L$16"}</definedName>
    <definedName name="________hu2" localSheetId="5" hidden="1">{"'Sheet1'!$L$16"}</definedName>
    <definedName name="________hu2" localSheetId="6" hidden="1">{"'Sheet1'!$L$16"}</definedName>
    <definedName name="________hu2" localSheetId="19" hidden="1">{"'Sheet1'!$L$16"}</definedName>
    <definedName name="________hu2" localSheetId="7" hidden="1">{"'Sheet1'!$L$16"}</definedName>
    <definedName name="________hu2" localSheetId="8" hidden="1">{"'Sheet1'!$L$16"}</definedName>
    <definedName name="________hu2" localSheetId="10" hidden="1">{"'Sheet1'!$L$16"}</definedName>
    <definedName name="________hu2" localSheetId="11" hidden="1">{"'Sheet1'!$L$16"}</definedName>
    <definedName name="________hu2" localSheetId="12" hidden="1">{"'Sheet1'!$L$16"}</definedName>
    <definedName name="________hu2" localSheetId="18" hidden="1">{"'Sheet1'!$L$16"}</definedName>
    <definedName name="________hu2" localSheetId="17" hidden="1">{"'Sheet1'!$L$16"}</definedName>
    <definedName name="________hu2" localSheetId="3" hidden="1">{"'Sheet1'!$L$16"}</definedName>
    <definedName name="________hu2" localSheetId="0" hidden="1">{"'Sheet1'!$L$16"}</definedName>
    <definedName name="________hu2" localSheetId="13" hidden="1">{"'Sheet1'!$L$16"}</definedName>
    <definedName name="________hu2" localSheetId="16" hidden="1">{"'Sheet1'!$L$16"}</definedName>
    <definedName name="________hu2" localSheetId="1" hidden="1">{"'Sheet1'!$L$16"}</definedName>
    <definedName name="________hu2" localSheetId="2" hidden="1">{"'Sheet1'!$L$16"}</definedName>
    <definedName name="________hu2" hidden="1">{"'Sheet1'!$L$16"}</definedName>
    <definedName name="________hu5" localSheetId="4" hidden="1">{"'Sheet1'!$L$16"}</definedName>
    <definedName name="________hu5" localSheetId="5" hidden="1">{"'Sheet1'!$L$16"}</definedName>
    <definedName name="________hu5" localSheetId="6" hidden="1">{"'Sheet1'!$L$16"}</definedName>
    <definedName name="________hu5" localSheetId="19" hidden="1">{"'Sheet1'!$L$16"}</definedName>
    <definedName name="________hu5" localSheetId="7" hidden="1">{"'Sheet1'!$L$16"}</definedName>
    <definedName name="________hu5" localSheetId="8" hidden="1">{"'Sheet1'!$L$16"}</definedName>
    <definedName name="________hu5" localSheetId="10" hidden="1">{"'Sheet1'!$L$16"}</definedName>
    <definedName name="________hu5" localSheetId="11" hidden="1">{"'Sheet1'!$L$16"}</definedName>
    <definedName name="________hu5" localSheetId="12" hidden="1">{"'Sheet1'!$L$16"}</definedName>
    <definedName name="________hu5" localSheetId="18" hidden="1">{"'Sheet1'!$L$16"}</definedName>
    <definedName name="________hu5" localSheetId="17" hidden="1">{"'Sheet1'!$L$16"}</definedName>
    <definedName name="________hu5" localSheetId="3" hidden="1">{"'Sheet1'!$L$16"}</definedName>
    <definedName name="________hu5" localSheetId="0" hidden="1">{"'Sheet1'!$L$16"}</definedName>
    <definedName name="________hu5" localSheetId="13" hidden="1">{"'Sheet1'!$L$16"}</definedName>
    <definedName name="________hu5" localSheetId="16" hidden="1">{"'Sheet1'!$L$16"}</definedName>
    <definedName name="________hu5" localSheetId="1" hidden="1">{"'Sheet1'!$L$16"}</definedName>
    <definedName name="________hu5" localSheetId="2" hidden="1">{"'Sheet1'!$L$16"}</definedName>
    <definedName name="________hu5" hidden="1">{"'Sheet1'!$L$16"}</definedName>
    <definedName name="________hu6" localSheetId="4" hidden="1">{"'Sheet1'!$L$16"}</definedName>
    <definedName name="________hu6" localSheetId="5" hidden="1">{"'Sheet1'!$L$16"}</definedName>
    <definedName name="________hu6" localSheetId="6" hidden="1">{"'Sheet1'!$L$16"}</definedName>
    <definedName name="________hu6" localSheetId="19" hidden="1">{"'Sheet1'!$L$16"}</definedName>
    <definedName name="________hu6" localSheetId="7" hidden="1">{"'Sheet1'!$L$16"}</definedName>
    <definedName name="________hu6" localSheetId="8" hidden="1">{"'Sheet1'!$L$16"}</definedName>
    <definedName name="________hu6" localSheetId="10" hidden="1">{"'Sheet1'!$L$16"}</definedName>
    <definedName name="________hu6" localSheetId="11" hidden="1">{"'Sheet1'!$L$16"}</definedName>
    <definedName name="________hu6" localSheetId="12" hidden="1">{"'Sheet1'!$L$16"}</definedName>
    <definedName name="________hu6" localSheetId="18" hidden="1">{"'Sheet1'!$L$16"}</definedName>
    <definedName name="________hu6" localSheetId="17" hidden="1">{"'Sheet1'!$L$16"}</definedName>
    <definedName name="________hu6" localSheetId="3" hidden="1">{"'Sheet1'!$L$16"}</definedName>
    <definedName name="________hu6" localSheetId="0" hidden="1">{"'Sheet1'!$L$16"}</definedName>
    <definedName name="________hu6" localSheetId="13" hidden="1">{"'Sheet1'!$L$16"}</definedName>
    <definedName name="________hu6" localSheetId="16" hidden="1">{"'Sheet1'!$L$16"}</definedName>
    <definedName name="________hu6" localSheetId="1" hidden="1">{"'Sheet1'!$L$16"}</definedName>
    <definedName name="________hu6" localSheetId="2" hidden="1">{"'Sheet1'!$L$16"}</definedName>
    <definedName name="________hu6" hidden="1">{"'Sheet1'!$L$16"}</definedName>
    <definedName name="_______a1" localSheetId="4" hidden="1">{"'Sheet1'!$L$16"}</definedName>
    <definedName name="_______a1" localSheetId="5" hidden="1">{"'Sheet1'!$L$16"}</definedName>
    <definedName name="_______a1" localSheetId="6" hidden="1">{"'Sheet1'!$L$16"}</definedName>
    <definedName name="_______a1" localSheetId="19" hidden="1">{"'Sheet1'!$L$16"}</definedName>
    <definedName name="_______a1" localSheetId="7" hidden="1">{"'Sheet1'!$L$16"}</definedName>
    <definedName name="_______a1" localSheetId="8" hidden="1">{"'Sheet1'!$L$16"}</definedName>
    <definedName name="_______a1" localSheetId="10" hidden="1">{"'Sheet1'!$L$16"}</definedName>
    <definedName name="_______a1" localSheetId="11" hidden="1">{"'Sheet1'!$L$16"}</definedName>
    <definedName name="_______a1" localSheetId="12" hidden="1">{"'Sheet1'!$L$16"}</definedName>
    <definedName name="_______a1" localSheetId="18" hidden="1">{"'Sheet1'!$L$16"}</definedName>
    <definedName name="_______a1" localSheetId="17" hidden="1">{"'Sheet1'!$L$16"}</definedName>
    <definedName name="_______a1" localSheetId="3" hidden="1">{"'Sheet1'!$L$16"}</definedName>
    <definedName name="_______a1" localSheetId="0" hidden="1">{"'Sheet1'!$L$16"}</definedName>
    <definedName name="_______a1" localSheetId="13" hidden="1">{"'Sheet1'!$L$16"}</definedName>
    <definedName name="_______a1" localSheetId="16" hidden="1">{"'Sheet1'!$L$16"}</definedName>
    <definedName name="_______a1" localSheetId="1" hidden="1">{"'Sheet1'!$L$16"}</definedName>
    <definedName name="_______a1" localSheetId="2" hidden="1">{"'Sheet1'!$L$16"}</definedName>
    <definedName name="_______a1" hidden="1">{"'Sheet1'!$L$16"}</definedName>
    <definedName name="_______ban2" localSheetId="4" hidden="1">{"'Sheet1'!$L$16"}</definedName>
    <definedName name="_______ban2" localSheetId="5" hidden="1">{"'Sheet1'!$L$16"}</definedName>
    <definedName name="_______ban2" localSheetId="6" hidden="1">{"'Sheet1'!$L$16"}</definedName>
    <definedName name="_______ban2" localSheetId="19" hidden="1">{"'Sheet1'!$L$16"}</definedName>
    <definedName name="_______ban2" localSheetId="7" hidden="1">{"'Sheet1'!$L$16"}</definedName>
    <definedName name="_______ban2" localSheetId="8" hidden="1">{"'Sheet1'!$L$16"}</definedName>
    <definedName name="_______ban2" localSheetId="10" hidden="1">{"'Sheet1'!$L$16"}</definedName>
    <definedName name="_______ban2" localSheetId="11" hidden="1">{"'Sheet1'!$L$16"}</definedName>
    <definedName name="_______ban2" localSheetId="12" hidden="1">{"'Sheet1'!$L$16"}</definedName>
    <definedName name="_______ban2" localSheetId="18" hidden="1">{"'Sheet1'!$L$16"}</definedName>
    <definedName name="_______ban2" localSheetId="17" hidden="1">{"'Sheet1'!$L$16"}</definedName>
    <definedName name="_______ban2" localSheetId="3" hidden="1">{"'Sheet1'!$L$16"}</definedName>
    <definedName name="_______ban2" localSheetId="0" hidden="1">{"'Sheet1'!$L$16"}</definedName>
    <definedName name="_______ban2" localSheetId="13" hidden="1">{"'Sheet1'!$L$16"}</definedName>
    <definedName name="_______ban2" localSheetId="16" hidden="1">{"'Sheet1'!$L$16"}</definedName>
    <definedName name="_______ban2" localSheetId="1" hidden="1">{"'Sheet1'!$L$16"}</definedName>
    <definedName name="_______ban2" localSheetId="2" hidden="1">{"'Sheet1'!$L$16"}</definedName>
    <definedName name="_______ban2" hidden="1">{"'Sheet1'!$L$16"}</definedName>
    <definedName name="_______Goi8" localSheetId="4" hidden="1">{"'Sheet1'!$L$16"}</definedName>
    <definedName name="_______Goi8" localSheetId="5" hidden="1">{"'Sheet1'!$L$16"}</definedName>
    <definedName name="_______Goi8" localSheetId="6" hidden="1">{"'Sheet1'!$L$16"}</definedName>
    <definedName name="_______Goi8" localSheetId="19" hidden="1">{"'Sheet1'!$L$16"}</definedName>
    <definedName name="_______Goi8" localSheetId="7" hidden="1">{"'Sheet1'!$L$16"}</definedName>
    <definedName name="_______Goi8" localSheetId="8" hidden="1">{"'Sheet1'!$L$16"}</definedName>
    <definedName name="_______Goi8" localSheetId="10" hidden="1">{"'Sheet1'!$L$16"}</definedName>
    <definedName name="_______Goi8" localSheetId="11" hidden="1">{"'Sheet1'!$L$16"}</definedName>
    <definedName name="_______Goi8" localSheetId="12" hidden="1">{"'Sheet1'!$L$16"}</definedName>
    <definedName name="_______Goi8" localSheetId="18" hidden="1">{"'Sheet1'!$L$16"}</definedName>
    <definedName name="_______Goi8" localSheetId="17" hidden="1">{"'Sheet1'!$L$16"}</definedName>
    <definedName name="_______Goi8" localSheetId="3" hidden="1">{"'Sheet1'!$L$16"}</definedName>
    <definedName name="_______Goi8" localSheetId="0" hidden="1">{"'Sheet1'!$L$16"}</definedName>
    <definedName name="_______Goi8" localSheetId="13" hidden="1">{"'Sheet1'!$L$16"}</definedName>
    <definedName name="_______Goi8" localSheetId="16" hidden="1">{"'Sheet1'!$L$16"}</definedName>
    <definedName name="_______Goi8" localSheetId="1" hidden="1">{"'Sheet1'!$L$16"}</definedName>
    <definedName name="_______Goi8" localSheetId="2" hidden="1">{"'Sheet1'!$L$16"}</definedName>
    <definedName name="_______Goi8" hidden="1">{"'Sheet1'!$L$16"}</definedName>
    <definedName name="_______h1" localSheetId="4" hidden="1">{"'Sheet1'!$L$16"}</definedName>
    <definedName name="_______h1" localSheetId="5" hidden="1">{"'Sheet1'!$L$16"}</definedName>
    <definedName name="_______h1" localSheetId="6" hidden="1">{"'Sheet1'!$L$16"}</definedName>
    <definedName name="_______h1" localSheetId="19" hidden="1">{"'Sheet1'!$L$16"}</definedName>
    <definedName name="_______h1" localSheetId="7" hidden="1">{"'Sheet1'!$L$16"}</definedName>
    <definedName name="_______h1" localSheetId="8" hidden="1">{"'Sheet1'!$L$16"}</definedName>
    <definedName name="_______h1" localSheetId="10" hidden="1">{"'Sheet1'!$L$16"}</definedName>
    <definedName name="_______h1" localSheetId="11" hidden="1">{"'Sheet1'!$L$16"}</definedName>
    <definedName name="_______h1" localSheetId="12" hidden="1">{"'Sheet1'!$L$16"}</definedName>
    <definedName name="_______h1" localSheetId="18" hidden="1">{"'Sheet1'!$L$16"}</definedName>
    <definedName name="_______h1" localSheetId="17" hidden="1">{"'Sheet1'!$L$16"}</definedName>
    <definedName name="_______h1" localSheetId="3" hidden="1">{"'Sheet1'!$L$16"}</definedName>
    <definedName name="_______h1" localSheetId="0" hidden="1">{"'Sheet1'!$L$16"}</definedName>
    <definedName name="_______h1" localSheetId="13" hidden="1">{"'Sheet1'!$L$16"}</definedName>
    <definedName name="_______h1" localSheetId="16" hidden="1">{"'Sheet1'!$L$16"}</definedName>
    <definedName name="_______h1" localSheetId="1" hidden="1">{"'Sheet1'!$L$16"}</definedName>
    <definedName name="_______h1" localSheetId="2" hidden="1">{"'Sheet1'!$L$16"}</definedName>
    <definedName name="_______h1" hidden="1">{"'Sheet1'!$L$16"}</definedName>
    <definedName name="_______hu1" localSheetId="4" hidden="1">{"'Sheet1'!$L$16"}</definedName>
    <definedName name="_______hu1" localSheetId="5" hidden="1">{"'Sheet1'!$L$16"}</definedName>
    <definedName name="_______hu1" localSheetId="6" hidden="1">{"'Sheet1'!$L$16"}</definedName>
    <definedName name="_______hu1" localSheetId="19" hidden="1">{"'Sheet1'!$L$16"}</definedName>
    <definedName name="_______hu1" localSheetId="7" hidden="1">{"'Sheet1'!$L$16"}</definedName>
    <definedName name="_______hu1" localSheetId="8" hidden="1">{"'Sheet1'!$L$16"}</definedName>
    <definedName name="_______hu1" localSheetId="10" hidden="1">{"'Sheet1'!$L$16"}</definedName>
    <definedName name="_______hu1" localSheetId="11" hidden="1">{"'Sheet1'!$L$16"}</definedName>
    <definedName name="_______hu1" localSheetId="12" hidden="1">{"'Sheet1'!$L$16"}</definedName>
    <definedName name="_______hu1" localSheetId="18" hidden="1">{"'Sheet1'!$L$16"}</definedName>
    <definedName name="_______hu1" localSheetId="17" hidden="1">{"'Sheet1'!$L$16"}</definedName>
    <definedName name="_______hu1" localSheetId="3" hidden="1">{"'Sheet1'!$L$16"}</definedName>
    <definedName name="_______hu1" localSheetId="0" hidden="1">{"'Sheet1'!$L$16"}</definedName>
    <definedName name="_______hu1" localSheetId="13" hidden="1">{"'Sheet1'!$L$16"}</definedName>
    <definedName name="_______hu1" localSheetId="16" hidden="1">{"'Sheet1'!$L$16"}</definedName>
    <definedName name="_______hu1" localSheetId="1" hidden="1">{"'Sheet1'!$L$16"}</definedName>
    <definedName name="_______hu1" localSheetId="2" hidden="1">{"'Sheet1'!$L$16"}</definedName>
    <definedName name="_______hu1" hidden="1">{"'Sheet1'!$L$16"}</definedName>
    <definedName name="_______hu2" localSheetId="4" hidden="1">{"'Sheet1'!$L$16"}</definedName>
    <definedName name="_______hu2" localSheetId="5" hidden="1">{"'Sheet1'!$L$16"}</definedName>
    <definedName name="_______hu2" localSheetId="6" hidden="1">{"'Sheet1'!$L$16"}</definedName>
    <definedName name="_______hu2" localSheetId="19" hidden="1">{"'Sheet1'!$L$16"}</definedName>
    <definedName name="_______hu2" localSheetId="7" hidden="1">{"'Sheet1'!$L$16"}</definedName>
    <definedName name="_______hu2" localSheetId="8" hidden="1">{"'Sheet1'!$L$16"}</definedName>
    <definedName name="_______hu2" localSheetId="10" hidden="1">{"'Sheet1'!$L$16"}</definedName>
    <definedName name="_______hu2" localSheetId="11" hidden="1">{"'Sheet1'!$L$16"}</definedName>
    <definedName name="_______hu2" localSheetId="12" hidden="1">{"'Sheet1'!$L$16"}</definedName>
    <definedName name="_______hu2" localSheetId="18" hidden="1">{"'Sheet1'!$L$16"}</definedName>
    <definedName name="_______hu2" localSheetId="17" hidden="1">{"'Sheet1'!$L$16"}</definedName>
    <definedName name="_______hu2" localSheetId="3" hidden="1">{"'Sheet1'!$L$16"}</definedName>
    <definedName name="_______hu2" localSheetId="0" hidden="1">{"'Sheet1'!$L$16"}</definedName>
    <definedName name="_______hu2" localSheetId="13" hidden="1">{"'Sheet1'!$L$16"}</definedName>
    <definedName name="_______hu2" localSheetId="16" hidden="1">{"'Sheet1'!$L$16"}</definedName>
    <definedName name="_______hu2" localSheetId="1" hidden="1">{"'Sheet1'!$L$16"}</definedName>
    <definedName name="_______hu2" localSheetId="2" hidden="1">{"'Sheet1'!$L$16"}</definedName>
    <definedName name="_______hu2" hidden="1">{"'Sheet1'!$L$16"}</definedName>
    <definedName name="_______hu5" localSheetId="4" hidden="1">{"'Sheet1'!$L$16"}</definedName>
    <definedName name="_______hu5" localSheetId="5" hidden="1">{"'Sheet1'!$L$16"}</definedName>
    <definedName name="_______hu5" localSheetId="6" hidden="1">{"'Sheet1'!$L$16"}</definedName>
    <definedName name="_______hu5" localSheetId="19" hidden="1">{"'Sheet1'!$L$16"}</definedName>
    <definedName name="_______hu5" localSheetId="7" hidden="1">{"'Sheet1'!$L$16"}</definedName>
    <definedName name="_______hu5" localSheetId="8" hidden="1">{"'Sheet1'!$L$16"}</definedName>
    <definedName name="_______hu5" localSheetId="10" hidden="1">{"'Sheet1'!$L$16"}</definedName>
    <definedName name="_______hu5" localSheetId="11" hidden="1">{"'Sheet1'!$L$16"}</definedName>
    <definedName name="_______hu5" localSheetId="12" hidden="1">{"'Sheet1'!$L$16"}</definedName>
    <definedName name="_______hu5" localSheetId="18" hidden="1">{"'Sheet1'!$L$16"}</definedName>
    <definedName name="_______hu5" localSheetId="17" hidden="1">{"'Sheet1'!$L$16"}</definedName>
    <definedName name="_______hu5" localSheetId="3" hidden="1">{"'Sheet1'!$L$16"}</definedName>
    <definedName name="_______hu5" localSheetId="0" hidden="1">{"'Sheet1'!$L$16"}</definedName>
    <definedName name="_______hu5" localSheetId="13" hidden="1">{"'Sheet1'!$L$16"}</definedName>
    <definedName name="_______hu5" localSheetId="16" hidden="1">{"'Sheet1'!$L$16"}</definedName>
    <definedName name="_______hu5" localSheetId="1" hidden="1">{"'Sheet1'!$L$16"}</definedName>
    <definedName name="_______hu5" localSheetId="2" hidden="1">{"'Sheet1'!$L$16"}</definedName>
    <definedName name="_______hu5" hidden="1">{"'Sheet1'!$L$16"}</definedName>
    <definedName name="_______hu6" localSheetId="4" hidden="1">{"'Sheet1'!$L$16"}</definedName>
    <definedName name="_______hu6" localSheetId="5" hidden="1">{"'Sheet1'!$L$16"}</definedName>
    <definedName name="_______hu6" localSheetId="6" hidden="1">{"'Sheet1'!$L$16"}</definedName>
    <definedName name="_______hu6" localSheetId="19" hidden="1">{"'Sheet1'!$L$16"}</definedName>
    <definedName name="_______hu6" localSheetId="7" hidden="1">{"'Sheet1'!$L$16"}</definedName>
    <definedName name="_______hu6" localSheetId="8" hidden="1">{"'Sheet1'!$L$16"}</definedName>
    <definedName name="_______hu6" localSheetId="10" hidden="1">{"'Sheet1'!$L$16"}</definedName>
    <definedName name="_______hu6" localSheetId="11" hidden="1">{"'Sheet1'!$L$16"}</definedName>
    <definedName name="_______hu6" localSheetId="12" hidden="1">{"'Sheet1'!$L$16"}</definedName>
    <definedName name="_______hu6" localSheetId="18" hidden="1">{"'Sheet1'!$L$16"}</definedName>
    <definedName name="_______hu6" localSheetId="17" hidden="1">{"'Sheet1'!$L$16"}</definedName>
    <definedName name="_______hu6" localSheetId="3" hidden="1">{"'Sheet1'!$L$16"}</definedName>
    <definedName name="_______hu6" localSheetId="0" hidden="1">{"'Sheet1'!$L$16"}</definedName>
    <definedName name="_______hu6" localSheetId="13" hidden="1">{"'Sheet1'!$L$16"}</definedName>
    <definedName name="_______hu6" localSheetId="16" hidden="1">{"'Sheet1'!$L$16"}</definedName>
    <definedName name="_______hu6" localSheetId="1" hidden="1">{"'Sheet1'!$L$16"}</definedName>
    <definedName name="_______hu6" localSheetId="2" hidden="1">{"'Sheet1'!$L$16"}</definedName>
    <definedName name="_______hu6" hidden="1">{"'Sheet1'!$L$16"}</definedName>
    <definedName name="_______M36" localSheetId="4" hidden="1">{"'Sheet1'!$L$16"}</definedName>
    <definedName name="_______M36" localSheetId="5" hidden="1">{"'Sheet1'!$L$16"}</definedName>
    <definedName name="_______M36" localSheetId="6" hidden="1">{"'Sheet1'!$L$16"}</definedName>
    <definedName name="_______M36" localSheetId="19" hidden="1">{"'Sheet1'!$L$16"}</definedName>
    <definedName name="_______M36" localSheetId="7" hidden="1">{"'Sheet1'!$L$16"}</definedName>
    <definedName name="_______M36" localSheetId="8" hidden="1">{"'Sheet1'!$L$16"}</definedName>
    <definedName name="_______M36" localSheetId="10" hidden="1">{"'Sheet1'!$L$16"}</definedName>
    <definedName name="_______M36" localSheetId="11" hidden="1">{"'Sheet1'!$L$16"}</definedName>
    <definedName name="_______M36" localSheetId="12" hidden="1">{"'Sheet1'!$L$16"}</definedName>
    <definedName name="_______M36" localSheetId="18" hidden="1">{"'Sheet1'!$L$16"}</definedName>
    <definedName name="_______M36" localSheetId="17" hidden="1">{"'Sheet1'!$L$16"}</definedName>
    <definedName name="_______M36" localSheetId="3" hidden="1">{"'Sheet1'!$L$16"}</definedName>
    <definedName name="_______M36" localSheetId="0" hidden="1">{"'Sheet1'!$L$16"}</definedName>
    <definedName name="_______M36" localSheetId="13" hidden="1">{"'Sheet1'!$L$16"}</definedName>
    <definedName name="_______M36" localSheetId="16" hidden="1">{"'Sheet1'!$L$16"}</definedName>
    <definedName name="_______M36" localSheetId="1" hidden="1">{"'Sheet1'!$L$16"}</definedName>
    <definedName name="_______M36" localSheetId="2" hidden="1">{"'Sheet1'!$L$16"}</definedName>
    <definedName name="_______M36" hidden="1">{"'Sheet1'!$L$16"}</definedName>
    <definedName name="_______PA3" localSheetId="4" hidden="1">{"'Sheet1'!$L$16"}</definedName>
    <definedName name="_______PA3" localSheetId="5" hidden="1">{"'Sheet1'!$L$16"}</definedName>
    <definedName name="_______PA3" localSheetId="6" hidden="1">{"'Sheet1'!$L$16"}</definedName>
    <definedName name="_______PA3" localSheetId="19" hidden="1">{"'Sheet1'!$L$16"}</definedName>
    <definedName name="_______PA3" localSheetId="7" hidden="1">{"'Sheet1'!$L$16"}</definedName>
    <definedName name="_______PA3" localSheetId="8" hidden="1">{"'Sheet1'!$L$16"}</definedName>
    <definedName name="_______PA3" localSheetId="10" hidden="1">{"'Sheet1'!$L$16"}</definedName>
    <definedName name="_______PA3" localSheetId="11" hidden="1">{"'Sheet1'!$L$16"}</definedName>
    <definedName name="_______PA3" localSheetId="12" hidden="1">{"'Sheet1'!$L$16"}</definedName>
    <definedName name="_______PA3" localSheetId="18" hidden="1">{"'Sheet1'!$L$16"}</definedName>
    <definedName name="_______PA3" localSheetId="17" hidden="1">{"'Sheet1'!$L$16"}</definedName>
    <definedName name="_______PA3" localSheetId="3" hidden="1">{"'Sheet1'!$L$16"}</definedName>
    <definedName name="_______PA3" localSheetId="0" hidden="1">{"'Sheet1'!$L$16"}</definedName>
    <definedName name="_______PA3" localSheetId="13" hidden="1">{"'Sheet1'!$L$16"}</definedName>
    <definedName name="_______PA3" localSheetId="16" hidden="1">{"'Sheet1'!$L$16"}</definedName>
    <definedName name="_______PA3" localSheetId="1" hidden="1">{"'Sheet1'!$L$16"}</definedName>
    <definedName name="_______PA3" localSheetId="2" hidden="1">{"'Sheet1'!$L$16"}</definedName>
    <definedName name="_______PA3" hidden="1">{"'Sheet1'!$L$16"}</definedName>
    <definedName name="_______Tru21" localSheetId="4" hidden="1">{"'Sheet1'!$L$16"}</definedName>
    <definedName name="_______Tru21" localSheetId="5" hidden="1">{"'Sheet1'!$L$16"}</definedName>
    <definedName name="_______Tru21" localSheetId="6" hidden="1">{"'Sheet1'!$L$16"}</definedName>
    <definedName name="_______Tru21" localSheetId="19" hidden="1">{"'Sheet1'!$L$16"}</definedName>
    <definedName name="_______Tru21" localSheetId="7" hidden="1">{"'Sheet1'!$L$16"}</definedName>
    <definedName name="_______Tru21" localSheetId="8" hidden="1">{"'Sheet1'!$L$16"}</definedName>
    <definedName name="_______Tru21" localSheetId="10" hidden="1">{"'Sheet1'!$L$16"}</definedName>
    <definedName name="_______Tru21" localSheetId="11" hidden="1">{"'Sheet1'!$L$16"}</definedName>
    <definedName name="_______Tru21" localSheetId="12" hidden="1">{"'Sheet1'!$L$16"}</definedName>
    <definedName name="_______Tru21" localSheetId="18" hidden="1">{"'Sheet1'!$L$16"}</definedName>
    <definedName name="_______Tru21" localSheetId="17" hidden="1">{"'Sheet1'!$L$16"}</definedName>
    <definedName name="_______Tru21" localSheetId="3" hidden="1">{"'Sheet1'!$L$16"}</definedName>
    <definedName name="_______Tru21" localSheetId="0" hidden="1">{"'Sheet1'!$L$16"}</definedName>
    <definedName name="_______Tru21" localSheetId="13" hidden="1">{"'Sheet1'!$L$16"}</definedName>
    <definedName name="_______Tru21" localSheetId="16" hidden="1">{"'Sheet1'!$L$16"}</definedName>
    <definedName name="_______Tru21" localSheetId="1" hidden="1">{"'Sheet1'!$L$16"}</definedName>
    <definedName name="_______Tru21" localSheetId="2" hidden="1">{"'Sheet1'!$L$16"}</definedName>
    <definedName name="_______Tru21" hidden="1">{"'Sheet1'!$L$16"}</definedName>
    <definedName name="______a1" localSheetId="4" hidden="1">{"'Sheet1'!$L$16"}</definedName>
    <definedName name="______a1" localSheetId="5" hidden="1">{"'Sheet1'!$L$16"}</definedName>
    <definedName name="______a1" localSheetId="6" hidden="1">{"'Sheet1'!$L$16"}</definedName>
    <definedName name="______a1" localSheetId="19" hidden="1">{"'Sheet1'!$L$16"}</definedName>
    <definedName name="______a1" localSheetId="7" hidden="1">{"'Sheet1'!$L$16"}</definedName>
    <definedName name="______a1" localSheetId="8" hidden="1">{"'Sheet1'!$L$16"}</definedName>
    <definedName name="______a1" localSheetId="10" hidden="1">{"'Sheet1'!$L$16"}</definedName>
    <definedName name="______a1" localSheetId="11" hidden="1">{"'Sheet1'!$L$16"}</definedName>
    <definedName name="______a1" localSheetId="12" hidden="1">{"'Sheet1'!$L$16"}</definedName>
    <definedName name="______a1" localSheetId="18" hidden="1">{"'Sheet1'!$L$16"}</definedName>
    <definedName name="______a1" localSheetId="17" hidden="1">{"'Sheet1'!$L$16"}</definedName>
    <definedName name="______a1" localSheetId="3" hidden="1">{"'Sheet1'!$L$16"}</definedName>
    <definedName name="______a1" localSheetId="0" hidden="1">{"'Sheet1'!$L$16"}</definedName>
    <definedName name="______a1" localSheetId="13" hidden="1">{"'Sheet1'!$L$16"}</definedName>
    <definedName name="______a1" localSheetId="16" hidden="1">{"'Sheet1'!$L$16"}</definedName>
    <definedName name="______a1" localSheetId="1" hidden="1">{"'Sheet1'!$L$16"}</definedName>
    <definedName name="______a1" localSheetId="2" hidden="1">{"'Sheet1'!$L$16"}</definedName>
    <definedName name="______a1" hidden="1">{"'Sheet1'!$L$16"}</definedName>
    <definedName name="______B1" localSheetId="4" hidden="1">{"'Sheet1'!$L$16"}</definedName>
    <definedName name="______B1" localSheetId="5" hidden="1">{"'Sheet1'!$L$16"}</definedName>
    <definedName name="______B1" localSheetId="6" hidden="1">{"'Sheet1'!$L$16"}</definedName>
    <definedName name="______B1" localSheetId="19" hidden="1">{"'Sheet1'!$L$16"}</definedName>
    <definedName name="______B1" localSheetId="7" hidden="1">{"'Sheet1'!$L$16"}</definedName>
    <definedName name="______B1" localSheetId="8" hidden="1">{"'Sheet1'!$L$16"}</definedName>
    <definedName name="______B1" localSheetId="10" hidden="1">{"'Sheet1'!$L$16"}</definedName>
    <definedName name="______B1" localSheetId="11" hidden="1">{"'Sheet1'!$L$16"}</definedName>
    <definedName name="______B1" localSheetId="12" hidden="1">{"'Sheet1'!$L$16"}</definedName>
    <definedName name="______B1" localSheetId="18" hidden="1">{"'Sheet1'!$L$16"}</definedName>
    <definedName name="______B1" localSheetId="17" hidden="1">{"'Sheet1'!$L$16"}</definedName>
    <definedName name="______B1" localSheetId="3" hidden="1">{"'Sheet1'!$L$16"}</definedName>
    <definedName name="______B1" localSheetId="0" hidden="1">{"'Sheet1'!$L$16"}</definedName>
    <definedName name="______B1" localSheetId="13" hidden="1">{"'Sheet1'!$L$16"}</definedName>
    <definedName name="______B1" localSheetId="16" hidden="1">{"'Sheet1'!$L$16"}</definedName>
    <definedName name="______B1" localSheetId="1" hidden="1">{"'Sheet1'!$L$16"}</definedName>
    <definedName name="______B1" localSheetId="2" hidden="1">{"'Sheet1'!$L$16"}</definedName>
    <definedName name="______B1" hidden="1">{"'Sheet1'!$L$16"}</definedName>
    <definedName name="______ban2" localSheetId="4" hidden="1">{"'Sheet1'!$L$16"}</definedName>
    <definedName name="______ban2" localSheetId="5" hidden="1">{"'Sheet1'!$L$16"}</definedName>
    <definedName name="______ban2" localSheetId="6" hidden="1">{"'Sheet1'!$L$16"}</definedName>
    <definedName name="______ban2" localSheetId="19" hidden="1">{"'Sheet1'!$L$16"}</definedName>
    <definedName name="______ban2" localSheetId="7" hidden="1">{"'Sheet1'!$L$16"}</definedName>
    <definedName name="______ban2" localSheetId="8" hidden="1">{"'Sheet1'!$L$16"}</definedName>
    <definedName name="______ban2" localSheetId="10" hidden="1">{"'Sheet1'!$L$16"}</definedName>
    <definedName name="______ban2" localSheetId="11" hidden="1">{"'Sheet1'!$L$16"}</definedName>
    <definedName name="______ban2" localSheetId="12" hidden="1">{"'Sheet1'!$L$16"}</definedName>
    <definedName name="______ban2" localSheetId="18" hidden="1">{"'Sheet1'!$L$16"}</definedName>
    <definedName name="______ban2" localSheetId="17" hidden="1">{"'Sheet1'!$L$16"}</definedName>
    <definedName name="______ban2" localSheetId="3" hidden="1">{"'Sheet1'!$L$16"}</definedName>
    <definedName name="______ban2" localSheetId="0" hidden="1">{"'Sheet1'!$L$16"}</definedName>
    <definedName name="______ban2" localSheetId="13" hidden="1">{"'Sheet1'!$L$16"}</definedName>
    <definedName name="______ban2" localSheetId="16" hidden="1">{"'Sheet1'!$L$16"}</definedName>
    <definedName name="______ban2" localSheetId="1" hidden="1">{"'Sheet1'!$L$16"}</definedName>
    <definedName name="______ban2" localSheetId="2" hidden="1">{"'Sheet1'!$L$16"}</definedName>
    <definedName name="______ban2" hidden="1">{"'Sheet1'!$L$16"}</definedName>
    <definedName name="______h1" localSheetId="4" hidden="1">{"'Sheet1'!$L$16"}</definedName>
    <definedName name="______h1" localSheetId="5" hidden="1">{"'Sheet1'!$L$16"}</definedName>
    <definedName name="______h1" localSheetId="6" hidden="1">{"'Sheet1'!$L$16"}</definedName>
    <definedName name="______h1" localSheetId="19" hidden="1">{"'Sheet1'!$L$16"}</definedName>
    <definedName name="______h1" localSheetId="7" hidden="1">{"'Sheet1'!$L$16"}</definedName>
    <definedName name="______h1" localSheetId="8" hidden="1">{"'Sheet1'!$L$16"}</definedName>
    <definedName name="______h1" localSheetId="10" hidden="1">{"'Sheet1'!$L$16"}</definedName>
    <definedName name="______h1" localSheetId="11" hidden="1">{"'Sheet1'!$L$16"}</definedName>
    <definedName name="______h1" localSheetId="12" hidden="1">{"'Sheet1'!$L$16"}</definedName>
    <definedName name="______h1" localSheetId="18" hidden="1">{"'Sheet1'!$L$16"}</definedName>
    <definedName name="______h1" localSheetId="17" hidden="1">{"'Sheet1'!$L$16"}</definedName>
    <definedName name="______h1" localSheetId="3" hidden="1">{"'Sheet1'!$L$16"}</definedName>
    <definedName name="______h1" localSheetId="0" hidden="1">{"'Sheet1'!$L$16"}</definedName>
    <definedName name="______h1" localSheetId="13" hidden="1">{"'Sheet1'!$L$16"}</definedName>
    <definedName name="______h1" localSheetId="16" hidden="1">{"'Sheet1'!$L$16"}</definedName>
    <definedName name="______h1" localSheetId="1" hidden="1">{"'Sheet1'!$L$16"}</definedName>
    <definedName name="______h1" localSheetId="2" hidden="1">{"'Sheet1'!$L$16"}</definedName>
    <definedName name="______h1" hidden="1">{"'Sheet1'!$L$16"}</definedName>
    <definedName name="______hu1" localSheetId="4" hidden="1">{"'Sheet1'!$L$16"}</definedName>
    <definedName name="______hu1" localSheetId="5" hidden="1">{"'Sheet1'!$L$16"}</definedName>
    <definedName name="______hu1" localSheetId="6" hidden="1">{"'Sheet1'!$L$16"}</definedName>
    <definedName name="______hu1" localSheetId="19" hidden="1">{"'Sheet1'!$L$16"}</definedName>
    <definedName name="______hu1" localSheetId="7" hidden="1">{"'Sheet1'!$L$16"}</definedName>
    <definedName name="______hu1" localSheetId="8" hidden="1">{"'Sheet1'!$L$16"}</definedName>
    <definedName name="______hu1" localSheetId="10" hidden="1">{"'Sheet1'!$L$16"}</definedName>
    <definedName name="______hu1" localSheetId="11" hidden="1">{"'Sheet1'!$L$16"}</definedName>
    <definedName name="______hu1" localSheetId="12" hidden="1">{"'Sheet1'!$L$16"}</definedName>
    <definedName name="______hu1" localSheetId="18" hidden="1">{"'Sheet1'!$L$16"}</definedName>
    <definedName name="______hu1" localSheetId="17" hidden="1">{"'Sheet1'!$L$16"}</definedName>
    <definedName name="______hu1" localSheetId="3" hidden="1">{"'Sheet1'!$L$16"}</definedName>
    <definedName name="______hu1" localSheetId="0" hidden="1">{"'Sheet1'!$L$16"}</definedName>
    <definedName name="______hu1" localSheetId="13" hidden="1">{"'Sheet1'!$L$16"}</definedName>
    <definedName name="______hu1" localSheetId="16" hidden="1">{"'Sheet1'!$L$16"}</definedName>
    <definedName name="______hu1" localSheetId="1" hidden="1">{"'Sheet1'!$L$16"}</definedName>
    <definedName name="______hu1" localSheetId="2" hidden="1">{"'Sheet1'!$L$16"}</definedName>
    <definedName name="______hu1" hidden="1">{"'Sheet1'!$L$16"}</definedName>
    <definedName name="______hu2" localSheetId="4" hidden="1">{"'Sheet1'!$L$16"}</definedName>
    <definedName name="______hu2" localSheetId="5" hidden="1">{"'Sheet1'!$L$16"}</definedName>
    <definedName name="______hu2" localSheetId="6" hidden="1">{"'Sheet1'!$L$16"}</definedName>
    <definedName name="______hu2" localSheetId="19" hidden="1">{"'Sheet1'!$L$16"}</definedName>
    <definedName name="______hu2" localSheetId="7" hidden="1">{"'Sheet1'!$L$16"}</definedName>
    <definedName name="______hu2" localSheetId="8" hidden="1">{"'Sheet1'!$L$16"}</definedName>
    <definedName name="______hu2" localSheetId="10" hidden="1">{"'Sheet1'!$L$16"}</definedName>
    <definedName name="______hu2" localSheetId="11" hidden="1">{"'Sheet1'!$L$16"}</definedName>
    <definedName name="______hu2" localSheetId="12" hidden="1">{"'Sheet1'!$L$16"}</definedName>
    <definedName name="______hu2" localSheetId="18" hidden="1">{"'Sheet1'!$L$16"}</definedName>
    <definedName name="______hu2" localSheetId="17" hidden="1">{"'Sheet1'!$L$16"}</definedName>
    <definedName name="______hu2" localSheetId="3" hidden="1">{"'Sheet1'!$L$16"}</definedName>
    <definedName name="______hu2" localSheetId="0" hidden="1">{"'Sheet1'!$L$16"}</definedName>
    <definedName name="______hu2" localSheetId="13" hidden="1">{"'Sheet1'!$L$16"}</definedName>
    <definedName name="______hu2" localSheetId="16" hidden="1">{"'Sheet1'!$L$16"}</definedName>
    <definedName name="______hu2" localSheetId="1" hidden="1">{"'Sheet1'!$L$16"}</definedName>
    <definedName name="______hu2" localSheetId="2" hidden="1">{"'Sheet1'!$L$16"}</definedName>
    <definedName name="______hu2" hidden="1">{"'Sheet1'!$L$16"}</definedName>
    <definedName name="______hu5" localSheetId="4" hidden="1">{"'Sheet1'!$L$16"}</definedName>
    <definedName name="______hu5" localSheetId="5" hidden="1">{"'Sheet1'!$L$16"}</definedName>
    <definedName name="______hu5" localSheetId="6" hidden="1">{"'Sheet1'!$L$16"}</definedName>
    <definedName name="______hu5" localSheetId="19" hidden="1">{"'Sheet1'!$L$16"}</definedName>
    <definedName name="______hu5" localSheetId="7" hidden="1">{"'Sheet1'!$L$16"}</definedName>
    <definedName name="______hu5" localSheetId="8" hidden="1">{"'Sheet1'!$L$16"}</definedName>
    <definedName name="______hu5" localSheetId="10" hidden="1">{"'Sheet1'!$L$16"}</definedName>
    <definedName name="______hu5" localSheetId="11" hidden="1">{"'Sheet1'!$L$16"}</definedName>
    <definedName name="______hu5" localSheetId="12" hidden="1">{"'Sheet1'!$L$16"}</definedName>
    <definedName name="______hu5" localSheetId="18" hidden="1">{"'Sheet1'!$L$16"}</definedName>
    <definedName name="______hu5" localSheetId="17" hidden="1">{"'Sheet1'!$L$16"}</definedName>
    <definedName name="______hu5" localSheetId="3" hidden="1">{"'Sheet1'!$L$16"}</definedName>
    <definedName name="______hu5" localSheetId="0" hidden="1">{"'Sheet1'!$L$16"}</definedName>
    <definedName name="______hu5" localSheetId="13" hidden="1">{"'Sheet1'!$L$16"}</definedName>
    <definedName name="______hu5" localSheetId="16" hidden="1">{"'Sheet1'!$L$16"}</definedName>
    <definedName name="______hu5" localSheetId="1" hidden="1">{"'Sheet1'!$L$16"}</definedName>
    <definedName name="______hu5" localSheetId="2" hidden="1">{"'Sheet1'!$L$16"}</definedName>
    <definedName name="______hu5" hidden="1">{"'Sheet1'!$L$16"}</definedName>
    <definedName name="______hu6" localSheetId="4" hidden="1">{"'Sheet1'!$L$16"}</definedName>
    <definedName name="______hu6" localSheetId="5" hidden="1">{"'Sheet1'!$L$16"}</definedName>
    <definedName name="______hu6" localSheetId="6" hidden="1">{"'Sheet1'!$L$16"}</definedName>
    <definedName name="______hu6" localSheetId="19" hidden="1">{"'Sheet1'!$L$16"}</definedName>
    <definedName name="______hu6" localSheetId="7" hidden="1">{"'Sheet1'!$L$16"}</definedName>
    <definedName name="______hu6" localSheetId="8" hidden="1">{"'Sheet1'!$L$16"}</definedName>
    <definedName name="______hu6" localSheetId="10" hidden="1">{"'Sheet1'!$L$16"}</definedName>
    <definedName name="______hu6" localSheetId="11" hidden="1">{"'Sheet1'!$L$16"}</definedName>
    <definedName name="______hu6" localSheetId="12" hidden="1">{"'Sheet1'!$L$16"}</definedName>
    <definedName name="______hu6" localSheetId="18" hidden="1">{"'Sheet1'!$L$16"}</definedName>
    <definedName name="______hu6" localSheetId="17" hidden="1">{"'Sheet1'!$L$16"}</definedName>
    <definedName name="______hu6" localSheetId="3" hidden="1">{"'Sheet1'!$L$16"}</definedName>
    <definedName name="______hu6" localSheetId="0" hidden="1">{"'Sheet1'!$L$16"}</definedName>
    <definedName name="______hu6" localSheetId="13" hidden="1">{"'Sheet1'!$L$16"}</definedName>
    <definedName name="______hu6" localSheetId="16" hidden="1">{"'Sheet1'!$L$16"}</definedName>
    <definedName name="______hu6" localSheetId="1" hidden="1">{"'Sheet1'!$L$16"}</definedName>
    <definedName name="______hu6" localSheetId="2" hidden="1">{"'Sheet1'!$L$16"}</definedName>
    <definedName name="______hu6" hidden="1">{"'Sheet1'!$L$16"}</definedName>
    <definedName name="______M36" localSheetId="4" hidden="1">{"'Sheet1'!$L$16"}</definedName>
    <definedName name="______M36" localSheetId="5" hidden="1">{"'Sheet1'!$L$16"}</definedName>
    <definedName name="______M36" localSheetId="6" hidden="1">{"'Sheet1'!$L$16"}</definedName>
    <definedName name="______M36" localSheetId="19" hidden="1">{"'Sheet1'!$L$16"}</definedName>
    <definedName name="______M36" localSheetId="7" hidden="1">{"'Sheet1'!$L$16"}</definedName>
    <definedName name="______M36" localSheetId="8" hidden="1">{"'Sheet1'!$L$16"}</definedName>
    <definedName name="______M36" localSheetId="10" hidden="1">{"'Sheet1'!$L$16"}</definedName>
    <definedName name="______M36" localSheetId="11" hidden="1">{"'Sheet1'!$L$16"}</definedName>
    <definedName name="______M36" localSheetId="12" hidden="1">{"'Sheet1'!$L$16"}</definedName>
    <definedName name="______M36" localSheetId="18" hidden="1">{"'Sheet1'!$L$16"}</definedName>
    <definedName name="______M36" localSheetId="17" hidden="1">{"'Sheet1'!$L$16"}</definedName>
    <definedName name="______M36" localSheetId="3" hidden="1">{"'Sheet1'!$L$16"}</definedName>
    <definedName name="______M36" localSheetId="0" hidden="1">{"'Sheet1'!$L$16"}</definedName>
    <definedName name="______M36" localSheetId="13" hidden="1">{"'Sheet1'!$L$16"}</definedName>
    <definedName name="______M36" localSheetId="16" hidden="1">{"'Sheet1'!$L$16"}</definedName>
    <definedName name="______M36" localSheetId="1" hidden="1">{"'Sheet1'!$L$16"}</definedName>
    <definedName name="______M36" localSheetId="2" hidden="1">{"'Sheet1'!$L$16"}</definedName>
    <definedName name="______M36" hidden="1">{"'Sheet1'!$L$16"}</definedName>
    <definedName name="______NSO2" localSheetId="4" hidden="1">{"'Sheet1'!$L$16"}</definedName>
    <definedName name="______NSO2" localSheetId="5" hidden="1">{"'Sheet1'!$L$16"}</definedName>
    <definedName name="______NSO2" localSheetId="6" hidden="1">{"'Sheet1'!$L$16"}</definedName>
    <definedName name="______NSO2" localSheetId="19" hidden="1">{"'Sheet1'!$L$16"}</definedName>
    <definedName name="______NSO2" localSheetId="7" hidden="1">{"'Sheet1'!$L$16"}</definedName>
    <definedName name="______NSO2" localSheetId="8" hidden="1">{"'Sheet1'!$L$16"}</definedName>
    <definedName name="______NSO2" localSheetId="10" hidden="1">{"'Sheet1'!$L$16"}</definedName>
    <definedName name="______NSO2" localSheetId="11" hidden="1">{"'Sheet1'!$L$16"}</definedName>
    <definedName name="______NSO2" localSheetId="12" hidden="1">{"'Sheet1'!$L$16"}</definedName>
    <definedName name="______NSO2" localSheetId="18" hidden="1">{"'Sheet1'!$L$16"}</definedName>
    <definedName name="______NSO2" localSheetId="17" hidden="1">{"'Sheet1'!$L$16"}</definedName>
    <definedName name="______NSO2" localSheetId="3" hidden="1">{"'Sheet1'!$L$16"}</definedName>
    <definedName name="______NSO2" localSheetId="0" hidden="1">{"'Sheet1'!$L$16"}</definedName>
    <definedName name="______NSO2" localSheetId="13" hidden="1">{"'Sheet1'!$L$16"}</definedName>
    <definedName name="______NSO2" localSheetId="16" hidden="1">{"'Sheet1'!$L$16"}</definedName>
    <definedName name="______NSO2" localSheetId="1" hidden="1">{"'Sheet1'!$L$16"}</definedName>
    <definedName name="______NSO2" localSheetId="2" hidden="1">{"'Sheet1'!$L$16"}</definedName>
    <definedName name="______NSO2" hidden="1">{"'Sheet1'!$L$16"}</definedName>
    <definedName name="______PA3" localSheetId="4" hidden="1">{"'Sheet1'!$L$16"}</definedName>
    <definedName name="______PA3" localSheetId="5" hidden="1">{"'Sheet1'!$L$16"}</definedName>
    <definedName name="______PA3" localSheetId="6" hidden="1">{"'Sheet1'!$L$16"}</definedName>
    <definedName name="______PA3" localSheetId="19" hidden="1">{"'Sheet1'!$L$16"}</definedName>
    <definedName name="______PA3" localSheetId="7" hidden="1">{"'Sheet1'!$L$16"}</definedName>
    <definedName name="______PA3" localSheetId="8" hidden="1">{"'Sheet1'!$L$16"}</definedName>
    <definedName name="______PA3" localSheetId="10" hidden="1">{"'Sheet1'!$L$16"}</definedName>
    <definedName name="______PA3" localSheetId="11" hidden="1">{"'Sheet1'!$L$16"}</definedName>
    <definedName name="______PA3" localSheetId="12" hidden="1">{"'Sheet1'!$L$16"}</definedName>
    <definedName name="______PA3" localSheetId="18" hidden="1">{"'Sheet1'!$L$16"}</definedName>
    <definedName name="______PA3" localSheetId="17" hidden="1">{"'Sheet1'!$L$16"}</definedName>
    <definedName name="______PA3" localSheetId="3" hidden="1">{"'Sheet1'!$L$16"}</definedName>
    <definedName name="______PA3" localSheetId="0" hidden="1">{"'Sheet1'!$L$16"}</definedName>
    <definedName name="______PA3" localSheetId="13" hidden="1">{"'Sheet1'!$L$16"}</definedName>
    <definedName name="______PA3" localSheetId="16" hidden="1">{"'Sheet1'!$L$16"}</definedName>
    <definedName name="______PA3" localSheetId="1" hidden="1">{"'Sheet1'!$L$16"}</definedName>
    <definedName name="______PA3" localSheetId="2" hidden="1">{"'Sheet1'!$L$16"}</definedName>
    <definedName name="______PA3" hidden="1">{"'Sheet1'!$L$16"}</definedName>
    <definedName name="______Tru21" localSheetId="4" hidden="1">{"'Sheet1'!$L$16"}</definedName>
    <definedName name="______Tru21" localSheetId="5" hidden="1">{"'Sheet1'!$L$16"}</definedName>
    <definedName name="______Tru21" localSheetId="6" hidden="1">{"'Sheet1'!$L$16"}</definedName>
    <definedName name="______Tru21" localSheetId="19" hidden="1">{"'Sheet1'!$L$16"}</definedName>
    <definedName name="______Tru21" localSheetId="7" hidden="1">{"'Sheet1'!$L$16"}</definedName>
    <definedName name="______Tru21" localSheetId="8" hidden="1">{"'Sheet1'!$L$16"}</definedName>
    <definedName name="______Tru21" localSheetId="10" hidden="1">{"'Sheet1'!$L$16"}</definedName>
    <definedName name="______Tru21" localSheetId="11" hidden="1">{"'Sheet1'!$L$16"}</definedName>
    <definedName name="______Tru21" localSheetId="12" hidden="1">{"'Sheet1'!$L$16"}</definedName>
    <definedName name="______Tru21" localSheetId="18" hidden="1">{"'Sheet1'!$L$16"}</definedName>
    <definedName name="______Tru21" localSheetId="17" hidden="1">{"'Sheet1'!$L$16"}</definedName>
    <definedName name="______Tru21" localSheetId="3" hidden="1">{"'Sheet1'!$L$16"}</definedName>
    <definedName name="______Tru21" localSheetId="0" hidden="1">{"'Sheet1'!$L$16"}</definedName>
    <definedName name="______Tru21" localSheetId="13" hidden="1">{"'Sheet1'!$L$16"}</definedName>
    <definedName name="______Tru21" localSheetId="16" hidden="1">{"'Sheet1'!$L$16"}</definedName>
    <definedName name="______Tru21" localSheetId="1" hidden="1">{"'Sheet1'!$L$16"}</definedName>
    <definedName name="______Tru21" localSheetId="2" hidden="1">{"'Sheet1'!$L$16"}</definedName>
    <definedName name="______Tru21" hidden="1">{"'Sheet1'!$L$16"}</definedName>
    <definedName name="_____a1" localSheetId="4" hidden="1">{"'Sheet1'!$L$16"}</definedName>
    <definedName name="_____a1" localSheetId="5" hidden="1">{"'Sheet1'!$L$16"}</definedName>
    <definedName name="_____a1" localSheetId="6" hidden="1">{"'Sheet1'!$L$16"}</definedName>
    <definedName name="_____a1" localSheetId="19" hidden="1">{"'Sheet1'!$L$16"}</definedName>
    <definedName name="_____a1" localSheetId="7" hidden="1">{"'Sheet1'!$L$16"}</definedName>
    <definedName name="_____a1" localSheetId="8" hidden="1">{"'Sheet1'!$L$16"}</definedName>
    <definedName name="_____a1" localSheetId="10" hidden="1">{"'Sheet1'!$L$16"}</definedName>
    <definedName name="_____a1" localSheetId="11" hidden="1">{"'Sheet1'!$L$16"}</definedName>
    <definedName name="_____a1" localSheetId="12" hidden="1">{"'Sheet1'!$L$16"}</definedName>
    <definedName name="_____a1" localSheetId="18" hidden="1">{"'Sheet1'!$L$16"}</definedName>
    <definedName name="_____a1" localSheetId="17" hidden="1">{"'Sheet1'!$L$16"}</definedName>
    <definedName name="_____a1" localSheetId="3" hidden="1">{"'Sheet1'!$L$16"}</definedName>
    <definedName name="_____a1" localSheetId="0" hidden="1">{"'Sheet1'!$L$16"}</definedName>
    <definedName name="_____a1" localSheetId="13" hidden="1">{"'Sheet1'!$L$16"}</definedName>
    <definedName name="_____a1" localSheetId="16" hidden="1">{"'Sheet1'!$L$16"}</definedName>
    <definedName name="_____a1" localSheetId="1" hidden="1">{"'Sheet1'!$L$16"}</definedName>
    <definedName name="_____a1" localSheetId="2" hidden="1">{"'Sheet1'!$L$16"}</definedName>
    <definedName name="_____a1" hidden="1">{"'Sheet1'!$L$16"}</definedName>
    <definedName name="_____B1" localSheetId="4" hidden="1">{"'Sheet1'!$L$16"}</definedName>
    <definedName name="_____B1" localSheetId="5" hidden="1">{"'Sheet1'!$L$16"}</definedName>
    <definedName name="_____B1" localSheetId="6" hidden="1">{"'Sheet1'!$L$16"}</definedName>
    <definedName name="_____B1" localSheetId="19" hidden="1">{"'Sheet1'!$L$16"}</definedName>
    <definedName name="_____B1" localSheetId="7" hidden="1">{"'Sheet1'!$L$16"}</definedName>
    <definedName name="_____B1" localSheetId="8" hidden="1">{"'Sheet1'!$L$16"}</definedName>
    <definedName name="_____B1" localSheetId="10" hidden="1">{"'Sheet1'!$L$16"}</definedName>
    <definedName name="_____B1" localSheetId="11" hidden="1">{"'Sheet1'!$L$16"}</definedName>
    <definedName name="_____B1" localSheetId="12" hidden="1">{"'Sheet1'!$L$16"}</definedName>
    <definedName name="_____B1" localSheetId="18" hidden="1">{"'Sheet1'!$L$16"}</definedName>
    <definedName name="_____B1" localSheetId="17" hidden="1">{"'Sheet1'!$L$16"}</definedName>
    <definedName name="_____B1" localSheetId="3" hidden="1">{"'Sheet1'!$L$16"}</definedName>
    <definedName name="_____B1" localSheetId="0" hidden="1">{"'Sheet1'!$L$16"}</definedName>
    <definedName name="_____B1" localSheetId="13" hidden="1">{"'Sheet1'!$L$16"}</definedName>
    <definedName name="_____B1" localSheetId="16" hidden="1">{"'Sheet1'!$L$16"}</definedName>
    <definedName name="_____B1" localSheetId="1" hidden="1">{"'Sheet1'!$L$16"}</definedName>
    <definedName name="_____B1" localSheetId="2" hidden="1">{"'Sheet1'!$L$16"}</definedName>
    <definedName name="_____B1" hidden="1">{"'Sheet1'!$L$16"}</definedName>
    <definedName name="_____ban2" localSheetId="4" hidden="1">{"'Sheet1'!$L$16"}</definedName>
    <definedName name="_____ban2" localSheetId="5" hidden="1">{"'Sheet1'!$L$16"}</definedName>
    <definedName name="_____ban2" localSheetId="6" hidden="1">{"'Sheet1'!$L$16"}</definedName>
    <definedName name="_____ban2" localSheetId="19" hidden="1">{"'Sheet1'!$L$16"}</definedName>
    <definedName name="_____ban2" localSheetId="7" hidden="1">{"'Sheet1'!$L$16"}</definedName>
    <definedName name="_____ban2" localSheetId="8" hidden="1">{"'Sheet1'!$L$16"}</definedName>
    <definedName name="_____ban2" localSheetId="10" hidden="1">{"'Sheet1'!$L$16"}</definedName>
    <definedName name="_____ban2" localSheetId="11" hidden="1">{"'Sheet1'!$L$16"}</definedName>
    <definedName name="_____ban2" localSheetId="12" hidden="1">{"'Sheet1'!$L$16"}</definedName>
    <definedName name="_____ban2" localSheetId="18" hidden="1">{"'Sheet1'!$L$16"}</definedName>
    <definedName name="_____ban2" localSheetId="17" hidden="1">{"'Sheet1'!$L$16"}</definedName>
    <definedName name="_____ban2" localSheetId="3" hidden="1">{"'Sheet1'!$L$16"}</definedName>
    <definedName name="_____ban2" localSheetId="0" hidden="1">{"'Sheet1'!$L$16"}</definedName>
    <definedName name="_____ban2" localSheetId="13" hidden="1">{"'Sheet1'!$L$16"}</definedName>
    <definedName name="_____ban2" localSheetId="16" hidden="1">{"'Sheet1'!$L$16"}</definedName>
    <definedName name="_____ban2" localSheetId="1" hidden="1">{"'Sheet1'!$L$16"}</definedName>
    <definedName name="_____ban2" localSheetId="2" hidden="1">{"'Sheet1'!$L$16"}</definedName>
    <definedName name="_____ban2" hidden="1">{"'Sheet1'!$L$16"}</definedName>
    <definedName name="_____btm10" localSheetId="19">#REF!</definedName>
    <definedName name="_____btm10" localSheetId="10">#REF!</definedName>
    <definedName name="_____btm10" localSheetId="3">#REF!</definedName>
    <definedName name="_____btm10" localSheetId="16">#REF!</definedName>
    <definedName name="_____btm10">#REF!</definedName>
    <definedName name="_____btm100" localSheetId="19">#REF!</definedName>
    <definedName name="_____btm100" localSheetId="10">#REF!</definedName>
    <definedName name="_____btm100" localSheetId="3">#REF!</definedName>
    <definedName name="_____btm100" localSheetId="16">#REF!</definedName>
    <definedName name="_____btm100">#REF!</definedName>
    <definedName name="_____h1" localSheetId="4" hidden="1">{"'Sheet1'!$L$16"}</definedName>
    <definedName name="_____h1" localSheetId="5" hidden="1">{"'Sheet1'!$L$16"}</definedName>
    <definedName name="_____h1" localSheetId="6" hidden="1">{"'Sheet1'!$L$16"}</definedName>
    <definedName name="_____h1" localSheetId="19" hidden="1">{"'Sheet1'!$L$16"}</definedName>
    <definedName name="_____h1" localSheetId="7" hidden="1">{"'Sheet1'!$L$16"}</definedName>
    <definedName name="_____h1" localSheetId="8" hidden="1">{"'Sheet1'!$L$16"}</definedName>
    <definedName name="_____h1" localSheetId="10" hidden="1">{"'Sheet1'!$L$16"}</definedName>
    <definedName name="_____h1" localSheetId="11" hidden="1">{"'Sheet1'!$L$16"}</definedName>
    <definedName name="_____h1" localSheetId="12" hidden="1">{"'Sheet1'!$L$16"}</definedName>
    <definedName name="_____h1" localSheetId="18" hidden="1">{"'Sheet1'!$L$16"}</definedName>
    <definedName name="_____h1" localSheetId="17" hidden="1">{"'Sheet1'!$L$16"}</definedName>
    <definedName name="_____h1" localSheetId="3" hidden="1">{"'Sheet1'!$L$16"}</definedName>
    <definedName name="_____h1" localSheetId="0" hidden="1">{"'Sheet1'!$L$16"}</definedName>
    <definedName name="_____h1" localSheetId="13" hidden="1">{"'Sheet1'!$L$16"}</definedName>
    <definedName name="_____h1" localSheetId="16" hidden="1">{"'Sheet1'!$L$16"}</definedName>
    <definedName name="_____h1" localSheetId="1" hidden="1">{"'Sheet1'!$L$16"}</definedName>
    <definedName name="_____h1" localSheetId="2" hidden="1">{"'Sheet1'!$L$16"}</definedName>
    <definedName name="_____h1" hidden="1">{"'Sheet1'!$L$16"}</definedName>
    <definedName name="_____hu1" localSheetId="4" hidden="1">{"'Sheet1'!$L$16"}</definedName>
    <definedName name="_____hu1" localSheetId="5" hidden="1">{"'Sheet1'!$L$16"}</definedName>
    <definedName name="_____hu1" localSheetId="6" hidden="1">{"'Sheet1'!$L$16"}</definedName>
    <definedName name="_____hu1" localSheetId="19" hidden="1">{"'Sheet1'!$L$16"}</definedName>
    <definedName name="_____hu1" localSheetId="7" hidden="1">{"'Sheet1'!$L$16"}</definedName>
    <definedName name="_____hu1" localSheetId="8" hidden="1">{"'Sheet1'!$L$16"}</definedName>
    <definedName name="_____hu1" localSheetId="10" hidden="1">{"'Sheet1'!$L$16"}</definedName>
    <definedName name="_____hu1" localSheetId="11" hidden="1">{"'Sheet1'!$L$16"}</definedName>
    <definedName name="_____hu1" localSheetId="12" hidden="1">{"'Sheet1'!$L$16"}</definedName>
    <definedName name="_____hu1" localSheetId="18" hidden="1">{"'Sheet1'!$L$16"}</definedName>
    <definedName name="_____hu1" localSheetId="17" hidden="1">{"'Sheet1'!$L$16"}</definedName>
    <definedName name="_____hu1" localSheetId="3" hidden="1">{"'Sheet1'!$L$16"}</definedName>
    <definedName name="_____hu1" localSheetId="0" hidden="1">{"'Sheet1'!$L$16"}</definedName>
    <definedName name="_____hu1" localSheetId="13" hidden="1">{"'Sheet1'!$L$16"}</definedName>
    <definedName name="_____hu1" localSheetId="16" hidden="1">{"'Sheet1'!$L$16"}</definedName>
    <definedName name="_____hu1" localSheetId="1" hidden="1">{"'Sheet1'!$L$16"}</definedName>
    <definedName name="_____hu1" localSheetId="2" hidden="1">{"'Sheet1'!$L$16"}</definedName>
    <definedName name="_____hu1" hidden="1">{"'Sheet1'!$L$16"}</definedName>
    <definedName name="_____hu2" localSheetId="4" hidden="1">{"'Sheet1'!$L$16"}</definedName>
    <definedName name="_____hu2" localSheetId="5" hidden="1">{"'Sheet1'!$L$16"}</definedName>
    <definedName name="_____hu2" localSheetId="6" hidden="1">{"'Sheet1'!$L$16"}</definedName>
    <definedName name="_____hu2" localSheetId="19" hidden="1">{"'Sheet1'!$L$16"}</definedName>
    <definedName name="_____hu2" localSheetId="7" hidden="1">{"'Sheet1'!$L$16"}</definedName>
    <definedName name="_____hu2" localSheetId="8" hidden="1">{"'Sheet1'!$L$16"}</definedName>
    <definedName name="_____hu2" localSheetId="10" hidden="1">{"'Sheet1'!$L$16"}</definedName>
    <definedName name="_____hu2" localSheetId="11" hidden="1">{"'Sheet1'!$L$16"}</definedName>
    <definedName name="_____hu2" localSheetId="12" hidden="1">{"'Sheet1'!$L$16"}</definedName>
    <definedName name="_____hu2" localSheetId="18" hidden="1">{"'Sheet1'!$L$16"}</definedName>
    <definedName name="_____hu2" localSheetId="17" hidden="1">{"'Sheet1'!$L$16"}</definedName>
    <definedName name="_____hu2" localSheetId="3" hidden="1">{"'Sheet1'!$L$16"}</definedName>
    <definedName name="_____hu2" localSheetId="0" hidden="1">{"'Sheet1'!$L$16"}</definedName>
    <definedName name="_____hu2" localSheetId="13" hidden="1">{"'Sheet1'!$L$16"}</definedName>
    <definedName name="_____hu2" localSheetId="16" hidden="1">{"'Sheet1'!$L$16"}</definedName>
    <definedName name="_____hu2" localSheetId="1" hidden="1">{"'Sheet1'!$L$16"}</definedName>
    <definedName name="_____hu2" localSheetId="2" hidden="1">{"'Sheet1'!$L$16"}</definedName>
    <definedName name="_____hu2" hidden="1">{"'Sheet1'!$L$16"}</definedName>
    <definedName name="_____hu5" localSheetId="4" hidden="1">{"'Sheet1'!$L$16"}</definedName>
    <definedName name="_____hu5" localSheetId="5" hidden="1">{"'Sheet1'!$L$16"}</definedName>
    <definedName name="_____hu5" localSheetId="6" hidden="1">{"'Sheet1'!$L$16"}</definedName>
    <definedName name="_____hu5" localSheetId="19" hidden="1">{"'Sheet1'!$L$16"}</definedName>
    <definedName name="_____hu5" localSheetId="7" hidden="1">{"'Sheet1'!$L$16"}</definedName>
    <definedName name="_____hu5" localSheetId="8" hidden="1">{"'Sheet1'!$L$16"}</definedName>
    <definedName name="_____hu5" localSheetId="10" hidden="1">{"'Sheet1'!$L$16"}</definedName>
    <definedName name="_____hu5" localSheetId="11" hidden="1">{"'Sheet1'!$L$16"}</definedName>
    <definedName name="_____hu5" localSheetId="12" hidden="1">{"'Sheet1'!$L$16"}</definedName>
    <definedName name="_____hu5" localSheetId="18" hidden="1">{"'Sheet1'!$L$16"}</definedName>
    <definedName name="_____hu5" localSheetId="17" hidden="1">{"'Sheet1'!$L$16"}</definedName>
    <definedName name="_____hu5" localSheetId="3" hidden="1">{"'Sheet1'!$L$16"}</definedName>
    <definedName name="_____hu5" localSheetId="0" hidden="1">{"'Sheet1'!$L$16"}</definedName>
    <definedName name="_____hu5" localSheetId="13" hidden="1">{"'Sheet1'!$L$16"}</definedName>
    <definedName name="_____hu5" localSheetId="16" hidden="1">{"'Sheet1'!$L$16"}</definedName>
    <definedName name="_____hu5" localSheetId="1" hidden="1">{"'Sheet1'!$L$16"}</definedName>
    <definedName name="_____hu5" localSheetId="2" hidden="1">{"'Sheet1'!$L$16"}</definedName>
    <definedName name="_____hu5" hidden="1">{"'Sheet1'!$L$16"}</definedName>
    <definedName name="_____hu6" localSheetId="4" hidden="1">{"'Sheet1'!$L$16"}</definedName>
    <definedName name="_____hu6" localSheetId="5" hidden="1">{"'Sheet1'!$L$16"}</definedName>
    <definedName name="_____hu6" localSheetId="6" hidden="1">{"'Sheet1'!$L$16"}</definedName>
    <definedName name="_____hu6" localSheetId="19" hidden="1">{"'Sheet1'!$L$16"}</definedName>
    <definedName name="_____hu6" localSheetId="7" hidden="1">{"'Sheet1'!$L$16"}</definedName>
    <definedName name="_____hu6" localSheetId="8" hidden="1">{"'Sheet1'!$L$16"}</definedName>
    <definedName name="_____hu6" localSheetId="10" hidden="1">{"'Sheet1'!$L$16"}</definedName>
    <definedName name="_____hu6" localSheetId="11" hidden="1">{"'Sheet1'!$L$16"}</definedName>
    <definedName name="_____hu6" localSheetId="12" hidden="1">{"'Sheet1'!$L$16"}</definedName>
    <definedName name="_____hu6" localSheetId="18" hidden="1">{"'Sheet1'!$L$16"}</definedName>
    <definedName name="_____hu6" localSheetId="17" hidden="1">{"'Sheet1'!$L$16"}</definedName>
    <definedName name="_____hu6" localSheetId="3" hidden="1">{"'Sheet1'!$L$16"}</definedName>
    <definedName name="_____hu6" localSheetId="0" hidden="1">{"'Sheet1'!$L$16"}</definedName>
    <definedName name="_____hu6" localSheetId="13" hidden="1">{"'Sheet1'!$L$16"}</definedName>
    <definedName name="_____hu6" localSheetId="16" hidden="1">{"'Sheet1'!$L$16"}</definedName>
    <definedName name="_____hu6" localSheetId="1" hidden="1">{"'Sheet1'!$L$16"}</definedName>
    <definedName name="_____hu6" localSheetId="2" hidden="1">{"'Sheet1'!$L$16"}</definedName>
    <definedName name="_____hu6" hidden="1">{"'Sheet1'!$L$16"}</definedName>
    <definedName name="_____Lan1" localSheetId="4" hidden="1">{"'Sheet1'!$L$16"}</definedName>
    <definedName name="_____Lan1" localSheetId="5" hidden="1">{"'Sheet1'!$L$16"}</definedName>
    <definedName name="_____Lan1" localSheetId="6" hidden="1">{"'Sheet1'!$L$16"}</definedName>
    <definedName name="_____Lan1" localSheetId="19" hidden="1">{"'Sheet1'!$L$16"}</definedName>
    <definedName name="_____Lan1" localSheetId="7" hidden="1">{"'Sheet1'!$L$16"}</definedName>
    <definedName name="_____Lan1" localSheetId="8" hidden="1">{"'Sheet1'!$L$16"}</definedName>
    <definedName name="_____Lan1" localSheetId="10" hidden="1">{"'Sheet1'!$L$16"}</definedName>
    <definedName name="_____Lan1" localSheetId="11" hidden="1">{"'Sheet1'!$L$16"}</definedName>
    <definedName name="_____Lan1" localSheetId="12" hidden="1">{"'Sheet1'!$L$16"}</definedName>
    <definedName name="_____Lan1" localSheetId="18" hidden="1">{"'Sheet1'!$L$16"}</definedName>
    <definedName name="_____Lan1" localSheetId="17" hidden="1">{"'Sheet1'!$L$16"}</definedName>
    <definedName name="_____Lan1" localSheetId="3" hidden="1">{"'Sheet1'!$L$16"}</definedName>
    <definedName name="_____Lan1" localSheetId="0" hidden="1">{"'Sheet1'!$L$16"}</definedName>
    <definedName name="_____Lan1" localSheetId="13" hidden="1">{"'Sheet1'!$L$16"}</definedName>
    <definedName name="_____Lan1" localSheetId="16" hidden="1">{"'Sheet1'!$L$16"}</definedName>
    <definedName name="_____Lan1" localSheetId="1" hidden="1">{"'Sheet1'!$L$16"}</definedName>
    <definedName name="_____Lan1" localSheetId="2" hidden="1">{"'Sheet1'!$L$16"}</definedName>
    <definedName name="_____Lan1" hidden="1">{"'Sheet1'!$L$16"}</definedName>
    <definedName name="_____M36" localSheetId="4" hidden="1">{"'Sheet1'!$L$16"}</definedName>
    <definedName name="_____M36" localSheetId="5" hidden="1">{"'Sheet1'!$L$16"}</definedName>
    <definedName name="_____M36" localSheetId="6" hidden="1">{"'Sheet1'!$L$16"}</definedName>
    <definedName name="_____M36" localSheetId="19" hidden="1">{"'Sheet1'!$L$16"}</definedName>
    <definedName name="_____M36" localSheetId="7" hidden="1">{"'Sheet1'!$L$16"}</definedName>
    <definedName name="_____M36" localSheetId="8" hidden="1">{"'Sheet1'!$L$16"}</definedName>
    <definedName name="_____M36" localSheetId="10" hidden="1">{"'Sheet1'!$L$16"}</definedName>
    <definedName name="_____M36" localSheetId="11" hidden="1">{"'Sheet1'!$L$16"}</definedName>
    <definedName name="_____M36" localSheetId="12" hidden="1">{"'Sheet1'!$L$16"}</definedName>
    <definedName name="_____M36" localSheetId="18" hidden="1">{"'Sheet1'!$L$16"}</definedName>
    <definedName name="_____M36" localSheetId="17" hidden="1">{"'Sheet1'!$L$16"}</definedName>
    <definedName name="_____M36" localSheetId="3" hidden="1">{"'Sheet1'!$L$16"}</definedName>
    <definedName name="_____M36" localSheetId="0" hidden="1">{"'Sheet1'!$L$16"}</definedName>
    <definedName name="_____M36" localSheetId="13" hidden="1">{"'Sheet1'!$L$16"}</definedName>
    <definedName name="_____M36" localSheetId="16" hidden="1">{"'Sheet1'!$L$16"}</definedName>
    <definedName name="_____M36" localSheetId="1" hidden="1">{"'Sheet1'!$L$16"}</definedName>
    <definedName name="_____M36" localSheetId="2" hidden="1">{"'Sheet1'!$L$16"}</definedName>
    <definedName name="_____M36" hidden="1">{"'Sheet1'!$L$16"}</definedName>
    <definedName name="_____nam1" localSheetId="4" hidden="1">{"'Sheet1'!$L$16"}</definedName>
    <definedName name="_____nam1" localSheetId="5" hidden="1">{"'Sheet1'!$L$16"}</definedName>
    <definedName name="_____nam1" localSheetId="6" hidden="1">{"'Sheet1'!$L$16"}</definedName>
    <definedName name="_____nam1" localSheetId="19" hidden="1">{"'Sheet1'!$L$16"}</definedName>
    <definedName name="_____nam1" localSheetId="7" hidden="1">{"'Sheet1'!$L$16"}</definedName>
    <definedName name="_____nam1" localSheetId="8" hidden="1">{"'Sheet1'!$L$16"}</definedName>
    <definedName name="_____nam1" localSheetId="10" hidden="1">{"'Sheet1'!$L$16"}</definedName>
    <definedName name="_____nam1" localSheetId="11" hidden="1">{"'Sheet1'!$L$16"}</definedName>
    <definedName name="_____nam1" localSheetId="12" hidden="1">{"'Sheet1'!$L$16"}</definedName>
    <definedName name="_____nam1" localSheetId="18" hidden="1">{"'Sheet1'!$L$16"}</definedName>
    <definedName name="_____nam1" localSheetId="17" hidden="1">{"'Sheet1'!$L$16"}</definedName>
    <definedName name="_____nam1" localSheetId="3" hidden="1">{"'Sheet1'!$L$16"}</definedName>
    <definedName name="_____nam1" localSheetId="0" hidden="1">{"'Sheet1'!$L$16"}</definedName>
    <definedName name="_____nam1" localSheetId="13" hidden="1">{"'Sheet1'!$L$16"}</definedName>
    <definedName name="_____nam1" localSheetId="16" hidden="1">{"'Sheet1'!$L$16"}</definedName>
    <definedName name="_____nam1" localSheetId="1" hidden="1">{"'Sheet1'!$L$16"}</definedName>
    <definedName name="_____nam1" localSheetId="2" hidden="1">{"'Sheet1'!$L$16"}</definedName>
    <definedName name="_____nam1" hidden="1">{"'Sheet1'!$L$16"}</definedName>
    <definedName name="_____NCL100" localSheetId="19">#REF!</definedName>
    <definedName name="_____NCL100" localSheetId="10">#REF!</definedName>
    <definedName name="_____NCL100" localSheetId="3">#REF!</definedName>
    <definedName name="_____NCL100" localSheetId="16">#REF!</definedName>
    <definedName name="_____NCL100">#REF!</definedName>
    <definedName name="_____NCL200" localSheetId="19">#REF!</definedName>
    <definedName name="_____NCL200" localSheetId="10">#REF!</definedName>
    <definedName name="_____NCL200" localSheetId="3">#REF!</definedName>
    <definedName name="_____NCL200" localSheetId="16">#REF!</definedName>
    <definedName name="_____NCL200">#REF!</definedName>
    <definedName name="_____NCL250" localSheetId="19">#REF!</definedName>
    <definedName name="_____NCL250" localSheetId="10">#REF!</definedName>
    <definedName name="_____NCL250" localSheetId="3">#REF!</definedName>
    <definedName name="_____NCL250" localSheetId="16">#REF!</definedName>
    <definedName name="_____NCL250">#REF!</definedName>
    <definedName name="_____NET2" localSheetId="19">#REF!</definedName>
    <definedName name="_____NET2" localSheetId="10">#REF!</definedName>
    <definedName name="_____NET2" localSheetId="3">#REF!</definedName>
    <definedName name="_____NET2" localSheetId="16">#REF!</definedName>
    <definedName name="_____NET2">#REF!</definedName>
    <definedName name="_____nin190" localSheetId="19">#REF!</definedName>
    <definedName name="_____nin190" localSheetId="10">#REF!</definedName>
    <definedName name="_____nin190" localSheetId="3">#REF!</definedName>
    <definedName name="_____nin190" localSheetId="16">#REF!</definedName>
    <definedName name="_____nin190">#REF!</definedName>
    <definedName name="_____NSO2" localSheetId="4" hidden="1">{"'Sheet1'!$L$16"}</definedName>
    <definedName name="_____NSO2" localSheetId="5" hidden="1">{"'Sheet1'!$L$16"}</definedName>
    <definedName name="_____NSO2" localSheetId="6" hidden="1">{"'Sheet1'!$L$16"}</definedName>
    <definedName name="_____NSO2" localSheetId="19" hidden="1">{"'Sheet1'!$L$16"}</definedName>
    <definedName name="_____NSO2" localSheetId="7" hidden="1">{"'Sheet1'!$L$16"}</definedName>
    <definedName name="_____NSO2" localSheetId="8" hidden="1">{"'Sheet1'!$L$16"}</definedName>
    <definedName name="_____NSO2" localSheetId="10" hidden="1">{"'Sheet1'!$L$16"}</definedName>
    <definedName name="_____NSO2" localSheetId="11" hidden="1">{"'Sheet1'!$L$16"}</definedName>
    <definedName name="_____NSO2" localSheetId="12" hidden="1">{"'Sheet1'!$L$16"}</definedName>
    <definedName name="_____NSO2" localSheetId="18" hidden="1">{"'Sheet1'!$L$16"}</definedName>
    <definedName name="_____NSO2" localSheetId="17" hidden="1">{"'Sheet1'!$L$16"}</definedName>
    <definedName name="_____NSO2" localSheetId="3" hidden="1">{"'Sheet1'!$L$16"}</definedName>
    <definedName name="_____NSO2" localSheetId="0" hidden="1">{"'Sheet1'!$L$16"}</definedName>
    <definedName name="_____NSO2" localSheetId="13" hidden="1">{"'Sheet1'!$L$16"}</definedName>
    <definedName name="_____NSO2" localSheetId="16" hidden="1">{"'Sheet1'!$L$16"}</definedName>
    <definedName name="_____NSO2" localSheetId="1" hidden="1">{"'Sheet1'!$L$16"}</definedName>
    <definedName name="_____NSO2" localSheetId="2" hidden="1">{"'Sheet1'!$L$16"}</definedName>
    <definedName name="_____NSO2" hidden="1">{"'Sheet1'!$L$16"}</definedName>
    <definedName name="_____PA3" localSheetId="4" hidden="1">{"'Sheet1'!$L$16"}</definedName>
    <definedName name="_____PA3" localSheetId="5" hidden="1">{"'Sheet1'!$L$16"}</definedName>
    <definedName name="_____PA3" localSheetId="6" hidden="1">{"'Sheet1'!$L$16"}</definedName>
    <definedName name="_____PA3" localSheetId="19" hidden="1">{"'Sheet1'!$L$16"}</definedName>
    <definedName name="_____PA3" localSheetId="7" hidden="1">{"'Sheet1'!$L$16"}</definedName>
    <definedName name="_____PA3" localSheetId="8" hidden="1">{"'Sheet1'!$L$16"}</definedName>
    <definedName name="_____PA3" localSheetId="10" hidden="1">{"'Sheet1'!$L$16"}</definedName>
    <definedName name="_____PA3" localSheetId="11" hidden="1">{"'Sheet1'!$L$16"}</definedName>
    <definedName name="_____PA3" localSheetId="12" hidden="1">{"'Sheet1'!$L$16"}</definedName>
    <definedName name="_____PA3" localSheetId="18" hidden="1">{"'Sheet1'!$L$16"}</definedName>
    <definedName name="_____PA3" localSheetId="17" hidden="1">{"'Sheet1'!$L$16"}</definedName>
    <definedName name="_____PA3" localSheetId="3" hidden="1">{"'Sheet1'!$L$16"}</definedName>
    <definedName name="_____PA3" localSheetId="0" hidden="1">{"'Sheet1'!$L$16"}</definedName>
    <definedName name="_____PA3" localSheetId="13" hidden="1">{"'Sheet1'!$L$16"}</definedName>
    <definedName name="_____PA3" localSheetId="16" hidden="1">{"'Sheet1'!$L$16"}</definedName>
    <definedName name="_____PA3" localSheetId="1" hidden="1">{"'Sheet1'!$L$16"}</definedName>
    <definedName name="_____PA3" localSheetId="2" hidden="1">{"'Sheet1'!$L$16"}</definedName>
    <definedName name="_____PA3" hidden="1">{"'Sheet1'!$L$16"}</definedName>
    <definedName name="_____phu3" localSheetId="4" hidden="1">{"'Sheet1'!$L$16"}</definedName>
    <definedName name="_____phu3" localSheetId="5" hidden="1">{"'Sheet1'!$L$16"}</definedName>
    <definedName name="_____phu3" localSheetId="6" hidden="1">{"'Sheet1'!$L$16"}</definedName>
    <definedName name="_____phu3" localSheetId="19" hidden="1">{"'Sheet1'!$L$16"}</definedName>
    <definedName name="_____phu3" localSheetId="7" hidden="1">{"'Sheet1'!$L$16"}</definedName>
    <definedName name="_____phu3" localSheetId="8" hidden="1">{"'Sheet1'!$L$16"}</definedName>
    <definedName name="_____phu3" localSheetId="10" hidden="1">{"'Sheet1'!$L$16"}</definedName>
    <definedName name="_____phu3" localSheetId="11" hidden="1">{"'Sheet1'!$L$16"}</definedName>
    <definedName name="_____phu3" localSheetId="12" hidden="1">{"'Sheet1'!$L$16"}</definedName>
    <definedName name="_____phu3" localSheetId="18" hidden="1">{"'Sheet1'!$L$16"}</definedName>
    <definedName name="_____phu3" localSheetId="17" hidden="1">{"'Sheet1'!$L$16"}</definedName>
    <definedName name="_____phu3" localSheetId="3" hidden="1">{"'Sheet1'!$L$16"}</definedName>
    <definedName name="_____phu3" localSheetId="0" hidden="1">{"'Sheet1'!$L$16"}</definedName>
    <definedName name="_____phu3" localSheetId="13" hidden="1">{"'Sheet1'!$L$16"}</definedName>
    <definedName name="_____phu3" localSheetId="16" hidden="1">{"'Sheet1'!$L$16"}</definedName>
    <definedName name="_____phu3" localSheetId="1" hidden="1">{"'Sheet1'!$L$16"}</definedName>
    <definedName name="_____phu3" localSheetId="2" hidden="1">{"'Sheet1'!$L$16"}</definedName>
    <definedName name="_____phu3" hidden="1">{"'Sheet1'!$L$16"}</definedName>
    <definedName name="_____SN3" localSheetId="19">#REF!</definedName>
    <definedName name="_____SN3" localSheetId="10">#REF!</definedName>
    <definedName name="_____SN3" localSheetId="3">#REF!</definedName>
    <definedName name="_____SN3" localSheetId="16">#REF!</definedName>
    <definedName name="_____SN3">#REF!</definedName>
    <definedName name="_____sua20" localSheetId="19">#REF!</definedName>
    <definedName name="_____sua20" localSheetId="10">#REF!</definedName>
    <definedName name="_____sua20" localSheetId="3">#REF!</definedName>
    <definedName name="_____sua20" localSheetId="16">#REF!</definedName>
    <definedName name="_____sua20">#REF!</definedName>
    <definedName name="_____tg427" localSheetId="19">#REF!</definedName>
    <definedName name="_____tg427" localSheetId="10">#REF!</definedName>
    <definedName name="_____tg427" localSheetId="3">#REF!</definedName>
    <definedName name="_____tg427" localSheetId="16">#REF!</definedName>
    <definedName name="_____tg427">#REF!</definedName>
    <definedName name="_____TL3" localSheetId="19">#REF!</definedName>
    <definedName name="_____TL3" localSheetId="10">#REF!</definedName>
    <definedName name="_____TL3" localSheetId="3">#REF!</definedName>
    <definedName name="_____TL3" localSheetId="16">#REF!</definedName>
    <definedName name="_____TL3">#REF!</definedName>
    <definedName name="_____Tru21" localSheetId="4" hidden="1">{"'Sheet1'!$L$16"}</definedName>
    <definedName name="_____Tru21" localSheetId="5" hidden="1">{"'Sheet1'!$L$16"}</definedName>
    <definedName name="_____Tru21" localSheetId="6" hidden="1">{"'Sheet1'!$L$16"}</definedName>
    <definedName name="_____Tru21" localSheetId="19" hidden="1">{"'Sheet1'!$L$16"}</definedName>
    <definedName name="_____Tru21" localSheetId="7" hidden="1">{"'Sheet1'!$L$16"}</definedName>
    <definedName name="_____Tru21" localSheetId="8" hidden="1">{"'Sheet1'!$L$16"}</definedName>
    <definedName name="_____Tru21" localSheetId="10" hidden="1">{"'Sheet1'!$L$16"}</definedName>
    <definedName name="_____Tru21" localSheetId="11" hidden="1">{"'Sheet1'!$L$16"}</definedName>
    <definedName name="_____Tru21" localSheetId="12" hidden="1">{"'Sheet1'!$L$16"}</definedName>
    <definedName name="_____Tru21" localSheetId="18" hidden="1">{"'Sheet1'!$L$16"}</definedName>
    <definedName name="_____Tru21" localSheetId="17" hidden="1">{"'Sheet1'!$L$16"}</definedName>
    <definedName name="_____Tru21" localSheetId="3" hidden="1">{"'Sheet1'!$L$16"}</definedName>
    <definedName name="_____Tru21" localSheetId="0" hidden="1">{"'Sheet1'!$L$16"}</definedName>
    <definedName name="_____Tru21" localSheetId="13" hidden="1">{"'Sheet1'!$L$16"}</definedName>
    <definedName name="_____Tru21" localSheetId="16" hidden="1">{"'Sheet1'!$L$16"}</definedName>
    <definedName name="_____Tru21" localSheetId="1" hidden="1">{"'Sheet1'!$L$16"}</definedName>
    <definedName name="_____Tru21" localSheetId="2" hidden="1">{"'Sheet1'!$L$16"}</definedName>
    <definedName name="_____Tru21" hidden="1">{"'Sheet1'!$L$16"}</definedName>
    <definedName name="_____tt3" localSheetId="4" hidden="1">{"'Sheet1'!$L$16"}</definedName>
    <definedName name="_____tt3" localSheetId="5" hidden="1">{"'Sheet1'!$L$16"}</definedName>
    <definedName name="_____tt3" localSheetId="6" hidden="1">{"'Sheet1'!$L$16"}</definedName>
    <definedName name="_____tt3" localSheetId="19" hidden="1">{"'Sheet1'!$L$16"}</definedName>
    <definedName name="_____tt3" localSheetId="7" hidden="1">{"'Sheet1'!$L$16"}</definedName>
    <definedName name="_____tt3" localSheetId="8" hidden="1">{"'Sheet1'!$L$16"}</definedName>
    <definedName name="_____tt3" localSheetId="10" hidden="1">{"'Sheet1'!$L$16"}</definedName>
    <definedName name="_____tt3" localSheetId="11" hidden="1">{"'Sheet1'!$L$16"}</definedName>
    <definedName name="_____tt3" localSheetId="12" hidden="1">{"'Sheet1'!$L$16"}</definedName>
    <definedName name="_____tt3" localSheetId="18" hidden="1">{"'Sheet1'!$L$16"}</definedName>
    <definedName name="_____tt3" localSheetId="17" hidden="1">{"'Sheet1'!$L$16"}</definedName>
    <definedName name="_____tt3" localSheetId="3" hidden="1">{"'Sheet1'!$L$16"}</definedName>
    <definedName name="_____tt3" localSheetId="0" hidden="1">{"'Sheet1'!$L$16"}</definedName>
    <definedName name="_____tt3" localSheetId="13" hidden="1">{"'Sheet1'!$L$16"}</definedName>
    <definedName name="_____tt3" localSheetId="16" hidden="1">{"'Sheet1'!$L$16"}</definedName>
    <definedName name="_____tt3" localSheetId="1" hidden="1">{"'Sheet1'!$L$16"}</definedName>
    <definedName name="_____tt3" localSheetId="2" hidden="1">{"'Sheet1'!$L$16"}</definedName>
    <definedName name="_____tt3" hidden="1">{"'Sheet1'!$L$16"}</definedName>
    <definedName name="_____tz593" localSheetId="19">#REF!</definedName>
    <definedName name="_____tz593" localSheetId="10">#REF!</definedName>
    <definedName name="_____tz593" localSheetId="3">#REF!</definedName>
    <definedName name="_____tz593" localSheetId="16">#REF!</definedName>
    <definedName name="_____tz593">#REF!</definedName>
    <definedName name="_____UT2" localSheetId="19">#REF!</definedName>
    <definedName name="_____UT2" localSheetId="10">#REF!</definedName>
    <definedName name="_____UT2" localSheetId="3">#REF!</definedName>
    <definedName name="_____UT2" localSheetId="16">#REF!</definedName>
    <definedName name="_____UT2">#REF!</definedName>
    <definedName name="_____VL100" localSheetId="19">#REF!</definedName>
    <definedName name="_____VL100" localSheetId="10">#REF!</definedName>
    <definedName name="_____VL100" localSheetId="3">#REF!</definedName>
    <definedName name="_____VL100" localSheetId="16">#REF!</definedName>
    <definedName name="_____VL100">#REF!</definedName>
    <definedName name="_____VL200" localSheetId="19">#REF!</definedName>
    <definedName name="_____VL200" localSheetId="10">#REF!</definedName>
    <definedName name="_____VL200" localSheetId="3">#REF!</definedName>
    <definedName name="_____VL200" localSheetId="16">#REF!</definedName>
    <definedName name="_____VL200">#REF!</definedName>
    <definedName name="_____VL250" localSheetId="19">#REF!</definedName>
    <definedName name="_____VL250" localSheetId="10">#REF!</definedName>
    <definedName name="_____VL250" localSheetId="3">#REF!</definedName>
    <definedName name="_____VL250" localSheetId="16">#REF!</definedName>
    <definedName name="_____VL250">#REF!</definedName>
    <definedName name="____a1" localSheetId="4" hidden="1">{"'Sheet1'!$L$16"}</definedName>
    <definedName name="____a1" localSheetId="5" hidden="1">{"'Sheet1'!$L$16"}</definedName>
    <definedName name="____a1" localSheetId="6" hidden="1">{"'Sheet1'!$L$16"}</definedName>
    <definedName name="____a1" localSheetId="19" hidden="1">{"'Sheet1'!$L$16"}</definedName>
    <definedName name="____a1" localSheetId="7" hidden="1">{"'Sheet1'!$L$16"}</definedName>
    <definedName name="____a1" localSheetId="8" hidden="1">{"'Sheet1'!$L$16"}</definedName>
    <definedName name="____a1" localSheetId="10" hidden="1">{"'Sheet1'!$L$16"}</definedName>
    <definedName name="____a1" localSheetId="11" hidden="1">{"'Sheet1'!$L$16"}</definedName>
    <definedName name="____a1" localSheetId="12" hidden="1">{"'Sheet1'!$L$16"}</definedName>
    <definedName name="____a1" localSheetId="18" hidden="1">{"'Sheet1'!$L$16"}</definedName>
    <definedName name="____a1" localSheetId="17" hidden="1">{"'Sheet1'!$L$16"}</definedName>
    <definedName name="____a1" localSheetId="3" hidden="1">{"'Sheet1'!$L$16"}</definedName>
    <definedName name="____a1" localSheetId="0" hidden="1">{"'Sheet1'!$L$16"}</definedName>
    <definedName name="____a1" localSheetId="13" hidden="1">{"'Sheet1'!$L$16"}</definedName>
    <definedName name="____a1" localSheetId="16" hidden="1">{"'Sheet1'!$L$16"}</definedName>
    <definedName name="____a1" localSheetId="1" hidden="1">{"'Sheet1'!$L$16"}</definedName>
    <definedName name="____a1" localSheetId="2" hidden="1">{"'Sheet1'!$L$16"}</definedName>
    <definedName name="____a1" hidden="1">{"'Sheet1'!$L$16"}</definedName>
    <definedName name="____a129" localSheetId="4" hidden="1">{"Offgrid",#N/A,FALSE,"OFFGRID";"Region",#N/A,FALSE,"REGION";"Offgrid -2",#N/A,FALSE,"OFFGRID";"WTP",#N/A,FALSE,"WTP";"WTP -2",#N/A,FALSE,"WTP";"Project",#N/A,FALSE,"PROJECT";"Summary -2",#N/A,FALSE,"SUMMARY"}</definedName>
    <definedName name="____a129" localSheetId="5" hidden="1">{"Offgrid",#N/A,FALSE,"OFFGRID";"Region",#N/A,FALSE,"REGION";"Offgrid -2",#N/A,FALSE,"OFFGRID";"WTP",#N/A,FALSE,"WTP";"WTP -2",#N/A,FALSE,"WTP";"Project",#N/A,FALSE,"PROJECT";"Summary -2",#N/A,FALSE,"SUMMARY"}</definedName>
    <definedName name="____a129" localSheetId="6" hidden="1">{"Offgrid",#N/A,FALSE,"OFFGRID";"Region",#N/A,FALSE,"REGION";"Offgrid -2",#N/A,FALSE,"OFFGRID";"WTP",#N/A,FALSE,"WTP";"WTP -2",#N/A,FALSE,"WTP";"Project",#N/A,FALSE,"PROJECT";"Summary -2",#N/A,FALSE,"SUMMARY"}</definedName>
    <definedName name="____a129" localSheetId="19" hidden="1">{"Offgrid",#N/A,FALSE,"OFFGRID";"Region",#N/A,FALSE,"REGION";"Offgrid -2",#N/A,FALSE,"OFFGRID";"WTP",#N/A,FALSE,"WTP";"WTP -2",#N/A,FALSE,"WTP";"Project",#N/A,FALSE,"PROJECT";"Summary -2",#N/A,FALSE,"SUMMARY"}</definedName>
    <definedName name="____a129" localSheetId="7" hidden="1">{"Offgrid",#N/A,FALSE,"OFFGRID";"Region",#N/A,FALSE,"REGION";"Offgrid -2",#N/A,FALSE,"OFFGRID";"WTP",#N/A,FALSE,"WTP";"WTP -2",#N/A,FALSE,"WTP";"Project",#N/A,FALSE,"PROJECT";"Summary -2",#N/A,FALSE,"SUMMARY"}</definedName>
    <definedName name="____a129" localSheetId="8" hidden="1">{"Offgrid",#N/A,FALSE,"OFFGRID";"Region",#N/A,FALSE,"REGION";"Offgrid -2",#N/A,FALSE,"OFFGRID";"WTP",#N/A,FALSE,"WTP";"WTP -2",#N/A,FALSE,"WTP";"Project",#N/A,FALSE,"PROJECT";"Summary -2",#N/A,FALSE,"SUMMARY"}</definedName>
    <definedName name="____a129" localSheetId="10" hidden="1">{"Offgrid",#N/A,FALSE,"OFFGRID";"Region",#N/A,FALSE,"REGION";"Offgrid -2",#N/A,FALSE,"OFFGRID";"WTP",#N/A,FALSE,"WTP";"WTP -2",#N/A,FALSE,"WTP";"Project",#N/A,FALSE,"PROJECT";"Summary -2",#N/A,FALSE,"SUMMARY"}</definedName>
    <definedName name="____a129" localSheetId="11" hidden="1">{"Offgrid",#N/A,FALSE,"OFFGRID";"Region",#N/A,FALSE,"REGION";"Offgrid -2",#N/A,FALSE,"OFFGRID";"WTP",#N/A,FALSE,"WTP";"WTP -2",#N/A,FALSE,"WTP";"Project",#N/A,FALSE,"PROJECT";"Summary -2",#N/A,FALSE,"SUMMARY"}</definedName>
    <definedName name="____a129" localSheetId="12" hidden="1">{"Offgrid",#N/A,FALSE,"OFFGRID";"Region",#N/A,FALSE,"REGION";"Offgrid -2",#N/A,FALSE,"OFFGRID";"WTP",#N/A,FALSE,"WTP";"WTP -2",#N/A,FALSE,"WTP";"Project",#N/A,FALSE,"PROJECT";"Summary -2",#N/A,FALSE,"SUMMARY"}</definedName>
    <definedName name="____a129" localSheetId="18" hidden="1">{"Offgrid",#N/A,FALSE,"OFFGRID";"Region",#N/A,FALSE,"REGION";"Offgrid -2",#N/A,FALSE,"OFFGRID";"WTP",#N/A,FALSE,"WTP";"WTP -2",#N/A,FALSE,"WTP";"Project",#N/A,FALSE,"PROJECT";"Summary -2",#N/A,FALSE,"SUMMARY"}</definedName>
    <definedName name="____a129" localSheetId="17" hidden="1">{"Offgrid",#N/A,FALSE,"OFFGRID";"Region",#N/A,FALSE,"REGION";"Offgrid -2",#N/A,FALSE,"OFFGRID";"WTP",#N/A,FALSE,"WTP";"WTP -2",#N/A,FALSE,"WTP";"Project",#N/A,FALSE,"PROJECT";"Summary -2",#N/A,FALSE,"SUMMARY"}</definedName>
    <definedName name="____a129" localSheetId="3" hidden="1">{"Offgrid",#N/A,FALSE,"OFFGRID";"Region",#N/A,FALSE,"REGION";"Offgrid -2",#N/A,FALSE,"OFFGRID";"WTP",#N/A,FALSE,"WTP";"WTP -2",#N/A,FALSE,"WTP";"Project",#N/A,FALSE,"PROJECT";"Summary -2",#N/A,FALSE,"SUMMARY"}</definedName>
    <definedName name="____a129" localSheetId="0" hidden="1">{"Offgrid",#N/A,FALSE,"OFFGRID";"Region",#N/A,FALSE,"REGION";"Offgrid -2",#N/A,FALSE,"OFFGRID";"WTP",#N/A,FALSE,"WTP";"WTP -2",#N/A,FALSE,"WTP";"Project",#N/A,FALSE,"PROJECT";"Summary -2",#N/A,FALSE,"SUMMARY"}</definedName>
    <definedName name="____a129" localSheetId="13" hidden="1">{"Offgrid",#N/A,FALSE,"OFFGRID";"Region",#N/A,FALSE,"REGION";"Offgrid -2",#N/A,FALSE,"OFFGRID";"WTP",#N/A,FALSE,"WTP";"WTP -2",#N/A,FALSE,"WTP";"Project",#N/A,FALSE,"PROJECT";"Summary -2",#N/A,FALSE,"SUMMARY"}</definedName>
    <definedName name="____a129" localSheetId="16" hidden="1">{"Offgrid",#N/A,FALSE,"OFFGRID";"Region",#N/A,FALSE,"REGION";"Offgrid -2",#N/A,FALSE,"OFFGRID";"WTP",#N/A,FALSE,"WTP";"WTP -2",#N/A,FALSE,"WTP";"Project",#N/A,FALSE,"PROJECT";"Summary -2",#N/A,FALSE,"SUMMARY"}</definedName>
    <definedName name="____a129" localSheetId="1" hidden="1">{"Offgrid",#N/A,FALSE,"OFFGRID";"Region",#N/A,FALSE,"REGION";"Offgrid -2",#N/A,FALSE,"OFFGRID";"WTP",#N/A,FALSE,"WTP";"WTP -2",#N/A,FALSE,"WTP";"Project",#N/A,FALSE,"PROJECT";"Summary -2",#N/A,FALSE,"SUMMARY"}</definedName>
    <definedName name="____a129" localSheetId="2" hidden="1">{"Offgrid",#N/A,FALSE,"OFFGRID";"Region",#N/A,FALSE,"REGION";"Offgrid -2",#N/A,FALSE,"OFFGRID";"WTP",#N/A,FALSE,"WTP";"WTP -2",#N/A,FALSE,"WTP";"Project",#N/A,FALSE,"PROJECT";"Summary -2",#N/A,FALSE,"SUMMARY"}</definedName>
    <definedName name="____a129" hidden="1">{"Offgrid",#N/A,FALSE,"OFFGRID";"Region",#N/A,FALSE,"REGION";"Offgrid -2",#N/A,FALSE,"OFFGRID";"WTP",#N/A,FALSE,"WTP";"WTP -2",#N/A,FALSE,"WTP";"Project",#N/A,FALSE,"PROJECT";"Summary -2",#N/A,FALSE,"SUMMARY"}</definedName>
    <definedName name="____a130" localSheetId="4" hidden="1">{"Offgrid",#N/A,FALSE,"OFFGRID";"Region",#N/A,FALSE,"REGION";"Offgrid -2",#N/A,FALSE,"OFFGRID";"WTP",#N/A,FALSE,"WTP";"WTP -2",#N/A,FALSE,"WTP";"Project",#N/A,FALSE,"PROJECT";"Summary -2",#N/A,FALSE,"SUMMARY"}</definedName>
    <definedName name="____a130" localSheetId="5" hidden="1">{"Offgrid",#N/A,FALSE,"OFFGRID";"Region",#N/A,FALSE,"REGION";"Offgrid -2",#N/A,FALSE,"OFFGRID";"WTP",#N/A,FALSE,"WTP";"WTP -2",#N/A,FALSE,"WTP";"Project",#N/A,FALSE,"PROJECT";"Summary -2",#N/A,FALSE,"SUMMARY"}</definedName>
    <definedName name="____a130" localSheetId="6" hidden="1">{"Offgrid",#N/A,FALSE,"OFFGRID";"Region",#N/A,FALSE,"REGION";"Offgrid -2",#N/A,FALSE,"OFFGRID";"WTP",#N/A,FALSE,"WTP";"WTP -2",#N/A,FALSE,"WTP";"Project",#N/A,FALSE,"PROJECT";"Summary -2",#N/A,FALSE,"SUMMARY"}</definedName>
    <definedName name="____a130" localSheetId="19" hidden="1">{"Offgrid",#N/A,FALSE,"OFFGRID";"Region",#N/A,FALSE,"REGION";"Offgrid -2",#N/A,FALSE,"OFFGRID";"WTP",#N/A,FALSE,"WTP";"WTP -2",#N/A,FALSE,"WTP";"Project",#N/A,FALSE,"PROJECT";"Summary -2",#N/A,FALSE,"SUMMARY"}</definedName>
    <definedName name="____a130" localSheetId="7" hidden="1">{"Offgrid",#N/A,FALSE,"OFFGRID";"Region",#N/A,FALSE,"REGION";"Offgrid -2",#N/A,FALSE,"OFFGRID";"WTP",#N/A,FALSE,"WTP";"WTP -2",#N/A,FALSE,"WTP";"Project",#N/A,FALSE,"PROJECT";"Summary -2",#N/A,FALSE,"SUMMARY"}</definedName>
    <definedName name="____a130" localSheetId="8" hidden="1">{"Offgrid",#N/A,FALSE,"OFFGRID";"Region",#N/A,FALSE,"REGION";"Offgrid -2",#N/A,FALSE,"OFFGRID";"WTP",#N/A,FALSE,"WTP";"WTP -2",#N/A,FALSE,"WTP";"Project",#N/A,FALSE,"PROJECT";"Summary -2",#N/A,FALSE,"SUMMARY"}</definedName>
    <definedName name="____a130" localSheetId="10" hidden="1">{"Offgrid",#N/A,FALSE,"OFFGRID";"Region",#N/A,FALSE,"REGION";"Offgrid -2",#N/A,FALSE,"OFFGRID";"WTP",#N/A,FALSE,"WTP";"WTP -2",#N/A,FALSE,"WTP";"Project",#N/A,FALSE,"PROJECT";"Summary -2",#N/A,FALSE,"SUMMARY"}</definedName>
    <definedName name="____a130" localSheetId="11" hidden="1">{"Offgrid",#N/A,FALSE,"OFFGRID";"Region",#N/A,FALSE,"REGION";"Offgrid -2",#N/A,FALSE,"OFFGRID";"WTP",#N/A,FALSE,"WTP";"WTP -2",#N/A,FALSE,"WTP";"Project",#N/A,FALSE,"PROJECT";"Summary -2",#N/A,FALSE,"SUMMARY"}</definedName>
    <definedName name="____a130" localSheetId="12" hidden="1">{"Offgrid",#N/A,FALSE,"OFFGRID";"Region",#N/A,FALSE,"REGION";"Offgrid -2",#N/A,FALSE,"OFFGRID";"WTP",#N/A,FALSE,"WTP";"WTP -2",#N/A,FALSE,"WTP";"Project",#N/A,FALSE,"PROJECT";"Summary -2",#N/A,FALSE,"SUMMARY"}</definedName>
    <definedName name="____a130" localSheetId="18" hidden="1">{"Offgrid",#N/A,FALSE,"OFFGRID";"Region",#N/A,FALSE,"REGION";"Offgrid -2",#N/A,FALSE,"OFFGRID";"WTP",#N/A,FALSE,"WTP";"WTP -2",#N/A,FALSE,"WTP";"Project",#N/A,FALSE,"PROJECT";"Summary -2",#N/A,FALSE,"SUMMARY"}</definedName>
    <definedName name="____a130" localSheetId="17" hidden="1">{"Offgrid",#N/A,FALSE,"OFFGRID";"Region",#N/A,FALSE,"REGION";"Offgrid -2",#N/A,FALSE,"OFFGRID";"WTP",#N/A,FALSE,"WTP";"WTP -2",#N/A,FALSE,"WTP";"Project",#N/A,FALSE,"PROJECT";"Summary -2",#N/A,FALSE,"SUMMARY"}</definedName>
    <definedName name="____a130" localSheetId="3" hidden="1">{"Offgrid",#N/A,FALSE,"OFFGRID";"Region",#N/A,FALSE,"REGION";"Offgrid -2",#N/A,FALSE,"OFFGRID";"WTP",#N/A,FALSE,"WTP";"WTP -2",#N/A,FALSE,"WTP";"Project",#N/A,FALSE,"PROJECT";"Summary -2",#N/A,FALSE,"SUMMARY"}</definedName>
    <definedName name="____a130" localSheetId="0" hidden="1">{"Offgrid",#N/A,FALSE,"OFFGRID";"Region",#N/A,FALSE,"REGION";"Offgrid -2",#N/A,FALSE,"OFFGRID";"WTP",#N/A,FALSE,"WTP";"WTP -2",#N/A,FALSE,"WTP";"Project",#N/A,FALSE,"PROJECT";"Summary -2",#N/A,FALSE,"SUMMARY"}</definedName>
    <definedName name="____a130" localSheetId="13" hidden="1">{"Offgrid",#N/A,FALSE,"OFFGRID";"Region",#N/A,FALSE,"REGION";"Offgrid -2",#N/A,FALSE,"OFFGRID";"WTP",#N/A,FALSE,"WTP";"WTP -2",#N/A,FALSE,"WTP";"Project",#N/A,FALSE,"PROJECT";"Summary -2",#N/A,FALSE,"SUMMARY"}</definedName>
    <definedName name="____a130" localSheetId="16" hidden="1">{"Offgrid",#N/A,FALSE,"OFFGRID";"Region",#N/A,FALSE,"REGION";"Offgrid -2",#N/A,FALSE,"OFFGRID";"WTP",#N/A,FALSE,"WTP";"WTP -2",#N/A,FALSE,"WTP";"Project",#N/A,FALSE,"PROJECT";"Summary -2",#N/A,FALSE,"SUMMARY"}</definedName>
    <definedName name="____a130" localSheetId="1" hidden="1">{"Offgrid",#N/A,FALSE,"OFFGRID";"Region",#N/A,FALSE,"REGION";"Offgrid -2",#N/A,FALSE,"OFFGRID";"WTP",#N/A,FALSE,"WTP";"WTP -2",#N/A,FALSE,"WTP";"Project",#N/A,FALSE,"PROJECT";"Summary -2",#N/A,FALSE,"SUMMARY"}</definedName>
    <definedName name="____a130" localSheetId="2"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16550" localSheetId="19">'[1]CT -THVLNC'!#REF!</definedName>
    <definedName name="____a16550" localSheetId="7">'[1]CT -THVLNC'!#REF!</definedName>
    <definedName name="____a16550" localSheetId="18">'[1]CT -THVLNC'!#REF!</definedName>
    <definedName name="____a16550" localSheetId="17">'[1]CT -THVLNC'!#REF!</definedName>
    <definedName name="____a16550" localSheetId="13">'[2]CT -THVLNC'!#REF!</definedName>
    <definedName name="____a16550" localSheetId="16">'[2]CT -THVLNC'!#REF!</definedName>
    <definedName name="____a16550">'[2]CT -THVLNC'!#REF!</definedName>
    <definedName name="____B1" localSheetId="4" hidden="1">{"'Sheet1'!$L$16"}</definedName>
    <definedName name="____B1" localSheetId="5" hidden="1">{"'Sheet1'!$L$16"}</definedName>
    <definedName name="____B1" localSheetId="6" hidden="1">{"'Sheet1'!$L$16"}</definedName>
    <definedName name="____B1" localSheetId="19" hidden="1">{"'Sheet1'!$L$16"}</definedName>
    <definedName name="____B1" localSheetId="7" hidden="1">{"'Sheet1'!$L$16"}</definedName>
    <definedName name="____B1" localSheetId="8" hidden="1">{"'Sheet1'!$L$16"}</definedName>
    <definedName name="____B1" localSheetId="10" hidden="1">{"'Sheet1'!$L$16"}</definedName>
    <definedName name="____B1" localSheetId="11" hidden="1">{"'Sheet1'!$L$16"}</definedName>
    <definedName name="____B1" localSheetId="12" hidden="1">{"'Sheet1'!$L$16"}</definedName>
    <definedName name="____B1" localSheetId="18" hidden="1">{"'Sheet1'!$L$16"}</definedName>
    <definedName name="____B1" localSheetId="17" hidden="1">{"'Sheet1'!$L$16"}</definedName>
    <definedName name="____B1" localSheetId="3" hidden="1">{"'Sheet1'!$L$16"}</definedName>
    <definedName name="____B1" localSheetId="0" hidden="1">{"'Sheet1'!$L$16"}</definedName>
    <definedName name="____B1" localSheetId="13" hidden="1">{"'Sheet1'!$L$16"}</definedName>
    <definedName name="____B1" localSheetId="16" hidden="1">{"'Sheet1'!$L$16"}</definedName>
    <definedName name="____B1" localSheetId="1" hidden="1">{"'Sheet1'!$L$16"}</definedName>
    <definedName name="____B1" localSheetId="2" hidden="1">{"'Sheet1'!$L$16"}</definedName>
    <definedName name="____B1" hidden="1">{"'Sheet1'!$L$16"}</definedName>
    <definedName name="____ba1" localSheetId="19" hidden="1">{#N/A,#N/A,FALSE,"Chi tiÆt"}</definedName>
    <definedName name="____ba1" localSheetId="7" hidden="1">{#N/A,#N/A,FALSE,"Chi tiÆt"}</definedName>
    <definedName name="____ba1" localSheetId="10" hidden="1">{#N/A,#N/A,FALSE,"Chi tiÆt"}</definedName>
    <definedName name="____ba1" localSheetId="18" hidden="1">{#N/A,#N/A,FALSE,"Chi tiÆt"}</definedName>
    <definedName name="____ba1" localSheetId="17" hidden="1">{#N/A,#N/A,FALSE,"Chi tiÆt"}</definedName>
    <definedName name="____ba1" localSheetId="3" hidden="1">{#N/A,#N/A,FALSE,"Chi tiÆt"}</definedName>
    <definedName name="____ba1" localSheetId="0" hidden="1">{#N/A,#N/A,FALSE,"Chi tiÆt"}</definedName>
    <definedName name="____ba1" localSheetId="16" hidden="1">{#N/A,#N/A,FALSE,"Chi tiÆt"}</definedName>
    <definedName name="____ba1" localSheetId="1" hidden="1">{#N/A,#N/A,FALSE,"Chi tiÆt"}</definedName>
    <definedName name="____ba1" localSheetId="2" hidden="1">{#N/A,#N/A,FALSE,"Chi tiÆt"}</definedName>
    <definedName name="____ba1" hidden="1">{#N/A,#N/A,FALSE,"Chi tiÆt"}</definedName>
    <definedName name="____ban2" localSheetId="4" hidden="1">{"'Sheet1'!$L$16"}</definedName>
    <definedName name="____ban2" localSheetId="5" hidden="1">{"'Sheet1'!$L$16"}</definedName>
    <definedName name="____ban2" localSheetId="6" hidden="1">{"'Sheet1'!$L$16"}</definedName>
    <definedName name="____ban2" localSheetId="19" hidden="1">{"'Sheet1'!$L$16"}</definedName>
    <definedName name="____ban2" localSheetId="7" hidden="1">{"'Sheet1'!$L$16"}</definedName>
    <definedName name="____ban2" localSheetId="8" hidden="1">{"'Sheet1'!$L$16"}</definedName>
    <definedName name="____ban2" localSheetId="10" hidden="1">{"'Sheet1'!$L$16"}</definedName>
    <definedName name="____ban2" localSheetId="11" hidden="1">{"'Sheet1'!$L$16"}</definedName>
    <definedName name="____ban2" localSheetId="12" hidden="1">{"'Sheet1'!$L$16"}</definedName>
    <definedName name="____ban2" localSheetId="18" hidden="1">{"'Sheet1'!$L$16"}</definedName>
    <definedName name="____ban2" localSheetId="17" hidden="1">{"'Sheet1'!$L$16"}</definedName>
    <definedName name="____ban2" localSheetId="3" hidden="1">{"'Sheet1'!$L$16"}</definedName>
    <definedName name="____ban2" localSheetId="0" hidden="1">{"'Sheet1'!$L$16"}</definedName>
    <definedName name="____ban2" localSheetId="13" hidden="1">{"'Sheet1'!$L$16"}</definedName>
    <definedName name="____ban2" localSheetId="16" hidden="1">{"'Sheet1'!$L$16"}</definedName>
    <definedName name="____ban2" localSheetId="1" hidden="1">{"'Sheet1'!$L$16"}</definedName>
    <definedName name="____ban2" localSheetId="2" hidden="1">{"'Sheet1'!$L$16"}</definedName>
    <definedName name="____ban2" hidden="1">{"'Sheet1'!$L$16"}</definedName>
    <definedName name="____boi1" localSheetId="19">#REF!</definedName>
    <definedName name="____boi1" localSheetId="10">#REF!</definedName>
    <definedName name="____boi1" localSheetId="3">#REF!</definedName>
    <definedName name="____boi1" localSheetId="16">#REF!</definedName>
    <definedName name="____boi1">#REF!</definedName>
    <definedName name="____boi2" localSheetId="19">#REF!</definedName>
    <definedName name="____boi2" localSheetId="10">#REF!</definedName>
    <definedName name="____boi2" localSheetId="3">#REF!</definedName>
    <definedName name="____boi2" localSheetId="16">#REF!</definedName>
    <definedName name="____boi2">#REF!</definedName>
    <definedName name="____btm10" localSheetId="19">#REF!</definedName>
    <definedName name="____btm10" localSheetId="10">#REF!</definedName>
    <definedName name="____btm10" localSheetId="3">#REF!</definedName>
    <definedName name="____btm10" localSheetId="16">#REF!</definedName>
    <definedName name="____btm10">#REF!</definedName>
    <definedName name="____btm100" localSheetId="19">#REF!</definedName>
    <definedName name="____btm100" localSheetId="10">#REF!</definedName>
    <definedName name="____btm100" localSheetId="3">#REF!</definedName>
    <definedName name="____btm100" localSheetId="16">#REF!</definedName>
    <definedName name="____btm100">#REF!</definedName>
    <definedName name="____BTM150" localSheetId="19">#REF!</definedName>
    <definedName name="____BTM150" localSheetId="10">#REF!</definedName>
    <definedName name="____BTM150" localSheetId="3">#REF!</definedName>
    <definedName name="____BTM150" localSheetId="16">#REF!</definedName>
    <definedName name="____BTM150">#REF!</definedName>
    <definedName name="____BTM250" localSheetId="19">#REF!</definedName>
    <definedName name="____BTM250" localSheetId="10">#REF!</definedName>
    <definedName name="____BTM250" localSheetId="3">#REF!</definedName>
    <definedName name="____BTM250" localSheetId="16">#REF!</definedName>
    <definedName name="____BTM250">#REF!</definedName>
    <definedName name="____btM300" localSheetId="19">#REF!</definedName>
    <definedName name="____btM300" localSheetId="10">#REF!</definedName>
    <definedName name="____btM300" localSheetId="3">#REF!</definedName>
    <definedName name="____btM300" localSheetId="16">#REF!</definedName>
    <definedName name="____btM300">#REF!</definedName>
    <definedName name="____BTM50" localSheetId="19">#REF!</definedName>
    <definedName name="____BTM50" localSheetId="10">#REF!</definedName>
    <definedName name="____BTM50" localSheetId="3">#REF!</definedName>
    <definedName name="____BTM50" localSheetId="16">#REF!</definedName>
    <definedName name="____BTM50">#REF!</definedName>
    <definedName name="____cep1" localSheetId="4" hidden="1">{"'Sheet1'!$L$16"}</definedName>
    <definedName name="____cep1" localSheetId="5" hidden="1">{"'Sheet1'!$L$16"}</definedName>
    <definedName name="____cep1" localSheetId="6" hidden="1">{"'Sheet1'!$L$16"}</definedName>
    <definedName name="____cep1" localSheetId="19" hidden="1">{"'Sheet1'!$L$16"}</definedName>
    <definedName name="____cep1" localSheetId="7" hidden="1">{"'Sheet1'!$L$16"}</definedName>
    <definedName name="____cep1" localSheetId="8" hidden="1">{"'Sheet1'!$L$16"}</definedName>
    <definedName name="____cep1" localSheetId="10" hidden="1">{"'Sheet1'!$L$16"}</definedName>
    <definedName name="____cep1" localSheetId="11" hidden="1">{"'Sheet1'!$L$16"}</definedName>
    <definedName name="____cep1" localSheetId="12" hidden="1">{"'Sheet1'!$L$16"}</definedName>
    <definedName name="____cep1" localSheetId="18" hidden="1">{"'Sheet1'!$L$16"}</definedName>
    <definedName name="____cep1" localSheetId="17" hidden="1">{"'Sheet1'!$L$16"}</definedName>
    <definedName name="____cep1" localSheetId="3" hidden="1">{"'Sheet1'!$L$16"}</definedName>
    <definedName name="____cep1" localSheetId="0" hidden="1">{"'Sheet1'!$L$16"}</definedName>
    <definedName name="____cep1" localSheetId="13" hidden="1">{"'Sheet1'!$L$16"}</definedName>
    <definedName name="____cep1" localSheetId="16" hidden="1">{"'Sheet1'!$L$16"}</definedName>
    <definedName name="____cep1" localSheetId="1" hidden="1">{"'Sheet1'!$L$16"}</definedName>
    <definedName name="____cep1" localSheetId="2" hidden="1">{"'Sheet1'!$L$16"}</definedName>
    <definedName name="____cep1" hidden="1">{"'Sheet1'!$L$16"}</definedName>
    <definedName name="____Coc39" localSheetId="4" hidden="1">{"'Sheet1'!$L$16"}</definedName>
    <definedName name="____Coc39" localSheetId="5" hidden="1">{"'Sheet1'!$L$16"}</definedName>
    <definedName name="____Coc39" localSheetId="6" hidden="1">{"'Sheet1'!$L$16"}</definedName>
    <definedName name="____Coc39" localSheetId="19" hidden="1">{"'Sheet1'!$L$16"}</definedName>
    <definedName name="____Coc39" localSheetId="7" hidden="1">{"'Sheet1'!$L$16"}</definedName>
    <definedName name="____Coc39" localSheetId="8" hidden="1">{"'Sheet1'!$L$16"}</definedName>
    <definedName name="____Coc39" localSheetId="10" hidden="1">{"'Sheet1'!$L$16"}</definedName>
    <definedName name="____Coc39" localSheetId="11" hidden="1">{"'Sheet1'!$L$16"}</definedName>
    <definedName name="____Coc39" localSheetId="12" hidden="1">{"'Sheet1'!$L$16"}</definedName>
    <definedName name="____Coc39" localSheetId="18" hidden="1">{"'Sheet1'!$L$16"}</definedName>
    <definedName name="____Coc39" localSheetId="17" hidden="1">{"'Sheet1'!$L$16"}</definedName>
    <definedName name="____Coc39" localSheetId="3" hidden="1">{"'Sheet1'!$L$16"}</definedName>
    <definedName name="____Coc39" localSheetId="0" hidden="1">{"'Sheet1'!$L$16"}</definedName>
    <definedName name="____Coc39" localSheetId="13" hidden="1">{"'Sheet1'!$L$16"}</definedName>
    <definedName name="____Coc39" localSheetId="16" hidden="1">{"'Sheet1'!$L$16"}</definedName>
    <definedName name="____Coc39" localSheetId="1" hidden="1">{"'Sheet1'!$L$16"}</definedName>
    <definedName name="____Coc39" localSheetId="2" hidden="1">{"'Sheet1'!$L$16"}</definedName>
    <definedName name="____Coc39" hidden="1">{"'Sheet1'!$L$16"}</definedName>
    <definedName name="____CON1" localSheetId="19">#REF!</definedName>
    <definedName name="____CON1" localSheetId="10">#REF!</definedName>
    <definedName name="____CON1" localSheetId="3">#REF!</definedName>
    <definedName name="____CON1" localSheetId="16">#REF!</definedName>
    <definedName name="____CON1">#REF!</definedName>
    <definedName name="____CON2" localSheetId="19">#REF!</definedName>
    <definedName name="____CON2" localSheetId="10">#REF!</definedName>
    <definedName name="____CON2" localSheetId="3">#REF!</definedName>
    <definedName name="____CON2" localSheetId="16">#REF!</definedName>
    <definedName name="____CON2">#REF!</definedName>
    <definedName name="____CT250" localSheetId="19">'[3]dongia (2)'!#REF!</definedName>
    <definedName name="____CT250" localSheetId="7">'[3]dongia (2)'!#REF!</definedName>
    <definedName name="____CT250" localSheetId="18">'[3]dongia (2)'!#REF!</definedName>
    <definedName name="____CT250" localSheetId="17">'[3]dongia (2)'!#REF!</definedName>
    <definedName name="____CT250" localSheetId="13">'[4]dongia (2)'!#REF!</definedName>
    <definedName name="____CT250" localSheetId="16">'[4]dongia (2)'!#REF!</definedName>
    <definedName name="____CT250">'[4]dongia (2)'!#REF!</definedName>
    <definedName name="____ddn400" localSheetId="19">#REF!</definedName>
    <definedName name="____ddn400" localSheetId="7">#REF!</definedName>
    <definedName name="____ddn400" localSheetId="10">#REF!</definedName>
    <definedName name="____ddn400" localSheetId="18">#REF!</definedName>
    <definedName name="____ddn400" localSheetId="17">#REF!</definedName>
    <definedName name="____ddn400" localSheetId="3">#REF!</definedName>
    <definedName name="____ddn400" localSheetId="16">#REF!</definedName>
    <definedName name="____ddn400">#REF!</definedName>
    <definedName name="____ddn600" localSheetId="19">#REF!</definedName>
    <definedName name="____ddn600" localSheetId="10">#REF!</definedName>
    <definedName name="____ddn600" localSheetId="3">#REF!</definedName>
    <definedName name="____ddn600" localSheetId="16">#REF!</definedName>
    <definedName name="____ddn600">#REF!</definedName>
    <definedName name="____Goi8" localSheetId="4" hidden="1">{"'Sheet1'!$L$16"}</definedName>
    <definedName name="____Goi8" localSheetId="5" hidden="1">{"'Sheet1'!$L$16"}</definedName>
    <definedName name="____Goi8" localSheetId="6" hidden="1">{"'Sheet1'!$L$16"}</definedName>
    <definedName name="____Goi8" localSheetId="19" hidden="1">{"'Sheet1'!$L$16"}</definedName>
    <definedName name="____Goi8" localSheetId="7" hidden="1">{"'Sheet1'!$L$16"}</definedName>
    <definedName name="____Goi8" localSheetId="8" hidden="1">{"'Sheet1'!$L$16"}</definedName>
    <definedName name="____Goi8" localSheetId="10" hidden="1">{"'Sheet1'!$L$16"}</definedName>
    <definedName name="____Goi8" localSheetId="11" hidden="1">{"'Sheet1'!$L$16"}</definedName>
    <definedName name="____Goi8" localSheetId="12" hidden="1">{"'Sheet1'!$L$16"}</definedName>
    <definedName name="____Goi8" localSheetId="18" hidden="1">{"'Sheet1'!$L$16"}</definedName>
    <definedName name="____Goi8" localSheetId="17" hidden="1">{"'Sheet1'!$L$16"}</definedName>
    <definedName name="____Goi8" localSheetId="3" hidden="1">{"'Sheet1'!$L$16"}</definedName>
    <definedName name="____Goi8" localSheetId="0" hidden="1">{"'Sheet1'!$L$16"}</definedName>
    <definedName name="____Goi8" localSheetId="13" hidden="1">{"'Sheet1'!$L$16"}</definedName>
    <definedName name="____Goi8" localSheetId="16" hidden="1">{"'Sheet1'!$L$16"}</definedName>
    <definedName name="____Goi8" localSheetId="1" hidden="1">{"'Sheet1'!$L$16"}</definedName>
    <definedName name="____Goi8" localSheetId="2" hidden="1">{"'Sheet1'!$L$16"}</definedName>
    <definedName name="____Goi8" hidden="1">{"'Sheet1'!$L$16"}</definedName>
    <definedName name="____gon4" localSheetId="19">#REF!</definedName>
    <definedName name="____gon4" localSheetId="10">#REF!</definedName>
    <definedName name="____gon4" localSheetId="3">#REF!</definedName>
    <definedName name="____gon4" localSheetId="16">#REF!</definedName>
    <definedName name="____gon4">#REF!</definedName>
    <definedName name="____h1" localSheetId="4" hidden="1">{"'Sheet1'!$L$16"}</definedName>
    <definedName name="____h1" localSheetId="5" hidden="1">{"'Sheet1'!$L$16"}</definedName>
    <definedName name="____h1" localSheetId="6" hidden="1">{"'Sheet1'!$L$16"}</definedName>
    <definedName name="____h1" localSheetId="19" hidden="1">{"'Sheet1'!$L$16"}</definedName>
    <definedName name="____h1" localSheetId="7" hidden="1">{"'Sheet1'!$L$16"}</definedName>
    <definedName name="____h1" localSheetId="8" hidden="1">{"'Sheet1'!$L$16"}</definedName>
    <definedName name="____h1" localSheetId="10" hidden="1">{"'Sheet1'!$L$16"}</definedName>
    <definedName name="____h1" localSheetId="11" hidden="1">{"'Sheet1'!$L$16"}</definedName>
    <definedName name="____h1" localSheetId="12" hidden="1">{"'Sheet1'!$L$16"}</definedName>
    <definedName name="____h1" localSheetId="18" hidden="1">{"'Sheet1'!$L$16"}</definedName>
    <definedName name="____h1" localSheetId="17" hidden="1">{"'Sheet1'!$L$16"}</definedName>
    <definedName name="____h1" localSheetId="3" hidden="1">{"'Sheet1'!$L$16"}</definedName>
    <definedName name="____h1" localSheetId="0" hidden="1">{"'Sheet1'!$L$16"}</definedName>
    <definedName name="____h1" localSheetId="13" hidden="1">{"'Sheet1'!$L$16"}</definedName>
    <definedName name="____h1" localSheetId="16" hidden="1">{"'Sheet1'!$L$16"}</definedName>
    <definedName name="____h1" localSheetId="1" hidden="1">{"'Sheet1'!$L$16"}</definedName>
    <definedName name="____h1" localSheetId="2" hidden="1">{"'Sheet1'!$L$16"}</definedName>
    <definedName name="____h1" hidden="1">{"'Sheet1'!$L$16"}</definedName>
    <definedName name="____hso2" localSheetId="19">#REF!</definedName>
    <definedName name="____hso2" localSheetId="10">#REF!</definedName>
    <definedName name="____hso2" localSheetId="3">#REF!</definedName>
    <definedName name="____hso2" localSheetId="16">#REF!</definedName>
    <definedName name="____hso2">#REF!</definedName>
    <definedName name="____hu1" localSheetId="4" hidden="1">{"'Sheet1'!$L$16"}</definedName>
    <definedName name="____hu1" localSheetId="5" hidden="1">{"'Sheet1'!$L$16"}</definedName>
    <definedName name="____hu1" localSheetId="6" hidden="1">{"'Sheet1'!$L$16"}</definedName>
    <definedName name="____hu1" localSheetId="19" hidden="1">{"'Sheet1'!$L$16"}</definedName>
    <definedName name="____hu1" localSheetId="7" hidden="1">{"'Sheet1'!$L$16"}</definedName>
    <definedName name="____hu1" localSheetId="8" hidden="1">{"'Sheet1'!$L$16"}</definedName>
    <definedName name="____hu1" localSheetId="10" hidden="1">{"'Sheet1'!$L$16"}</definedName>
    <definedName name="____hu1" localSheetId="11" hidden="1">{"'Sheet1'!$L$16"}</definedName>
    <definedName name="____hu1" localSheetId="12" hidden="1">{"'Sheet1'!$L$16"}</definedName>
    <definedName name="____hu1" localSheetId="18" hidden="1">{"'Sheet1'!$L$16"}</definedName>
    <definedName name="____hu1" localSheetId="17" hidden="1">{"'Sheet1'!$L$16"}</definedName>
    <definedName name="____hu1" localSheetId="3" hidden="1">{"'Sheet1'!$L$16"}</definedName>
    <definedName name="____hu1" localSheetId="0" hidden="1">{"'Sheet1'!$L$16"}</definedName>
    <definedName name="____hu1" localSheetId="13" hidden="1">{"'Sheet1'!$L$16"}</definedName>
    <definedName name="____hu1" localSheetId="16" hidden="1">{"'Sheet1'!$L$16"}</definedName>
    <definedName name="____hu1" localSheetId="1" hidden="1">{"'Sheet1'!$L$16"}</definedName>
    <definedName name="____hu1" localSheetId="2" hidden="1">{"'Sheet1'!$L$16"}</definedName>
    <definedName name="____hu1" hidden="1">{"'Sheet1'!$L$16"}</definedName>
    <definedName name="____hu2" localSheetId="4" hidden="1">{"'Sheet1'!$L$16"}</definedName>
    <definedName name="____hu2" localSheetId="5" hidden="1">{"'Sheet1'!$L$16"}</definedName>
    <definedName name="____hu2" localSheetId="6" hidden="1">{"'Sheet1'!$L$16"}</definedName>
    <definedName name="____hu2" localSheetId="19" hidden="1">{"'Sheet1'!$L$16"}</definedName>
    <definedName name="____hu2" localSheetId="7" hidden="1">{"'Sheet1'!$L$16"}</definedName>
    <definedName name="____hu2" localSheetId="8" hidden="1">{"'Sheet1'!$L$16"}</definedName>
    <definedName name="____hu2" localSheetId="10" hidden="1">{"'Sheet1'!$L$16"}</definedName>
    <definedName name="____hu2" localSheetId="11" hidden="1">{"'Sheet1'!$L$16"}</definedName>
    <definedName name="____hu2" localSheetId="12" hidden="1">{"'Sheet1'!$L$16"}</definedName>
    <definedName name="____hu2" localSheetId="18" hidden="1">{"'Sheet1'!$L$16"}</definedName>
    <definedName name="____hu2" localSheetId="17" hidden="1">{"'Sheet1'!$L$16"}</definedName>
    <definedName name="____hu2" localSheetId="3" hidden="1">{"'Sheet1'!$L$16"}</definedName>
    <definedName name="____hu2" localSheetId="0" hidden="1">{"'Sheet1'!$L$16"}</definedName>
    <definedName name="____hu2" localSheetId="13" hidden="1">{"'Sheet1'!$L$16"}</definedName>
    <definedName name="____hu2" localSheetId="16" hidden="1">{"'Sheet1'!$L$16"}</definedName>
    <definedName name="____hu2" localSheetId="1" hidden="1">{"'Sheet1'!$L$16"}</definedName>
    <definedName name="____hu2" localSheetId="2" hidden="1">{"'Sheet1'!$L$16"}</definedName>
    <definedName name="____hu2" hidden="1">{"'Sheet1'!$L$16"}</definedName>
    <definedName name="____hu5" localSheetId="4" hidden="1">{"'Sheet1'!$L$16"}</definedName>
    <definedName name="____hu5" localSheetId="5" hidden="1">{"'Sheet1'!$L$16"}</definedName>
    <definedName name="____hu5" localSheetId="6" hidden="1">{"'Sheet1'!$L$16"}</definedName>
    <definedName name="____hu5" localSheetId="19" hidden="1">{"'Sheet1'!$L$16"}</definedName>
    <definedName name="____hu5" localSheetId="7" hidden="1">{"'Sheet1'!$L$16"}</definedName>
    <definedName name="____hu5" localSheetId="8" hidden="1">{"'Sheet1'!$L$16"}</definedName>
    <definedName name="____hu5" localSheetId="10" hidden="1">{"'Sheet1'!$L$16"}</definedName>
    <definedName name="____hu5" localSheetId="11" hidden="1">{"'Sheet1'!$L$16"}</definedName>
    <definedName name="____hu5" localSheetId="12" hidden="1">{"'Sheet1'!$L$16"}</definedName>
    <definedName name="____hu5" localSheetId="18" hidden="1">{"'Sheet1'!$L$16"}</definedName>
    <definedName name="____hu5" localSheetId="17" hidden="1">{"'Sheet1'!$L$16"}</definedName>
    <definedName name="____hu5" localSheetId="3" hidden="1">{"'Sheet1'!$L$16"}</definedName>
    <definedName name="____hu5" localSheetId="0" hidden="1">{"'Sheet1'!$L$16"}</definedName>
    <definedName name="____hu5" localSheetId="13" hidden="1">{"'Sheet1'!$L$16"}</definedName>
    <definedName name="____hu5" localSheetId="16" hidden="1">{"'Sheet1'!$L$16"}</definedName>
    <definedName name="____hu5" localSheetId="1" hidden="1">{"'Sheet1'!$L$16"}</definedName>
    <definedName name="____hu5" localSheetId="2" hidden="1">{"'Sheet1'!$L$16"}</definedName>
    <definedName name="____hu5" hidden="1">{"'Sheet1'!$L$16"}</definedName>
    <definedName name="____hu6" localSheetId="4" hidden="1">{"'Sheet1'!$L$16"}</definedName>
    <definedName name="____hu6" localSheetId="5" hidden="1">{"'Sheet1'!$L$16"}</definedName>
    <definedName name="____hu6" localSheetId="6" hidden="1">{"'Sheet1'!$L$16"}</definedName>
    <definedName name="____hu6" localSheetId="19" hidden="1">{"'Sheet1'!$L$16"}</definedName>
    <definedName name="____hu6" localSheetId="7" hidden="1">{"'Sheet1'!$L$16"}</definedName>
    <definedName name="____hu6" localSheetId="8" hidden="1">{"'Sheet1'!$L$16"}</definedName>
    <definedName name="____hu6" localSheetId="10" hidden="1">{"'Sheet1'!$L$16"}</definedName>
    <definedName name="____hu6" localSheetId="11" hidden="1">{"'Sheet1'!$L$16"}</definedName>
    <definedName name="____hu6" localSheetId="12" hidden="1">{"'Sheet1'!$L$16"}</definedName>
    <definedName name="____hu6" localSheetId="18" hidden="1">{"'Sheet1'!$L$16"}</definedName>
    <definedName name="____hu6" localSheetId="17" hidden="1">{"'Sheet1'!$L$16"}</definedName>
    <definedName name="____hu6" localSheetId="3" hidden="1">{"'Sheet1'!$L$16"}</definedName>
    <definedName name="____hu6" localSheetId="0" hidden="1">{"'Sheet1'!$L$16"}</definedName>
    <definedName name="____hu6" localSheetId="13" hidden="1">{"'Sheet1'!$L$16"}</definedName>
    <definedName name="____hu6" localSheetId="16" hidden="1">{"'Sheet1'!$L$16"}</definedName>
    <definedName name="____hu6" localSheetId="1" hidden="1">{"'Sheet1'!$L$16"}</definedName>
    <definedName name="____hu6" localSheetId="2" hidden="1">{"'Sheet1'!$L$16"}</definedName>
    <definedName name="____hu6" hidden="1">{"'Sheet1'!$L$16"}</definedName>
    <definedName name="____hu7" localSheetId="4" hidden="1">{"'Sheet1'!$L$16"}</definedName>
    <definedName name="____hu7" localSheetId="5" hidden="1">{"'Sheet1'!$L$16"}</definedName>
    <definedName name="____hu7" localSheetId="6" hidden="1">{"'Sheet1'!$L$16"}</definedName>
    <definedName name="____hu7" localSheetId="19" hidden="1">{"'Sheet1'!$L$16"}</definedName>
    <definedName name="____hu7" localSheetId="7" hidden="1">{"'Sheet1'!$L$16"}</definedName>
    <definedName name="____hu7" localSheetId="8" hidden="1">{"'Sheet1'!$L$16"}</definedName>
    <definedName name="____hu7" localSheetId="10" hidden="1">{"'Sheet1'!$L$16"}</definedName>
    <definedName name="____hu7" localSheetId="11" hidden="1">{"'Sheet1'!$L$16"}</definedName>
    <definedName name="____hu7" localSheetId="12" hidden="1">{"'Sheet1'!$L$16"}</definedName>
    <definedName name="____hu7" localSheetId="18" hidden="1">{"'Sheet1'!$L$16"}</definedName>
    <definedName name="____hu7" localSheetId="17" hidden="1">{"'Sheet1'!$L$16"}</definedName>
    <definedName name="____hu7" localSheetId="3" hidden="1">{"'Sheet1'!$L$16"}</definedName>
    <definedName name="____hu7" localSheetId="0" hidden="1">{"'Sheet1'!$L$16"}</definedName>
    <definedName name="____hu7" localSheetId="13" hidden="1">{"'Sheet1'!$L$16"}</definedName>
    <definedName name="____hu7" localSheetId="16" hidden="1">{"'Sheet1'!$L$16"}</definedName>
    <definedName name="____hu7" localSheetId="1" hidden="1">{"'Sheet1'!$L$16"}</definedName>
    <definedName name="____hu7" localSheetId="2" hidden="1">{"'Sheet1'!$L$16"}</definedName>
    <definedName name="____hu7" hidden="1">{"'Sheet1'!$L$16"}</definedName>
    <definedName name="____kl1" localSheetId="19">#REF!</definedName>
    <definedName name="____kl1" localSheetId="10">#REF!</definedName>
    <definedName name="____kl1" localSheetId="3">#REF!</definedName>
    <definedName name="____kl1" localSheetId="16">#REF!</definedName>
    <definedName name="____kl1">#REF!</definedName>
    <definedName name="____Km36" localSheetId="19">#REF!</definedName>
    <definedName name="____Km36" localSheetId="10">#REF!</definedName>
    <definedName name="____Km36" localSheetId="3">#REF!</definedName>
    <definedName name="____Km36" localSheetId="16">#REF!</definedName>
    <definedName name="____Km36">#REF!</definedName>
    <definedName name="____Knc36" localSheetId="19">#REF!</definedName>
    <definedName name="____Knc36" localSheetId="10">#REF!</definedName>
    <definedName name="____Knc36" localSheetId="3">#REF!</definedName>
    <definedName name="____Knc36" localSheetId="16">#REF!</definedName>
    <definedName name="____Knc36">#REF!</definedName>
    <definedName name="____Knc57" localSheetId="19">#REF!</definedName>
    <definedName name="____Knc57" localSheetId="10">#REF!</definedName>
    <definedName name="____Knc57" localSheetId="3">#REF!</definedName>
    <definedName name="____Knc57" localSheetId="16">#REF!</definedName>
    <definedName name="____Knc57">#REF!</definedName>
    <definedName name="____Kvl36" localSheetId="19">#REF!</definedName>
    <definedName name="____Kvl36" localSheetId="10">#REF!</definedName>
    <definedName name="____Kvl36" localSheetId="3">#REF!</definedName>
    <definedName name="____Kvl36" localSheetId="16">#REF!</definedName>
    <definedName name="____Kvl36">#REF!</definedName>
    <definedName name="____Lan1" localSheetId="4" hidden="1">{"'Sheet1'!$L$16"}</definedName>
    <definedName name="____Lan1" localSheetId="5" hidden="1">{"'Sheet1'!$L$16"}</definedName>
    <definedName name="____Lan1" localSheetId="6" hidden="1">{"'Sheet1'!$L$16"}</definedName>
    <definedName name="____Lan1" localSheetId="19" hidden="1">{"'Sheet1'!$L$16"}</definedName>
    <definedName name="____Lan1" localSheetId="7" hidden="1">{"'Sheet1'!$L$16"}</definedName>
    <definedName name="____Lan1" localSheetId="8" hidden="1">{"'Sheet1'!$L$16"}</definedName>
    <definedName name="____Lan1" localSheetId="10" hidden="1">{"'Sheet1'!$L$16"}</definedName>
    <definedName name="____Lan1" localSheetId="11" hidden="1">{"'Sheet1'!$L$16"}</definedName>
    <definedName name="____Lan1" localSheetId="12" hidden="1">{"'Sheet1'!$L$16"}</definedName>
    <definedName name="____Lan1" localSheetId="18" hidden="1">{"'Sheet1'!$L$16"}</definedName>
    <definedName name="____Lan1" localSheetId="17" hidden="1">{"'Sheet1'!$L$16"}</definedName>
    <definedName name="____Lan1" localSheetId="3" hidden="1">{"'Sheet1'!$L$16"}</definedName>
    <definedName name="____Lan1" localSheetId="0" hidden="1">{"'Sheet1'!$L$16"}</definedName>
    <definedName name="____Lan1" localSheetId="13" hidden="1">{"'Sheet1'!$L$16"}</definedName>
    <definedName name="____Lan1" localSheetId="16" hidden="1">{"'Sheet1'!$L$16"}</definedName>
    <definedName name="____Lan1" localSheetId="1" hidden="1">{"'Sheet1'!$L$16"}</definedName>
    <definedName name="____Lan1" localSheetId="2" hidden="1">{"'Sheet1'!$L$16"}</definedName>
    <definedName name="____Lan1" hidden="1">{"'Sheet1'!$L$16"}</definedName>
    <definedName name="____LAN3" localSheetId="4" hidden="1">{"'Sheet1'!$L$16"}</definedName>
    <definedName name="____LAN3" localSheetId="5" hidden="1">{"'Sheet1'!$L$16"}</definedName>
    <definedName name="____LAN3" localSheetId="6" hidden="1">{"'Sheet1'!$L$16"}</definedName>
    <definedName name="____LAN3" localSheetId="19" hidden="1">{"'Sheet1'!$L$16"}</definedName>
    <definedName name="____LAN3" localSheetId="7" hidden="1">{"'Sheet1'!$L$16"}</definedName>
    <definedName name="____LAN3" localSheetId="8" hidden="1">{"'Sheet1'!$L$16"}</definedName>
    <definedName name="____LAN3" localSheetId="10" hidden="1">{"'Sheet1'!$L$16"}</definedName>
    <definedName name="____LAN3" localSheetId="11" hidden="1">{"'Sheet1'!$L$16"}</definedName>
    <definedName name="____LAN3" localSheetId="12" hidden="1">{"'Sheet1'!$L$16"}</definedName>
    <definedName name="____LAN3" localSheetId="18" hidden="1">{"'Sheet1'!$L$16"}</definedName>
    <definedName name="____LAN3" localSheetId="17" hidden="1">{"'Sheet1'!$L$16"}</definedName>
    <definedName name="____LAN3" localSheetId="3" hidden="1">{"'Sheet1'!$L$16"}</definedName>
    <definedName name="____LAN3" localSheetId="0" hidden="1">{"'Sheet1'!$L$16"}</definedName>
    <definedName name="____LAN3" localSheetId="13" hidden="1">{"'Sheet1'!$L$16"}</definedName>
    <definedName name="____LAN3" localSheetId="16" hidden="1">{"'Sheet1'!$L$16"}</definedName>
    <definedName name="____LAN3" localSheetId="1" hidden="1">{"'Sheet1'!$L$16"}</definedName>
    <definedName name="____LAN3" localSheetId="2" hidden="1">{"'Sheet1'!$L$16"}</definedName>
    <definedName name="____LAN3" hidden="1">{"'Sheet1'!$L$16"}</definedName>
    <definedName name="____lap1" localSheetId="19">#REF!</definedName>
    <definedName name="____lap1" localSheetId="10">#REF!</definedName>
    <definedName name="____lap1" localSheetId="3">#REF!</definedName>
    <definedName name="____lap1" localSheetId="16">#REF!</definedName>
    <definedName name="____lap1">#REF!</definedName>
    <definedName name="____lap2" localSheetId="19">#REF!</definedName>
    <definedName name="____lap2" localSheetId="10">#REF!</definedName>
    <definedName name="____lap2" localSheetId="3">#REF!</definedName>
    <definedName name="____lap2" localSheetId="16">#REF!</definedName>
    <definedName name="____lap2">#REF!</definedName>
    <definedName name="____lk2" localSheetId="4" hidden="1">{"'Sheet1'!$L$16"}</definedName>
    <definedName name="____lk2" localSheetId="5" hidden="1">{"'Sheet1'!$L$16"}</definedName>
    <definedName name="____lk2" localSheetId="6" hidden="1">{"'Sheet1'!$L$16"}</definedName>
    <definedName name="____lk2" localSheetId="19" hidden="1">{"'Sheet1'!$L$16"}</definedName>
    <definedName name="____lk2" localSheetId="7" hidden="1">{"'Sheet1'!$L$16"}</definedName>
    <definedName name="____lk2" localSheetId="8" hidden="1">{"'Sheet1'!$L$16"}</definedName>
    <definedName name="____lk2" localSheetId="10" hidden="1">{"'Sheet1'!$L$16"}</definedName>
    <definedName name="____lk2" localSheetId="11" hidden="1">{"'Sheet1'!$L$16"}</definedName>
    <definedName name="____lk2" localSheetId="12" hidden="1">{"'Sheet1'!$L$16"}</definedName>
    <definedName name="____lk2" localSheetId="18" hidden="1">{"'Sheet1'!$L$16"}</definedName>
    <definedName name="____lk2" localSheetId="17" hidden="1">{"'Sheet1'!$L$16"}</definedName>
    <definedName name="____lk2" localSheetId="3" hidden="1">{"'Sheet1'!$L$16"}</definedName>
    <definedName name="____lk2" localSheetId="0" hidden="1">{"'Sheet1'!$L$16"}</definedName>
    <definedName name="____lk2" localSheetId="13" hidden="1">{"'Sheet1'!$L$16"}</definedName>
    <definedName name="____lk2" localSheetId="16" hidden="1">{"'Sheet1'!$L$16"}</definedName>
    <definedName name="____lk2" localSheetId="1" hidden="1">{"'Sheet1'!$L$16"}</definedName>
    <definedName name="____lk2" localSheetId="2" hidden="1">{"'Sheet1'!$L$16"}</definedName>
    <definedName name="____lk2" hidden="1">{"'Sheet1'!$L$16"}</definedName>
    <definedName name="____M36" localSheetId="4" hidden="1">{"'Sheet1'!$L$16"}</definedName>
    <definedName name="____M36" localSheetId="5" hidden="1">{"'Sheet1'!$L$16"}</definedName>
    <definedName name="____M36" localSheetId="6" hidden="1">{"'Sheet1'!$L$16"}</definedName>
    <definedName name="____M36" localSheetId="19" hidden="1">{"'Sheet1'!$L$16"}</definedName>
    <definedName name="____M36" localSheetId="7" hidden="1">{"'Sheet1'!$L$16"}</definedName>
    <definedName name="____M36" localSheetId="8" hidden="1">{"'Sheet1'!$L$16"}</definedName>
    <definedName name="____M36" localSheetId="10" hidden="1">{"'Sheet1'!$L$16"}</definedName>
    <definedName name="____M36" localSheetId="11" hidden="1">{"'Sheet1'!$L$16"}</definedName>
    <definedName name="____M36" localSheetId="12" hidden="1">{"'Sheet1'!$L$16"}</definedName>
    <definedName name="____M36" localSheetId="18" hidden="1">{"'Sheet1'!$L$16"}</definedName>
    <definedName name="____M36" localSheetId="17" hidden="1">{"'Sheet1'!$L$16"}</definedName>
    <definedName name="____M36" localSheetId="3" hidden="1">{"'Sheet1'!$L$16"}</definedName>
    <definedName name="____M36" localSheetId="0" hidden="1">{"'Sheet1'!$L$16"}</definedName>
    <definedName name="____M36" localSheetId="13" hidden="1">{"'Sheet1'!$L$16"}</definedName>
    <definedName name="____M36" localSheetId="16" hidden="1">{"'Sheet1'!$L$16"}</definedName>
    <definedName name="____M36" localSheetId="1" hidden="1">{"'Sheet1'!$L$16"}</definedName>
    <definedName name="____M36" localSheetId="2" hidden="1">{"'Sheet1'!$L$16"}</definedName>
    <definedName name="____M36" hidden="1">{"'Sheet1'!$L$16"}</definedName>
    <definedName name="____MAC12" localSheetId="19">#REF!</definedName>
    <definedName name="____MAC12" localSheetId="10">#REF!</definedName>
    <definedName name="____MAC12" localSheetId="3">#REF!</definedName>
    <definedName name="____MAC12" localSheetId="16">#REF!</definedName>
    <definedName name="____MAC12">#REF!</definedName>
    <definedName name="____MAC46" localSheetId="19">#REF!</definedName>
    <definedName name="____MAC46" localSheetId="10">#REF!</definedName>
    <definedName name="____MAC46" localSheetId="3">#REF!</definedName>
    <definedName name="____MAC46" localSheetId="16">#REF!</definedName>
    <definedName name="____MAC46">#REF!</definedName>
    <definedName name="____mtc3" localSheetId="19">#REF!</definedName>
    <definedName name="____mtc3" localSheetId="10">#REF!</definedName>
    <definedName name="____mtc3" localSheetId="3">#REF!</definedName>
    <definedName name="____mtc3" localSheetId="16">#REF!</definedName>
    <definedName name="____mtc3">#REF!</definedName>
    <definedName name="____nc6" localSheetId="19">#REF!</definedName>
    <definedName name="____nc6" localSheetId="10">#REF!</definedName>
    <definedName name="____nc6" localSheetId="3">#REF!</definedName>
    <definedName name="____nc6" localSheetId="16">#REF!</definedName>
    <definedName name="____nc6">#REF!</definedName>
    <definedName name="____nc7" localSheetId="19">#REF!</definedName>
    <definedName name="____nc7" localSheetId="10">#REF!</definedName>
    <definedName name="____nc7" localSheetId="3">#REF!</definedName>
    <definedName name="____nc7" localSheetId="16">#REF!</definedName>
    <definedName name="____nc7">#REF!</definedName>
    <definedName name="____NCL100" localSheetId="19">#REF!</definedName>
    <definedName name="____NCL100" localSheetId="10">#REF!</definedName>
    <definedName name="____NCL100" localSheetId="3">#REF!</definedName>
    <definedName name="____NCL100" localSheetId="16">#REF!</definedName>
    <definedName name="____NCL100">#REF!</definedName>
    <definedName name="____NCL200" localSheetId="19">#REF!</definedName>
    <definedName name="____NCL200" localSheetId="10">#REF!</definedName>
    <definedName name="____NCL200" localSheetId="3">#REF!</definedName>
    <definedName name="____NCL200" localSheetId="16">#REF!</definedName>
    <definedName name="____NCL200">#REF!</definedName>
    <definedName name="____NCL250" localSheetId="19">#REF!</definedName>
    <definedName name="____NCL250" localSheetId="10">#REF!</definedName>
    <definedName name="____NCL250" localSheetId="3">#REF!</definedName>
    <definedName name="____NCL250" localSheetId="16">#REF!</definedName>
    <definedName name="____NCL250">#REF!</definedName>
    <definedName name="____NET2" localSheetId="19">#REF!</definedName>
    <definedName name="____NET2" localSheetId="10">#REF!</definedName>
    <definedName name="____NET2" localSheetId="3">#REF!</definedName>
    <definedName name="____NET2" localSheetId="16">#REF!</definedName>
    <definedName name="____NET2">#REF!</definedName>
    <definedName name="____nin190" localSheetId="19">#REF!</definedName>
    <definedName name="____nin190" localSheetId="10">#REF!</definedName>
    <definedName name="____nin190" localSheetId="3">#REF!</definedName>
    <definedName name="____nin190" localSheetId="16">#REF!</definedName>
    <definedName name="____nin190">#REF!</definedName>
    <definedName name="____NSO2" localSheetId="4" hidden="1">{"'Sheet1'!$L$16"}</definedName>
    <definedName name="____NSO2" localSheetId="5" hidden="1">{"'Sheet1'!$L$16"}</definedName>
    <definedName name="____NSO2" localSheetId="6" hidden="1">{"'Sheet1'!$L$16"}</definedName>
    <definedName name="____NSO2" localSheetId="19" hidden="1">{"'Sheet1'!$L$16"}</definedName>
    <definedName name="____NSO2" localSheetId="7" hidden="1">{"'Sheet1'!$L$16"}</definedName>
    <definedName name="____NSO2" localSheetId="8" hidden="1">{"'Sheet1'!$L$16"}</definedName>
    <definedName name="____NSO2" localSheetId="10" hidden="1">{"'Sheet1'!$L$16"}</definedName>
    <definedName name="____NSO2" localSheetId="11" hidden="1">{"'Sheet1'!$L$16"}</definedName>
    <definedName name="____NSO2" localSheetId="12" hidden="1">{"'Sheet1'!$L$16"}</definedName>
    <definedName name="____NSO2" localSheetId="18" hidden="1">{"'Sheet1'!$L$16"}</definedName>
    <definedName name="____NSO2" localSheetId="17" hidden="1">{"'Sheet1'!$L$16"}</definedName>
    <definedName name="____NSO2" localSheetId="3" hidden="1">{"'Sheet1'!$L$16"}</definedName>
    <definedName name="____NSO2" localSheetId="0" hidden="1">{"'Sheet1'!$L$16"}</definedName>
    <definedName name="____NSO2" localSheetId="13" hidden="1">{"'Sheet1'!$L$16"}</definedName>
    <definedName name="____NSO2" localSheetId="16" hidden="1">{"'Sheet1'!$L$16"}</definedName>
    <definedName name="____NSO2" localSheetId="1" hidden="1">{"'Sheet1'!$L$16"}</definedName>
    <definedName name="____NSO2" localSheetId="2" hidden="1">{"'Sheet1'!$L$16"}</definedName>
    <definedName name="____NSO2" hidden="1">{"'Sheet1'!$L$16"}</definedName>
    <definedName name="____PA3" localSheetId="4" hidden="1">{"'Sheet1'!$L$16"}</definedName>
    <definedName name="____PA3" localSheetId="5" hidden="1">{"'Sheet1'!$L$16"}</definedName>
    <definedName name="____PA3" localSheetId="6" hidden="1">{"'Sheet1'!$L$16"}</definedName>
    <definedName name="____PA3" localSheetId="19" hidden="1">{"'Sheet1'!$L$16"}</definedName>
    <definedName name="____PA3" localSheetId="7" hidden="1">{"'Sheet1'!$L$16"}</definedName>
    <definedName name="____PA3" localSheetId="8" hidden="1">{"'Sheet1'!$L$16"}</definedName>
    <definedName name="____PA3" localSheetId="10" hidden="1">{"'Sheet1'!$L$16"}</definedName>
    <definedName name="____PA3" localSheetId="11" hidden="1">{"'Sheet1'!$L$16"}</definedName>
    <definedName name="____PA3" localSheetId="12" hidden="1">{"'Sheet1'!$L$16"}</definedName>
    <definedName name="____PA3" localSheetId="18" hidden="1">{"'Sheet1'!$L$16"}</definedName>
    <definedName name="____PA3" localSheetId="17" hidden="1">{"'Sheet1'!$L$16"}</definedName>
    <definedName name="____PA3" localSheetId="3" hidden="1">{"'Sheet1'!$L$16"}</definedName>
    <definedName name="____PA3" localSheetId="0" hidden="1">{"'Sheet1'!$L$16"}</definedName>
    <definedName name="____PA3" localSheetId="13" hidden="1">{"'Sheet1'!$L$16"}</definedName>
    <definedName name="____PA3" localSheetId="16" hidden="1">{"'Sheet1'!$L$16"}</definedName>
    <definedName name="____PA3" localSheetId="1" hidden="1">{"'Sheet1'!$L$16"}</definedName>
    <definedName name="____PA3" localSheetId="2" hidden="1">{"'Sheet1'!$L$16"}</definedName>
    <definedName name="____PA3" hidden="1">{"'Sheet1'!$L$16"}</definedName>
    <definedName name="____phu3" localSheetId="19" hidden="1">{"'Sheet1'!$L$16"}</definedName>
    <definedName name="____phu3" localSheetId="7" hidden="1">{"'Sheet1'!$L$16"}</definedName>
    <definedName name="____phu3" localSheetId="10" hidden="1">{"'Sheet1'!$L$16"}</definedName>
    <definedName name="____phu3" localSheetId="18" hidden="1">{"'Sheet1'!$L$16"}</definedName>
    <definedName name="____phu3" localSheetId="17" hidden="1">{"'Sheet1'!$L$16"}</definedName>
    <definedName name="____phu3" localSheetId="3" hidden="1">{"'Sheet1'!$L$16"}</definedName>
    <definedName name="____phu3" localSheetId="0" hidden="1">{"'Sheet1'!$L$16"}</definedName>
    <definedName name="____phu3" localSheetId="16" hidden="1">{"'Sheet1'!$L$16"}</definedName>
    <definedName name="____phu3" localSheetId="1" hidden="1">{"'Sheet1'!$L$16"}</definedName>
    <definedName name="____phu3" localSheetId="2" hidden="1">{"'Sheet1'!$L$16"}</definedName>
    <definedName name="____phu3" hidden="1">{"'Sheet1'!$L$16"}</definedName>
    <definedName name="____Pl2" localSheetId="4" hidden="1">{"'Sheet1'!$L$16"}</definedName>
    <definedName name="____Pl2" localSheetId="5" hidden="1">{"'Sheet1'!$L$16"}</definedName>
    <definedName name="____Pl2" localSheetId="6" hidden="1">{"'Sheet1'!$L$16"}</definedName>
    <definedName name="____Pl2" localSheetId="19" hidden="1">{"'Sheet1'!$L$16"}</definedName>
    <definedName name="____Pl2" localSheetId="7" hidden="1">{"'Sheet1'!$L$16"}</definedName>
    <definedName name="____Pl2" localSheetId="8" hidden="1">{"'Sheet1'!$L$16"}</definedName>
    <definedName name="____Pl2" localSheetId="10" hidden="1">{"'Sheet1'!$L$16"}</definedName>
    <definedName name="____Pl2" localSheetId="11" hidden="1">{"'Sheet1'!$L$16"}</definedName>
    <definedName name="____Pl2" localSheetId="12" hidden="1">{"'Sheet1'!$L$16"}</definedName>
    <definedName name="____Pl2" localSheetId="18" hidden="1">{"'Sheet1'!$L$16"}</definedName>
    <definedName name="____Pl2" localSheetId="17" hidden="1">{"'Sheet1'!$L$16"}</definedName>
    <definedName name="____Pl2" localSheetId="3" hidden="1">{"'Sheet1'!$L$16"}</definedName>
    <definedName name="____Pl2" localSheetId="0" hidden="1">{"'Sheet1'!$L$16"}</definedName>
    <definedName name="____Pl2" localSheetId="13" hidden="1">{"'Sheet1'!$L$16"}</definedName>
    <definedName name="____Pl2" localSheetId="16" hidden="1">{"'Sheet1'!$L$16"}</definedName>
    <definedName name="____Pl2" localSheetId="1" hidden="1">{"'Sheet1'!$L$16"}</definedName>
    <definedName name="____Pl2" localSheetId="2" hidden="1">{"'Sheet1'!$L$16"}</definedName>
    <definedName name="____Pl2" hidden="1">{"'Sheet1'!$L$16"}</definedName>
    <definedName name="____RHH1" localSheetId="19">#REF!</definedName>
    <definedName name="____RHH1" localSheetId="10">#REF!</definedName>
    <definedName name="____RHH1" localSheetId="3">#REF!</definedName>
    <definedName name="____RHH1" localSheetId="16">#REF!</definedName>
    <definedName name="____RHH1">#REF!</definedName>
    <definedName name="____RHH10" localSheetId="19">#REF!</definedName>
    <definedName name="____RHH10" localSheetId="10">#REF!</definedName>
    <definedName name="____RHH10" localSheetId="3">#REF!</definedName>
    <definedName name="____RHH10" localSheetId="16">#REF!</definedName>
    <definedName name="____RHH10">#REF!</definedName>
    <definedName name="____RHP1" localSheetId="19">#REF!</definedName>
    <definedName name="____RHP1" localSheetId="10">#REF!</definedName>
    <definedName name="____RHP1" localSheetId="3">#REF!</definedName>
    <definedName name="____RHP1" localSheetId="16">#REF!</definedName>
    <definedName name="____RHP1">#REF!</definedName>
    <definedName name="____RHP10" localSheetId="19">#REF!</definedName>
    <definedName name="____RHP10" localSheetId="10">#REF!</definedName>
    <definedName name="____RHP10" localSheetId="3">#REF!</definedName>
    <definedName name="____RHP10" localSheetId="16">#REF!</definedName>
    <definedName name="____RHP10">#REF!</definedName>
    <definedName name="____RI1" localSheetId="19">#REF!</definedName>
    <definedName name="____RI1" localSheetId="10">#REF!</definedName>
    <definedName name="____RI1" localSheetId="3">#REF!</definedName>
    <definedName name="____RI1" localSheetId="16">#REF!</definedName>
    <definedName name="____RI1">#REF!</definedName>
    <definedName name="____RI10" localSheetId="19">#REF!</definedName>
    <definedName name="____RI10" localSheetId="10">#REF!</definedName>
    <definedName name="____RI10" localSheetId="3">#REF!</definedName>
    <definedName name="____RI10" localSheetId="16">#REF!</definedName>
    <definedName name="____RI10">#REF!</definedName>
    <definedName name="____RII1" localSheetId="19">#REF!</definedName>
    <definedName name="____RII1" localSheetId="10">#REF!</definedName>
    <definedName name="____RII1" localSheetId="3">#REF!</definedName>
    <definedName name="____RII1" localSheetId="16">#REF!</definedName>
    <definedName name="____RII1">#REF!</definedName>
    <definedName name="____RII10" localSheetId="19">#REF!</definedName>
    <definedName name="____RII10" localSheetId="10">#REF!</definedName>
    <definedName name="____RII10" localSheetId="3">#REF!</definedName>
    <definedName name="____RII10" localSheetId="16">#REF!</definedName>
    <definedName name="____RII10">#REF!</definedName>
    <definedName name="____RIP1" localSheetId="19">#REF!</definedName>
    <definedName name="____RIP1" localSheetId="10">#REF!</definedName>
    <definedName name="____RIP1" localSheetId="3">#REF!</definedName>
    <definedName name="____RIP1" localSheetId="16">#REF!</definedName>
    <definedName name="____RIP1">#REF!</definedName>
    <definedName name="____RIP10" localSheetId="19">#REF!</definedName>
    <definedName name="____RIP10" localSheetId="10">#REF!</definedName>
    <definedName name="____RIP10" localSheetId="3">#REF!</definedName>
    <definedName name="____RIP10" localSheetId="16">#REF!</definedName>
    <definedName name="____RIP10">#REF!</definedName>
    <definedName name="____sat10" localSheetId="19">#REF!</definedName>
    <definedName name="____sat10" localSheetId="10">#REF!</definedName>
    <definedName name="____sat10" localSheetId="3">#REF!</definedName>
    <definedName name="____sat10" localSheetId="16">#REF!</definedName>
    <definedName name="____sat10">#REF!</definedName>
    <definedName name="____sat12" localSheetId="19">#REF!</definedName>
    <definedName name="____sat12" localSheetId="10">#REF!</definedName>
    <definedName name="____sat12" localSheetId="3">#REF!</definedName>
    <definedName name="____sat12" localSheetId="16">#REF!</definedName>
    <definedName name="____sat12">#REF!</definedName>
    <definedName name="____sat14" localSheetId="19">#REF!</definedName>
    <definedName name="____sat14" localSheetId="10">#REF!</definedName>
    <definedName name="____sat14" localSheetId="3">#REF!</definedName>
    <definedName name="____sat14" localSheetId="16">#REF!</definedName>
    <definedName name="____sat14">#REF!</definedName>
    <definedName name="____sat16" localSheetId="19">#REF!</definedName>
    <definedName name="____sat16" localSheetId="10">#REF!</definedName>
    <definedName name="____sat16" localSheetId="3">#REF!</definedName>
    <definedName name="____sat16" localSheetId="16">#REF!</definedName>
    <definedName name="____sat16">#REF!</definedName>
    <definedName name="____sat20" localSheetId="19">#REF!</definedName>
    <definedName name="____sat20" localSheetId="10">#REF!</definedName>
    <definedName name="____sat20" localSheetId="3">#REF!</definedName>
    <definedName name="____sat20" localSheetId="16">#REF!</definedName>
    <definedName name="____sat20">#REF!</definedName>
    <definedName name="____sat8" localSheetId="19">#REF!</definedName>
    <definedName name="____sat8" localSheetId="10">#REF!</definedName>
    <definedName name="____sat8" localSheetId="3">#REF!</definedName>
    <definedName name="____sat8" localSheetId="16">#REF!</definedName>
    <definedName name="____sat8">#REF!</definedName>
    <definedName name="____sc1" localSheetId="19">#REF!</definedName>
    <definedName name="____sc1" localSheetId="10">#REF!</definedName>
    <definedName name="____sc1" localSheetId="3">#REF!</definedName>
    <definedName name="____sc1" localSheetId="16">#REF!</definedName>
    <definedName name="____sc1">#REF!</definedName>
    <definedName name="____SC2" localSheetId="19">#REF!</definedName>
    <definedName name="____SC2" localSheetId="10">#REF!</definedName>
    <definedName name="____SC2" localSheetId="3">#REF!</definedName>
    <definedName name="____SC2" localSheetId="16">#REF!</definedName>
    <definedName name="____SC2">#REF!</definedName>
    <definedName name="____sc3" localSheetId="19">#REF!</definedName>
    <definedName name="____sc3" localSheetId="10">#REF!</definedName>
    <definedName name="____sc3" localSheetId="3">#REF!</definedName>
    <definedName name="____sc3" localSheetId="16">#REF!</definedName>
    <definedName name="____sc3">#REF!</definedName>
    <definedName name="____SN3" localSheetId="19">#REF!</definedName>
    <definedName name="____SN3" localSheetId="10">#REF!</definedName>
    <definedName name="____SN3" localSheetId="3">#REF!</definedName>
    <definedName name="____SN3" localSheetId="16">#REF!</definedName>
    <definedName name="____SN3">#REF!</definedName>
    <definedName name="____sua20" localSheetId="19">#REF!</definedName>
    <definedName name="____sua20" localSheetId="10">#REF!</definedName>
    <definedName name="____sua20" localSheetId="3">#REF!</definedName>
    <definedName name="____sua20" localSheetId="16">#REF!</definedName>
    <definedName name="____sua20">#REF!</definedName>
    <definedName name="____T12" localSheetId="19" hidden="1">{"'Sheet1'!$L$16"}</definedName>
    <definedName name="____T12" localSheetId="7" hidden="1">{"'Sheet1'!$L$16"}</definedName>
    <definedName name="____T12" localSheetId="10" hidden="1">{"'Sheet1'!$L$16"}</definedName>
    <definedName name="____T12" localSheetId="18" hidden="1">{"'Sheet1'!$L$16"}</definedName>
    <definedName name="____T12" localSheetId="17" hidden="1">{"'Sheet1'!$L$16"}</definedName>
    <definedName name="____T12" localSheetId="3" hidden="1">{"'Sheet1'!$L$16"}</definedName>
    <definedName name="____T12" localSheetId="0" hidden="1">{"'Sheet1'!$L$16"}</definedName>
    <definedName name="____T12" localSheetId="16" hidden="1">{"'Sheet1'!$L$16"}</definedName>
    <definedName name="____T12" localSheetId="1" hidden="1">{"'Sheet1'!$L$16"}</definedName>
    <definedName name="____T12" localSheetId="2" hidden="1">{"'Sheet1'!$L$16"}</definedName>
    <definedName name="____T12" hidden="1">{"'Sheet1'!$L$16"}</definedName>
    <definedName name="____tg427" localSheetId="19">#REF!</definedName>
    <definedName name="____tg427" localSheetId="10">#REF!</definedName>
    <definedName name="____tg427" localSheetId="3">#REF!</definedName>
    <definedName name="____tg427" localSheetId="16">#REF!</definedName>
    <definedName name="____tg427">#REF!</definedName>
    <definedName name="____TH20" localSheetId="19">#REF!</definedName>
    <definedName name="____TH20" localSheetId="10">#REF!</definedName>
    <definedName name="____TH20" localSheetId="3">#REF!</definedName>
    <definedName name="____TH20" localSheetId="16">#REF!</definedName>
    <definedName name="____TH20">#REF!</definedName>
    <definedName name="____TL1" localSheetId="19">#REF!</definedName>
    <definedName name="____TL1" localSheetId="10">#REF!</definedName>
    <definedName name="____TL1" localSheetId="3">#REF!</definedName>
    <definedName name="____TL1" localSheetId="16">#REF!</definedName>
    <definedName name="____TL1">#REF!</definedName>
    <definedName name="____TL2" localSheetId="19">#REF!</definedName>
    <definedName name="____TL2" localSheetId="10">#REF!</definedName>
    <definedName name="____TL2" localSheetId="3">#REF!</definedName>
    <definedName name="____TL2" localSheetId="16">#REF!</definedName>
    <definedName name="____TL2">#REF!</definedName>
    <definedName name="____TL3" localSheetId="19">#REF!</definedName>
    <definedName name="____TL3" localSheetId="10">#REF!</definedName>
    <definedName name="____TL3" localSheetId="3">#REF!</definedName>
    <definedName name="____TL3" localSheetId="16">#REF!</definedName>
    <definedName name="____TL3">#REF!</definedName>
    <definedName name="____TLA120" localSheetId="19">#REF!</definedName>
    <definedName name="____TLA120" localSheetId="10">#REF!</definedName>
    <definedName name="____TLA120" localSheetId="3">#REF!</definedName>
    <definedName name="____TLA120" localSheetId="16">#REF!</definedName>
    <definedName name="____TLA120">#REF!</definedName>
    <definedName name="____TLA35" localSheetId="19">#REF!</definedName>
    <definedName name="____TLA35" localSheetId="10">#REF!</definedName>
    <definedName name="____TLA35" localSheetId="3">#REF!</definedName>
    <definedName name="____TLA35" localSheetId="16">#REF!</definedName>
    <definedName name="____TLA35">#REF!</definedName>
    <definedName name="____TLA50" localSheetId="19">#REF!</definedName>
    <definedName name="____TLA50" localSheetId="10">#REF!</definedName>
    <definedName name="____TLA50" localSheetId="3">#REF!</definedName>
    <definedName name="____TLA50" localSheetId="16">#REF!</definedName>
    <definedName name="____TLA50">#REF!</definedName>
    <definedName name="____TLA70" localSheetId="19">#REF!</definedName>
    <definedName name="____TLA70" localSheetId="10">#REF!</definedName>
    <definedName name="____TLA70" localSheetId="3">#REF!</definedName>
    <definedName name="____TLA70" localSheetId="16">#REF!</definedName>
    <definedName name="____TLA70">#REF!</definedName>
    <definedName name="____TLA95" localSheetId="19">#REF!</definedName>
    <definedName name="____TLA95" localSheetId="10">#REF!</definedName>
    <definedName name="____TLA95" localSheetId="3">#REF!</definedName>
    <definedName name="____TLA95" localSheetId="16">#REF!</definedName>
    <definedName name="____TLA95">#REF!</definedName>
    <definedName name="____Tru21" localSheetId="4" hidden="1">{"'Sheet1'!$L$16"}</definedName>
    <definedName name="____Tru21" localSheetId="5" hidden="1">{"'Sheet1'!$L$16"}</definedName>
    <definedName name="____Tru21" localSheetId="6" hidden="1">{"'Sheet1'!$L$16"}</definedName>
    <definedName name="____Tru21" localSheetId="19" hidden="1">{"'Sheet1'!$L$16"}</definedName>
    <definedName name="____Tru21" localSheetId="7" hidden="1">{"'Sheet1'!$L$16"}</definedName>
    <definedName name="____Tru21" localSheetId="8" hidden="1">{"'Sheet1'!$L$16"}</definedName>
    <definedName name="____Tru21" localSheetId="10" hidden="1">{"'Sheet1'!$L$16"}</definedName>
    <definedName name="____Tru21" localSheetId="11" hidden="1">{"'Sheet1'!$L$16"}</definedName>
    <definedName name="____Tru21" localSheetId="12" hidden="1">{"'Sheet1'!$L$16"}</definedName>
    <definedName name="____Tru21" localSheetId="18" hidden="1">{"'Sheet1'!$L$16"}</definedName>
    <definedName name="____Tru21" localSheetId="17" hidden="1">{"'Sheet1'!$L$16"}</definedName>
    <definedName name="____Tru21" localSheetId="3" hidden="1">{"'Sheet1'!$L$16"}</definedName>
    <definedName name="____Tru21" localSheetId="0" hidden="1">{"'Sheet1'!$L$16"}</definedName>
    <definedName name="____Tru21" localSheetId="13" hidden="1">{"'Sheet1'!$L$16"}</definedName>
    <definedName name="____Tru21" localSheetId="16" hidden="1">{"'Sheet1'!$L$16"}</definedName>
    <definedName name="____Tru21" localSheetId="1" hidden="1">{"'Sheet1'!$L$16"}</definedName>
    <definedName name="____Tru21" localSheetId="2" hidden="1">{"'Sheet1'!$L$16"}</definedName>
    <definedName name="____Tru21" hidden="1">{"'Sheet1'!$L$16"}</definedName>
    <definedName name="____tt3" localSheetId="4" hidden="1">{"'Sheet1'!$L$16"}</definedName>
    <definedName name="____tt3" localSheetId="5" hidden="1">{"'Sheet1'!$L$16"}</definedName>
    <definedName name="____tt3" localSheetId="6" hidden="1">{"'Sheet1'!$L$16"}</definedName>
    <definedName name="____tt3" localSheetId="19" hidden="1">{"'Sheet1'!$L$16"}</definedName>
    <definedName name="____tt3" localSheetId="7" hidden="1">{"'Sheet1'!$L$16"}</definedName>
    <definedName name="____tt3" localSheetId="8" hidden="1">{"'Sheet1'!$L$16"}</definedName>
    <definedName name="____tt3" localSheetId="10" hidden="1">{"'Sheet1'!$L$16"}</definedName>
    <definedName name="____tt3" localSheetId="11" hidden="1">{"'Sheet1'!$L$16"}</definedName>
    <definedName name="____tt3" localSheetId="12" hidden="1">{"'Sheet1'!$L$16"}</definedName>
    <definedName name="____tt3" localSheetId="18" hidden="1">{"'Sheet1'!$L$16"}</definedName>
    <definedName name="____tt3" localSheetId="17" hidden="1">{"'Sheet1'!$L$16"}</definedName>
    <definedName name="____tt3" localSheetId="3" hidden="1">{"'Sheet1'!$L$16"}</definedName>
    <definedName name="____tt3" localSheetId="0" hidden="1">{"'Sheet1'!$L$16"}</definedName>
    <definedName name="____tt3" localSheetId="13" hidden="1">{"'Sheet1'!$L$16"}</definedName>
    <definedName name="____tt3" localSheetId="16" hidden="1">{"'Sheet1'!$L$16"}</definedName>
    <definedName name="____tt3" localSheetId="1" hidden="1">{"'Sheet1'!$L$16"}</definedName>
    <definedName name="____tt3" localSheetId="2" hidden="1">{"'Sheet1'!$L$16"}</definedName>
    <definedName name="____tt3" hidden="1">{"'Sheet1'!$L$16"}</definedName>
    <definedName name="____TT31" localSheetId="4" hidden="1">{"'Sheet1'!$L$16"}</definedName>
    <definedName name="____TT31" localSheetId="5" hidden="1">{"'Sheet1'!$L$16"}</definedName>
    <definedName name="____TT31" localSheetId="6" hidden="1">{"'Sheet1'!$L$16"}</definedName>
    <definedName name="____TT31" localSheetId="19" hidden="1">{"'Sheet1'!$L$16"}</definedName>
    <definedName name="____TT31" localSheetId="7" hidden="1">{"'Sheet1'!$L$16"}</definedName>
    <definedName name="____TT31" localSheetId="8" hidden="1">{"'Sheet1'!$L$16"}</definedName>
    <definedName name="____TT31" localSheetId="10" hidden="1">{"'Sheet1'!$L$16"}</definedName>
    <definedName name="____TT31" localSheetId="11" hidden="1">{"'Sheet1'!$L$16"}</definedName>
    <definedName name="____TT31" localSheetId="12" hidden="1">{"'Sheet1'!$L$16"}</definedName>
    <definedName name="____TT31" localSheetId="18" hidden="1">{"'Sheet1'!$L$16"}</definedName>
    <definedName name="____TT31" localSheetId="17" hidden="1">{"'Sheet1'!$L$16"}</definedName>
    <definedName name="____TT31" localSheetId="3" hidden="1">{"'Sheet1'!$L$16"}</definedName>
    <definedName name="____TT31" localSheetId="0" hidden="1">{"'Sheet1'!$L$16"}</definedName>
    <definedName name="____TT31" localSheetId="13" hidden="1">{"'Sheet1'!$L$16"}</definedName>
    <definedName name="____TT31" localSheetId="16" hidden="1">{"'Sheet1'!$L$16"}</definedName>
    <definedName name="____TT31" localSheetId="1" hidden="1">{"'Sheet1'!$L$16"}</definedName>
    <definedName name="____TT31" localSheetId="2" hidden="1">{"'Sheet1'!$L$16"}</definedName>
    <definedName name="____TT31" hidden="1">{"'Sheet1'!$L$16"}</definedName>
    <definedName name="____tz593" localSheetId="19">#REF!</definedName>
    <definedName name="____tz593" localSheetId="10">#REF!</definedName>
    <definedName name="____tz593" localSheetId="3">#REF!</definedName>
    <definedName name="____tz593" localSheetId="16">#REF!</definedName>
    <definedName name="____tz593">#REF!</definedName>
    <definedName name="____UT2" localSheetId="19">#REF!</definedName>
    <definedName name="____UT2" localSheetId="10">#REF!</definedName>
    <definedName name="____UT2" localSheetId="3">#REF!</definedName>
    <definedName name="____UT2" localSheetId="16">#REF!</definedName>
    <definedName name="____UT2">#REF!</definedName>
    <definedName name="____VL100" localSheetId="19">#REF!</definedName>
    <definedName name="____VL100" localSheetId="10">#REF!</definedName>
    <definedName name="____VL100" localSheetId="3">#REF!</definedName>
    <definedName name="____VL100" localSheetId="16">#REF!</definedName>
    <definedName name="____VL100">#REF!</definedName>
    <definedName name="____VL200" localSheetId="19">#REF!</definedName>
    <definedName name="____VL200" localSheetId="10">#REF!</definedName>
    <definedName name="____VL200" localSheetId="3">#REF!</definedName>
    <definedName name="____VL200" localSheetId="16">#REF!</definedName>
    <definedName name="____VL200">#REF!</definedName>
    <definedName name="____VL250" localSheetId="19">#REF!</definedName>
    <definedName name="____VL250" localSheetId="10">#REF!</definedName>
    <definedName name="____VL250" localSheetId="3">#REF!</definedName>
    <definedName name="____VL250" localSheetId="16">#REF!</definedName>
    <definedName name="____VL250">#REF!</definedName>
    <definedName name="____xlfn.BAHTTEXT" hidden="1">#NAME?</definedName>
    <definedName name="____xx3" localSheetId="19">#REF!</definedName>
    <definedName name="____xx3" localSheetId="7">#REF!</definedName>
    <definedName name="____xx3" localSheetId="10">#REF!</definedName>
    <definedName name="____xx3" localSheetId="18">#REF!</definedName>
    <definedName name="____xx3" localSheetId="17">#REF!</definedName>
    <definedName name="____xx3" localSheetId="3">#REF!</definedName>
    <definedName name="____xx3" localSheetId="0">#REF!</definedName>
    <definedName name="____xx3" localSheetId="16">#REF!</definedName>
    <definedName name="____xx3" localSheetId="1">#REF!</definedName>
    <definedName name="____xx3" localSheetId="2">#REF!</definedName>
    <definedName name="____xx3">#REF!</definedName>
    <definedName name="____xx4" localSheetId="19">#REF!</definedName>
    <definedName name="____xx4" localSheetId="10">#REF!</definedName>
    <definedName name="____xx4" localSheetId="3">#REF!</definedName>
    <definedName name="____xx4" localSheetId="16">#REF!</definedName>
    <definedName name="____xx4">#REF!</definedName>
    <definedName name="____xx5" localSheetId="19">#REF!</definedName>
    <definedName name="____xx5" localSheetId="10">#REF!</definedName>
    <definedName name="____xx5" localSheetId="3">#REF!</definedName>
    <definedName name="____xx5" localSheetId="16">#REF!</definedName>
    <definedName name="____xx5">#REF!</definedName>
    <definedName name="____xx6" localSheetId="19">#REF!</definedName>
    <definedName name="____xx6" localSheetId="10">#REF!</definedName>
    <definedName name="____xx6" localSheetId="3">#REF!</definedName>
    <definedName name="____xx6" localSheetId="16">#REF!</definedName>
    <definedName name="____xx6">#REF!</definedName>
    <definedName name="____xx7" localSheetId="19">#REF!</definedName>
    <definedName name="____xx7" localSheetId="10">#REF!</definedName>
    <definedName name="____xx7" localSheetId="3">#REF!</definedName>
    <definedName name="____xx7" localSheetId="16">#REF!</definedName>
    <definedName name="____xx7">#REF!</definedName>
    <definedName name="___a1" localSheetId="4" hidden="1">{"'Sheet1'!$L$16"}</definedName>
    <definedName name="___a1" localSheetId="5" hidden="1">{"'Sheet1'!$L$16"}</definedName>
    <definedName name="___a1" localSheetId="6" hidden="1">{"'Sheet1'!$L$16"}</definedName>
    <definedName name="___a1" localSheetId="19" hidden="1">{"'Sheet1'!$L$16"}</definedName>
    <definedName name="___a1" localSheetId="7" hidden="1">{"'Sheet1'!$L$16"}</definedName>
    <definedName name="___a1" localSheetId="8" hidden="1">{"'Sheet1'!$L$16"}</definedName>
    <definedName name="___a1" localSheetId="10" hidden="1">{"'Sheet1'!$L$16"}</definedName>
    <definedName name="___a1" localSheetId="11" hidden="1">{"'Sheet1'!$L$16"}</definedName>
    <definedName name="___a1" localSheetId="12" hidden="1">{"'Sheet1'!$L$16"}</definedName>
    <definedName name="___a1" localSheetId="18" hidden="1">{"'Sheet1'!$L$16"}</definedName>
    <definedName name="___a1" localSheetId="17" hidden="1">{"'Sheet1'!$L$16"}</definedName>
    <definedName name="___a1" localSheetId="3" hidden="1">{"'Sheet1'!$L$16"}</definedName>
    <definedName name="___a1" localSheetId="0" hidden="1">{"'Sheet1'!$L$16"}</definedName>
    <definedName name="___a1" localSheetId="13" hidden="1">{"'Sheet1'!$L$16"}</definedName>
    <definedName name="___a1" localSheetId="16" hidden="1">{"'Sheet1'!$L$16"}</definedName>
    <definedName name="___a1" localSheetId="1" hidden="1">{"'Sheet1'!$L$16"}</definedName>
    <definedName name="___a1" localSheetId="2" hidden="1">{"'Sheet1'!$L$16"}</definedName>
    <definedName name="___a1" hidden="1">{"'Sheet1'!$L$16"}</definedName>
    <definedName name="___a129" localSheetId="19" hidden="1">{"Offgrid",#N/A,FALSE,"OFFGRID";"Region",#N/A,FALSE,"REGION";"Offgrid -2",#N/A,FALSE,"OFFGRID";"WTP",#N/A,FALSE,"WTP";"WTP -2",#N/A,FALSE,"WTP";"Project",#N/A,FALSE,"PROJECT";"Summary -2",#N/A,FALSE,"SUMMARY"}</definedName>
    <definedName name="___a129" localSheetId="7" hidden="1">{"Offgrid",#N/A,FALSE,"OFFGRID";"Region",#N/A,FALSE,"REGION";"Offgrid -2",#N/A,FALSE,"OFFGRID";"WTP",#N/A,FALSE,"WTP";"WTP -2",#N/A,FALSE,"WTP";"Project",#N/A,FALSE,"PROJECT";"Summary -2",#N/A,FALSE,"SUMMARY"}</definedName>
    <definedName name="___a129" localSheetId="10" hidden="1">{"Offgrid",#N/A,FALSE,"OFFGRID";"Region",#N/A,FALSE,"REGION";"Offgrid -2",#N/A,FALSE,"OFFGRID";"WTP",#N/A,FALSE,"WTP";"WTP -2",#N/A,FALSE,"WTP";"Project",#N/A,FALSE,"PROJECT";"Summary -2",#N/A,FALSE,"SUMMARY"}</definedName>
    <definedName name="___a129" localSheetId="18" hidden="1">{"Offgrid",#N/A,FALSE,"OFFGRID";"Region",#N/A,FALSE,"REGION";"Offgrid -2",#N/A,FALSE,"OFFGRID";"WTP",#N/A,FALSE,"WTP";"WTP -2",#N/A,FALSE,"WTP";"Project",#N/A,FALSE,"PROJECT";"Summary -2",#N/A,FALSE,"SUMMARY"}</definedName>
    <definedName name="___a129" localSheetId="17" hidden="1">{"Offgrid",#N/A,FALSE,"OFFGRID";"Region",#N/A,FALSE,"REGION";"Offgrid -2",#N/A,FALSE,"OFFGRID";"WTP",#N/A,FALSE,"WTP";"WTP -2",#N/A,FALSE,"WTP";"Project",#N/A,FALSE,"PROJECT";"Summary -2",#N/A,FALSE,"SUMMARY"}</definedName>
    <definedName name="___a129" localSheetId="3" hidden="1">{"Offgrid",#N/A,FALSE,"OFFGRID";"Region",#N/A,FALSE,"REGION";"Offgrid -2",#N/A,FALSE,"OFFGRID";"WTP",#N/A,FALSE,"WTP";"WTP -2",#N/A,FALSE,"WTP";"Project",#N/A,FALSE,"PROJECT";"Summary -2",#N/A,FALSE,"SUMMARY"}</definedName>
    <definedName name="___a129" localSheetId="0" hidden="1">{"Offgrid",#N/A,FALSE,"OFFGRID";"Region",#N/A,FALSE,"REGION";"Offgrid -2",#N/A,FALSE,"OFFGRID";"WTP",#N/A,FALSE,"WTP";"WTP -2",#N/A,FALSE,"WTP";"Project",#N/A,FALSE,"PROJECT";"Summary -2",#N/A,FALSE,"SUMMARY"}</definedName>
    <definedName name="___a129" localSheetId="16" hidden="1">{"Offgrid",#N/A,FALSE,"OFFGRID";"Region",#N/A,FALSE,"REGION";"Offgrid -2",#N/A,FALSE,"OFFGRID";"WTP",#N/A,FALSE,"WTP";"WTP -2",#N/A,FALSE,"WTP";"Project",#N/A,FALSE,"PROJECT";"Summary -2",#N/A,FALSE,"SUMMARY"}</definedName>
    <definedName name="___a129" localSheetId="1" hidden="1">{"Offgrid",#N/A,FALSE,"OFFGRID";"Region",#N/A,FALSE,"REGION";"Offgrid -2",#N/A,FALSE,"OFFGRID";"WTP",#N/A,FALSE,"WTP";"WTP -2",#N/A,FALSE,"WTP";"Project",#N/A,FALSE,"PROJECT";"Summary -2",#N/A,FALSE,"SUMMARY"}</definedName>
    <definedName name="___a129" localSheetId="2" hidden="1">{"Offgrid",#N/A,FALSE,"OFFGRID";"Region",#N/A,FALSE,"REGION";"Offgrid -2",#N/A,FALSE,"OFFGRID";"WTP",#N/A,FALSE,"WTP";"WTP -2",#N/A,FALSE,"WTP";"Project",#N/A,FALSE,"PROJECT";"Summary -2",#N/A,FALSE,"SUMMARY"}</definedName>
    <definedName name="___a129" hidden="1">{"Offgrid",#N/A,FALSE,"OFFGRID";"Region",#N/A,FALSE,"REGION";"Offgrid -2",#N/A,FALSE,"OFFGRID";"WTP",#N/A,FALSE,"WTP";"WTP -2",#N/A,FALSE,"WTP";"Project",#N/A,FALSE,"PROJECT";"Summary -2",#N/A,FALSE,"SUMMARY"}</definedName>
    <definedName name="___a130" localSheetId="19" hidden="1">{"Offgrid",#N/A,FALSE,"OFFGRID";"Region",#N/A,FALSE,"REGION";"Offgrid -2",#N/A,FALSE,"OFFGRID";"WTP",#N/A,FALSE,"WTP";"WTP -2",#N/A,FALSE,"WTP";"Project",#N/A,FALSE,"PROJECT";"Summary -2",#N/A,FALSE,"SUMMARY"}</definedName>
    <definedName name="___a130" localSheetId="7" hidden="1">{"Offgrid",#N/A,FALSE,"OFFGRID";"Region",#N/A,FALSE,"REGION";"Offgrid -2",#N/A,FALSE,"OFFGRID";"WTP",#N/A,FALSE,"WTP";"WTP -2",#N/A,FALSE,"WTP";"Project",#N/A,FALSE,"PROJECT";"Summary -2",#N/A,FALSE,"SUMMARY"}</definedName>
    <definedName name="___a130" localSheetId="10" hidden="1">{"Offgrid",#N/A,FALSE,"OFFGRID";"Region",#N/A,FALSE,"REGION";"Offgrid -2",#N/A,FALSE,"OFFGRID";"WTP",#N/A,FALSE,"WTP";"WTP -2",#N/A,FALSE,"WTP";"Project",#N/A,FALSE,"PROJECT";"Summary -2",#N/A,FALSE,"SUMMARY"}</definedName>
    <definedName name="___a130" localSheetId="18" hidden="1">{"Offgrid",#N/A,FALSE,"OFFGRID";"Region",#N/A,FALSE,"REGION";"Offgrid -2",#N/A,FALSE,"OFFGRID";"WTP",#N/A,FALSE,"WTP";"WTP -2",#N/A,FALSE,"WTP";"Project",#N/A,FALSE,"PROJECT";"Summary -2",#N/A,FALSE,"SUMMARY"}</definedName>
    <definedName name="___a130" localSheetId="17" hidden="1">{"Offgrid",#N/A,FALSE,"OFFGRID";"Region",#N/A,FALSE,"REGION";"Offgrid -2",#N/A,FALSE,"OFFGRID";"WTP",#N/A,FALSE,"WTP";"WTP -2",#N/A,FALSE,"WTP";"Project",#N/A,FALSE,"PROJECT";"Summary -2",#N/A,FALSE,"SUMMARY"}</definedName>
    <definedName name="___a130" localSheetId="3" hidden="1">{"Offgrid",#N/A,FALSE,"OFFGRID";"Region",#N/A,FALSE,"REGION";"Offgrid -2",#N/A,FALSE,"OFFGRID";"WTP",#N/A,FALSE,"WTP";"WTP -2",#N/A,FALSE,"WTP";"Project",#N/A,FALSE,"PROJECT";"Summary -2",#N/A,FALSE,"SUMMARY"}</definedName>
    <definedName name="___a130" localSheetId="0" hidden="1">{"Offgrid",#N/A,FALSE,"OFFGRID";"Region",#N/A,FALSE,"REGION";"Offgrid -2",#N/A,FALSE,"OFFGRID";"WTP",#N/A,FALSE,"WTP";"WTP -2",#N/A,FALSE,"WTP";"Project",#N/A,FALSE,"PROJECT";"Summary -2",#N/A,FALSE,"SUMMARY"}</definedName>
    <definedName name="___a130" localSheetId="16" hidden="1">{"Offgrid",#N/A,FALSE,"OFFGRID";"Region",#N/A,FALSE,"REGION";"Offgrid -2",#N/A,FALSE,"OFFGRID";"WTP",#N/A,FALSE,"WTP";"WTP -2",#N/A,FALSE,"WTP";"Project",#N/A,FALSE,"PROJECT";"Summary -2",#N/A,FALSE,"SUMMARY"}</definedName>
    <definedName name="___a130" localSheetId="1" hidden="1">{"Offgrid",#N/A,FALSE,"OFFGRID";"Region",#N/A,FALSE,"REGION";"Offgrid -2",#N/A,FALSE,"OFFGRID";"WTP",#N/A,FALSE,"WTP";"WTP -2",#N/A,FALSE,"WTP";"Project",#N/A,FALSE,"PROJECT";"Summary -2",#N/A,FALSE,"SUMMARY"}</definedName>
    <definedName name="___a130" localSheetId="2"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B1" localSheetId="4" hidden="1">{"'Sheet1'!$L$16"}</definedName>
    <definedName name="___B1" localSheetId="5" hidden="1">{"'Sheet1'!$L$16"}</definedName>
    <definedName name="___B1" localSheetId="6" hidden="1">{"'Sheet1'!$L$16"}</definedName>
    <definedName name="___B1" localSheetId="19" hidden="1">{"'Sheet1'!$L$16"}</definedName>
    <definedName name="___B1" localSheetId="7" hidden="1">{"'Sheet1'!$L$16"}</definedName>
    <definedName name="___B1" localSheetId="8" hidden="1">{"'Sheet1'!$L$16"}</definedName>
    <definedName name="___B1" localSheetId="10" hidden="1">{"'Sheet1'!$L$16"}</definedName>
    <definedName name="___B1" localSheetId="11" hidden="1">{"'Sheet1'!$L$16"}</definedName>
    <definedName name="___B1" localSheetId="12" hidden="1">{"'Sheet1'!$L$16"}</definedName>
    <definedName name="___B1" localSheetId="18" hidden="1">{"'Sheet1'!$L$16"}</definedName>
    <definedName name="___B1" localSheetId="17" hidden="1">{"'Sheet1'!$L$16"}</definedName>
    <definedName name="___B1" localSheetId="3" hidden="1">{"'Sheet1'!$L$16"}</definedName>
    <definedName name="___B1" localSheetId="0" hidden="1">{"'Sheet1'!$L$16"}</definedName>
    <definedName name="___B1" localSheetId="13" hidden="1">{"'Sheet1'!$L$16"}</definedName>
    <definedName name="___B1" localSheetId="16" hidden="1">{"'Sheet1'!$L$16"}</definedName>
    <definedName name="___B1" localSheetId="1" hidden="1">{"'Sheet1'!$L$16"}</definedName>
    <definedName name="___B1" localSheetId="2" hidden="1">{"'Sheet1'!$L$16"}</definedName>
    <definedName name="___B1" hidden="1">{"'Sheet1'!$L$16"}</definedName>
    <definedName name="___ba1" localSheetId="19" hidden="1">{#N/A,#N/A,FALSE,"Chi tiÆt"}</definedName>
    <definedName name="___ba1" localSheetId="7" hidden="1">{#N/A,#N/A,FALSE,"Chi tiÆt"}</definedName>
    <definedName name="___ba1" localSheetId="10" hidden="1">{#N/A,#N/A,FALSE,"Chi tiÆt"}</definedName>
    <definedName name="___ba1" localSheetId="18" hidden="1">{#N/A,#N/A,FALSE,"Chi tiÆt"}</definedName>
    <definedName name="___ba1" localSheetId="17" hidden="1">{#N/A,#N/A,FALSE,"Chi tiÆt"}</definedName>
    <definedName name="___ba1" localSheetId="3" hidden="1">{#N/A,#N/A,FALSE,"Chi tiÆt"}</definedName>
    <definedName name="___ba1" localSheetId="0" hidden="1">{#N/A,#N/A,FALSE,"Chi tiÆt"}</definedName>
    <definedName name="___ba1" localSheetId="16" hidden="1">{#N/A,#N/A,FALSE,"Chi tiÆt"}</definedName>
    <definedName name="___ba1" localSheetId="1" hidden="1">{#N/A,#N/A,FALSE,"Chi tiÆt"}</definedName>
    <definedName name="___ba1" localSheetId="2" hidden="1">{#N/A,#N/A,FALSE,"Chi tiÆt"}</definedName>
    <definedName name="___ba1" hidden="1">{#N/A,#N/A,FALSE,"Chi tiÆt"}</definedName>
    <definedName name="___ban2" localSheetId="4" hidden="1">{"'Sheet1'!$L$16"}</definedName>
    <definedName name="___ban2" localSheetId="5" hidden="1">{"'Sheet1'!$L$16"}</definedName>
    <definedName name="___ban2" localSheetId="6" hidden="1">{"'Sheet1'!$L$16"}</definedName>
    <definedName name="___ban2" localSheetId="19" hidden="1">{"'Sheet1'!$L$16"}</definedName>
    <definedName name="___ban2" localSheetId="7" hidden="1">{"'Sheet1'!$L$16"}</definedName>
    <definedName name="___ban2" localSheetId="8" hidden="1">{"'Sheet1'!$L$16"}</definedName>
    <definedName name="___ban2" localSheetId="10" hidden="1">{"'Sheet1'!$L$16"}</definedName>
    <definedName name="___ban2" localSheetId="11" hidden="1">{"'Sheet1'!$L$16"}</definedName>
    <definedName name="___ban2" localSheetId="12" hidden="1">{"'Sheet1'!$L$16"}</definedName>
    <definedName name="___ban2" localSheetId="18" hidden="1">{"'Sheet1'!$L$16"}</definedName>
    <definedName name="___ban2" localSheetId="17" hidden="1">{"'Sheet1'!$L$16"}</definedName>
    <definedName name="___ban2" localSheetId="3" hidden="1">{"'Sheet1'!$L$16"}</definedName>
    <definedName name="___ban2" localSheetId="0" hidden="1">{"'Sheet1'!$L$16"}</definedName>
    <definedName name="___ban2" localSheetId="13" hidden="1">{"'Sheet1'!$L$16"}</definedName>
    <definedName name="___ban2" localSheetId="16" hidden="1">{"'Sheet1'!$L$16"}</definedName>
    <definedName name="___ban2" localSheetId="1" hidden="1">{"'Sheet1'!$L$16"}</definedName>
    <definedName name="___ban2" localSheetId="2" hidden="1">{"'Sheet1'!$L$16"}</definedName>
    <definedName name="___ban2" hidden="1">{"'Sheet1'!$L$16"}</definedName>
    <definedName name="___boi1" localSheetId="19">#REF!</definedName>
    <definedName name="___boi1" localSheetId="10">#REF!</definedName>
    <definedName name="___boi1" localSheetId="3">#REF!</definedName>
    <definedName name="___boi1" localSheetId="16">#REF!</definedName>
    <definedName name="___boi1">#REF!</definedName>
    <definedName name="___boi2" localSheetId="19">#REF!</definedName>
    <definedName name="___boi2" localSheetId="10">#REF!</definedName>
    <definedName name="___boi2" localSheetId="3">#REF!</definedName>
    <definedName name="___boi2" localSheetId="16">#REF!</definedName>
    <definedName name="___boi2">#REF!</definedName>
    <definedName name="___BTM150" localSheetId="19">#REF!</definedName>
    <definedName name="___BTM150" localSheetId="10">#REF!</definedName>
    <definedName name="___BTM150" localSheetId="3">#REF!</definedName>
    <definedName name="___BTM150" localSheetId="16">#REF!</definedName>
    <definedName name="___BTM150">#REF!</definedName>
    <definedName name="___BTM250" localSheetId="19">#REF!</definedName>
    <definedName name="___BTM250" localSheetId="10">#REF!</definedName>
    <definedName name="___BTM250" localSheetId="3">#REF!</definedName>
    <definedName name="___BTM250" localSheetId="16">#REF!</definedName>
    <definedName name="___BTM250">#REF!</definedName>
    <definedName name="___btM300" localSheetId="19">#REF!</definedName>
    <definedName name="___btM300" localSheetId="10">#REF!</definedName>
    <definedName name="___btM300" localSheetId="3">#REF!</definedName>
    <definedName name="___btM300" localSheetId="16">#REF!</definedName>
    <definedName name="___btM300">#REF!</definedName>
    <definedName name="___BTM50" localSheetId="19">#REF!</definedName>
    <definedName name="___BTM50" localSheetId="10">#REF!</definedName>
    <definedName name="___BTM50" localSheetId="3">#REF!</definedName>
    <definedName name="___BTM50" localSheetId="16">#REF!</definedName>
    <definedName name="___BTM50">#REF!</definedName>
    <definedName name="___cep1" localSheetId="4" hidden="1">{"'Sheet1'!$L$16"}</definedName>
    <definedName name="___cep1" localSheetId="5" hidden="1">{"'Sheet1'!$L$16"}</definedName>
    <definedName name="___cep1" localSheetId="6" hidden="1">{"'Sheet1'!$L$16"}</definedName>
    <definedName name="___cep1" localSheetId="19" hidden="1">{"'Sheet1'!$L$16"}</definedName>
    <definedName name="___cep1" localSheetId="7" hidden="1">{"'Sheet1'!$L$16"}</definedName>
    <definedName name="___cep1" localSheetId="8" hidden="1">{"'Sheet1'!$L$16"}</definedName>
    <definedName name="___cep1" localSheetId="10" hidden="1">{"'Sheet1'!$L$16"}</definedName>
    <definedName name="___cep1" localSheetId="11" hidden="1">{"'Sheet1'!$L$16"}</definedName>
    <definedName name="___cep1" localSheetId="12" hidden="1">{"'Sheet1'!$L$16"}</definedName>
    <definedName name="___cep1" localSheetId="18" hidden="1">{"'Sheet1'!$L$16"}</definedName>
    <definedName name="___cep1" localSheetId="17" hidden="1">{"'Sheet1'!$L$16"}</definedName>
    <definedName name="___cep1" localSheetId="3" hidden="1">{"'Sheet1'!$L$16"}</definedName>
    <definedName name="___cep1" localSheetId="0" hidden="1">{"'Sheet1'!$L$16"}</definedName>
    <definedName name="___cep1" localSheetId="13" hidden="1">{"'Sheet1'!$L$16"}</definedName>
    <definedName name="___cep1" localSheetId="16" hidden="1">{"'Sheet1'!$L$16"}</definedName>
    <definedName name="___cep1" localSheetId="1" hidden="1">{"'Sheet1'!$L$16"}</definedName>
    <definedName name="___cep1" localSheetId="2" hidden="1">{"'Sheet1'!$L$16"}</definedName>
    <definedName name="___cep1" hidden="1">{"'Sheet1'!$L$16"}</definedName>
    <definedName name="___Coc39" localSheetId="4" hidden="1">{"'Sheet1'!$L$16"}</definedName>
    <definedName name="___Coc39" localSheetId="5" hidden="1">{"'Sheet1'!$L$16"}</definedName>
    <definedName name="___Coc39" localSheetId="6" hidden="1">{"'Sheet1'!$L$16"}</definedName>
    <definedName name="___Coc39" localSheetId="19" hidden="1">{"'Sheet1'!$L$16"}</definedName>
    <definedName name="___Coc39" localSheetId="7" hidden="1">{"'Sheet1'!$L$16"}</definedName>
    <definedName name="___Coc39" localSheetId="8" hidden="1">{"'Sheet1'!$L$16"}</definedName>
    <definedName name="___Coc39" localSheetId="10" hidden="1">{"'Sheet1'!$L$16"}</definedName>
    <definedName name="___Coc39" localSheetId="11" hidden="1">{"'Sheet1'!$L$16"}</definedName>
    <definedName name="___Coc39" localSheetId="12" hidden="1">{"'Sheet1'!$L$16"}</definedName>
    <definedName name="___Coc39" localSheetId="18" hidden="1">{"'Sheet1'!$L$16"}</definedName>
    <definedName name="___Coc39" localSheetId="17" hidden="1">{"'Sheet1'!$L$16"}</definedName>
    <definedName name="___Coc39" localSheetId="3" hidden="1">{"'Sheet1'!$L$16"}</definedName>
    <definedName name="___Coc39" localSheetId="0" hidden="1">{"'Sheet1'!$L$16"}</definedName>
    <definedName name="___Coc39" localSheetId="13" hidden="1">{"'Sheet1'!$L$16"}</definedName>
    <definedName name="___Coc39" localSheetId="16" hidden="1">{"'Sheet1'!$L$16"}</definedName>
    <definedName name="___Coc39" localSheetId="1" hidden="1">{"'Sheet1'!$L$16"}</definedName>
    <definedName name="___Coc39" localSheetId="2" hidden="1">{"'Sheet1'!$L$16"}</definedName>
    <definedName name="___Coc39" hidden="1">{"'Sheet1'!$L$16"}</definedName>
    <definedName name="___CON1" localSheetId="19">#REF!</definedName>
    <definedName name="___CON1" localSheetId="10">#REF!</definedName>
    <definedName name="___CON1" localSheetId="3">#REF!</definedName>
    <definedName name="___CON1" localSheetId="16">#REF!</definedName>
    <definedName name="___CON1">#REF!</definedName>
    <definedName name="___CON2" localSheetId="19">#REF!</definedName>
    <definedName name="___CON2" localSheetId="10">#REF!</definedName>
    <definedName name="___CON2" localSheetId="3">#REF!</definedName>
    <definedName name="___CON2" localSheetId="16">#REF!</definedName>
    <definedName name="___CON2">#REF!</definedName>
    <definedName name="___ddn400" localSheetId="19">#REF!</definedName>
    <definedName name="___ddn400" localSheetId="10">#REF!</definedName>
    <definedName name="___ddn400" localSheetId="3">#REF!</definedName>
    <definedName name="___ddn400" localSheetId="16">#REF!</definedName>
    <definedName name="___ddn400">#REF!</definedName>
    <definedName name="___ddn600" localSheetId="19">#REF!</definedName>
    <definedName name="___ddn600" localSheetId="10">#REF!</definedName>
    <definedName name="___ddn600" localSheetId="3">#REF!</definedName>
    <definedName name="___ddn600" localSheetId="16">#REF!</definedName>
    <definedName name="___ddn600">#REF!</definedName>
    <definedName name="___Goi8" localSheetId="4" hidden="1">{"'Sheet1'!$L$16"}</definedName>
    <definedName name="___Goi8" localSheetId="5" hidden="1">{"'Sheet1'!$L$16"}</definedName>
    <definedName name="___Goi8" localSheetId="6" hidden="1">{"'Sheet1'!$L$16"}</definedName>
    <definedName name="___Goi8" localSheetId="19" hidden="1">{"'Sheet1'!$L$16"}</definedName>
    <definedName name="___Goi8" localSheetId="7" hidden="1">{"'Sheet1'!$L$16"}</definedName>
    <definedName name="___Goi8" localSheetId="8" hidden="1">{"'Sheet1'!$L$16"}</definedName>
    <definedName name="___Goi8" localSheetId="10" hidden="1">{"'Sheet1'!$L$16"}</definedName>
    <definedName name="___Goi8" localSheetId="11" hidden="1">{"'Sheet1'!$L$16"}</definedName>
    <definedName name="___Goi8" localSheetId="12" hidden="1">{"'Sheet1'!$L$16"}</definedName>
    <definedName name="___Goi8" localSheetId="18" hidden="1">{"'Sheet1'!$L$16"}</definedName>
    <definedName name="___Goi8" localSheetId="17" hidden="1">{"'Sheet1'!$L$16"}</definedName>
    <definedName name="___Goi8" localSheetId="3" hidden="1">{"'Sheet1'!$L$16"}</definedName>
    <definedName name="___Goi8" localSheetId="0" hidden="1">{"'Sheet1'!$L$16"}</definedName>
    <definedName name="___Goi8" localSheetId="13" hidden="1">{"'Sheet1'!$L$16"}</definedName>
    <definedName name="___Goi8" localSheetId="16" hidden="1">{"'Sheet1'!$L$16"}</definedName>
    <definedName name="___Goi8" localSheetId="1" hidden="1">{"'Sheet1'!$L$16"}</definedName>
    <definedName name="___Goi8" localSheetId="2" hidden="1">{"'Sheet1'!$L$16"}</definedName>
    <definedName name="___Goi8" hidden="1">{"'Sheet1'!$L$16"}</definedName>
    <definedName name="___gon4" localSheetId="19">#REF!</definedName>
    <definedName name="___gon4" localSheetId="10">#REF!</definedName>
    <definedName name="___gon4" localSheetId="3">#REF!</definedName>
    <definedName name="___gon4" localSheetId="16">#REF!</definedName>
    <definedName name="___gon4">#REF!</definedName>
    <definedName name="___h1" localSheetId="4" hidden="1">{"'Sheet1'!$L$16"}</definedName>
    <definedName name="___h1" localSheetId="5" hidden="1">{"'Sheet1'!$L$16"}</definedName>
    <definedName name="___h1" localSheetId="6" hidden="1">{"'Sheet1'!$L$16"}</definedName>
    <definedName name="___h1" localSheetId="19" hidden="1">{"'Sheet1'!$L$16"}</definedName>
    <definedName name="___h1" localSheetId="7" hidden="1">{"'Sheet1'!$L$16"}</definedName>
    <definedName name="___h1" localSheetId="8" hidden="1">{"'Sheet1'!$L$16"}</definedName>
    <definedName name="___h1" localSheetId="10" hidden="1">{"'Sheet1'!$L$16"}</definedName>
    <definedName name="___h1" localSheetId="11" hidden="1">{"'Sheet1'!$L$16"}</definedName>
    <definedName name="___h1" localSheetId="12" hidden="1">{"'Sheet1'!$L$16"}</definedName>
    <definedName name="___h1" localSheetId="18" hidden="1">{"'Sheet1'!$L$16"}</definedName>
    <definedName name="___h1" localSheetId="17" hidden="1">{"'Sheet1'!$L$16"}</definedName>
    <definedName name="___h1" localSheetId="3" hidden="1">{"'Sheet1'!$L$16"}</definedName>
    <definedName name="___h1" localSheetId="0" hidden="1">{"'Sheet1'!$L$16"}</definedName>
    <definedName name="___h1" localSheetId="13" hidden="1">{"'Sheet1'!$L$16"}</definedName>
    <definedName name="___h1" localSheetId="16" hidden="1">{"'Sheet1'!$L$16"}</definedName>
    <definedName name="___h1" localSheetId="1" hidden="1">{"'Sheet1'!$L$16"}</definedName>
    <definedName name="___h1" localSheetId="2" hidden="1">{"'Sheet1'!$L$16"}</definedName>
    <definedName name="___h1" hidden="1">{"'Sheet1'!$L$16"}</definedName>
    <definedName name="___hsm2">1.1289</definedName>
    <definedName name="___hso2" localSheetId="19">#REF!</definedName>
    <definedName name="___hso2" localSheetId="7">#REF!</definedName>
    <definedName name="___hso2" localSheetId="10">#REF!</definedName>
    <definedName name="___hso2" localSheetId="18">#REF!</definedName>
    <definedName name="___hso2" localSheetId="17">#REF!</definedName>
    <definedName name="___hso2" localSheetId="3">#REF!</definedName>
    <definedName name="___hso2" localSheetId="0">#REF!</definedName>
    <definedName name="___hso2" localSheetId="16">#REF!</definedName>
    <definedName name="___hso2" localSheetId="1">#REF!</definedName>
    <definedName name="___hso2" localSheetId="2">#REF!</definedName>
    <definedName name="___hso2">#REF!</definedName>
    <definedName name="___hu1" localSheetId="4" hidden="1">{"'Sheet1'!$L$16"}</definedName>
    <definedName name="___hu1" localSheetId="5" hidden="1">{"'Sheet1'!$L$16"}</definedName>
    <definedName name="___hu1" localSheetId="6" hidden="1">{"'Sheet1'!$L$16"}</definedName>
    <definedName name="___hu1" localSheetId="19" hidden="1">{"'Sheet1'!$L$16"}</definedName>
    <definedName name="___hu1" localSheetId="7" hidden="1">{"'Sheet1'!$L$16"}</definedName>
    <definedName name="___hu1" localSheetId="8" hidden="1">{"'Sheet1'!$L$16"}</definedName>
    <definedName name="___hu1" localSheetId="10" hidden="1">{"'Sheet1'!$L$16"}</definedName>
    <definedName name="___hu1" localSheetId="11" hidden="1">{"'Sheet1'!$L$16"}</definedName>
    <definedName name="___hu1" localSheetId="12" hidden="1">{"'Sheet1'!$L$16"}</definedName>
    <definedName name="___hu1" localSheetId="18" hidden="1">{"'Sheet1'!$L$16"}</definedName>
    <definedName name="___hu1" localSheetId="17" hidden="1">{"'Sheet1'!$L$16"}</definedName>
    <definedName name="___hu1" localSheetId="3" hidden="1">{"'Sheet1'!$L$16"}</definedName>
    <definedName name="___hu1" localSheetId="0" hidden="1">{"'Sheet1'!$L$16"}</definedName>
    <definedName name="___hu1" localSheetId="13" hidden="1">{"'Sheet1'!$L$16"}</definedName>
    <definedName name="___hu1" localSheetId="16" hidden="1">{"'Sheet1'!$L$16"}</definedName>
    <definedName name="___hu1" localSheetId="1" hidden="1">{"'Sheet1'!$L$16"}</definedName>
    <definedName name="___hu1" localSheetId="2" hidden="1">{"'Sheet1'!$L$16"}</definedName>
    <definedName name="___hu1" hidden="1">{"'Sheet1'!$L$16"}</definedName>
    <definedName name="___hu2" localSheetId="4" hidden="1">{"'Sheet1'!$L$16"}</definedName>
    <definedName name="___hu2" localSheetId="5" hidden="1">{"'Sheet1'!$L$16"}</definedName>
    <definedName name="___hu2" localSheetId="6" hidden="1">{"'Sheet1'!$L$16"}</definedName>
    <definedName name="___hu2" localSheetId="19" hidden="1">{"'Sheet1'!$L$16"}</definedName>
    <definedName name="___hu2" localSheetId="7" hidden="1">{"'Sheet1'!$L$16"}</definedName>
    <definedName name="___hu2" localSheetId="8" hidden="1">{"'Sheet1'!$L$16"}</definedName>
    <definedName name="___hu2" localSheetId="10" hidden="1">{"'Sheet1'!$L$16"}</definedName>
    <definedName name="___hu2" localSheetId="11" hidden="1">{"'Sheet1'!$L$16"}</definedName>
    <definedName name="___hu2" localSheetId="12" hidden="1">{"'Sheet1'!$L$16"}</definedName>
    <definedName name="___hu2" localSheetId="18" hidden="1">{"'Sheet1'!$L$16"}</definedName>
    <definedName name="___hu2" localSheetId="17" hidden="1">{"'Sheet1'!$L$16"}</definedName>
    <definedName name="___hu2" localSheetId="3" hidden="1">{"'Sheet1'!$L$16"}</definedName>
    <definedName name="___hu2" localSheetId="0" hidden="1">{"'Sheet1'!$L$16"}</definedName>
    <definedName name="___hu2" localSheetId="13" hidden="1">{"'Sheet1'!$L$16"}</definedName>
    <definedName name="___hu2" localSheetId="16" hidden="1">{"'Sheet1'!$L$16"}</definedName>
    <definedName name="___hu2" localSheetId="1" hidden="1">{"'Sheet1'!$L$16"}</definedName>
    <definedName name="___hu2" localSheetId="2" hidden="1">{"'Sheet1'!$L$16"}</definedName>
    <definedName name="___hu2" hidden="1">{"'Sheet1'!$L$16"}</definedName>
    <definedName name="___hu5" localSheetId="4" hidden="1">{"'Sheet1'!$L$16"}</definedName>
    <definedName name="___hu5" localSheetId="5" hidden="1">{"'Sheet1'!$L$16"}</definedName>
    <definedName name="___hu5" localSheetId="6" hidden="1">{"'Sheet1'!$L$16"}</definedName>
    <definedName name="___hu5" localSheetId="19" hidden="1">{"'Sheet1'!$L$16"}</definedName>
    <definedName name="___hu5" localSheetId="7" hidden="1">{"'Sheet1'!$L$16"}</definedName>
    <definedName name="___hu5" localSheetId="8" hidden="1">{"'Sheet1'!$L$16"}</definedName>
    <definedName name="___hu5" localSheetId="10" hidden="1">{"'Sheet1'!$L$16"}</definedName>
    <definedName name="___hu5" localSheetId="11" hidden="1">{"'Sheet1'!$L$16"}</definedName>
    <definedName name="___hu5" localSheetId="12" hidden="1">{"'Sheet1'!$L$16"}</definedName>
    <definedName name="___hu5" localSheetId="18" hidden="1">{"'Sheet1'!$L$16"}</definedName>
    <definedName name="___hu5" localSheetId="17" hidden="1">{"'Sheet1'!$L$16"}</definedName>
    <definedName name="___hu5" localSheetId="3" hidden="1">{"'Sheet1'!$L$16"}</definedName>
    <definedName name="___hu5" localSheetId="0" hidden="1">{"'Sheet1'!$L$16"}</definedName>
    <definedName name="___hu5" localSheetId="13" hidden="1">{"'Sheet1'!$L$16"}</definedName>
    <definedName name="___hu5" localSheetId="16" hidden="1">{"'Sheet1'!$L$16"}</definedName>
    <definedName name="___hu5" localSheetId="1" hidden="1">{"'Sheet1'!$L$16"}</definedName>
    <definedName name="___hu5" localSheetId="2" hidden="1">{"'Sheet1'!$L$16"}</definedName>
    <definedName name="___hu5" hidden="1">{"'Sheet1'!$L$16"}</definedName>
    <definedName name="___hu6" localSheetId="4" hidden="1">{"'Sheet1'!$L$16"}</definedName>
    <definedName name="___hu6" localSheetId="5" hidden="1">{"'Sheet1'!$L$16"}</definedName>
    <definedName name="___hu6" localSheetId="6" hidden="1">{"'Sheet1'!$L$16"}</definedName>
    <definedName name="___hu6" localSheetId="19" hidden="1">{"'Sheet1'!$L$16"}</definedName>
    <definedName name="___hu6" localSheetId="7" hidden="1">{"'Sheet1'!$L$16"}</definedName>
    <definedName name="___hu6" localSheetId="8" hidden="1">{"'Sheet1'!$L$16"}</definedName>
    <definedName name="___hu6" localSheetId="10" hidden="1">{"'Sheet1'!$L$16"}</definedName>
    <definedName name="___hu6" localSheetId="11" hidden="1">{"'Sheet1'!$L$16"}</definedName>
    <definedName name="___hu6" localSheetId="12" hidden="1">{"'Sheet1'!$L$16"}</definedName>
    <definedName name="___hu6" localSheetId="18" hidden="1">{"'Sheet1'!$L$16"}</definedName>
    <definedName name="___hu6" localSheetId="17" hidden="1">{"'Sheet1'!$L$16"}</definedName>
    <definedName name="___hu6" localSheetId="3" hidden="1">{"'Sheet1'!$L$16"}</definedName>
    <definedName name="___hu6" localSheetId="0" hidden="1">{"'Sheet1'!$L$16"}</definedName>
    <definedName name="___hu6" localSheetId="13" hidden="1">{"'Sheet1'!$L$16"}</definedName>
    <definedName name="___hu6" localSheetId="16" hidden="1">{"'Sheet1'!$L$16"}</definedName>
    <definedName name="___hu6" localSheetId="1" hidden="1">{"'Sheet1'!$L$16"}</definedName>
    <definedName name="___hu6" localSheetId="2" hidden="1">{"'Sheet1'!$L$16"}</definedName>
    <definedName name="___hu6" hidden="1">{"'Sheet1'!$L$16"}</definedName>
    <definedName name="___kl1" localSheetId="19">#REF!</definedName>
    <definedName name="___kl1" localSheetId="10">#REF!</definedName>
    <definedName name="___kl1" localSheetId="3">#REF!</definedName>
    <definedName name="___kl1" localSheetId="16">#REF!</definedName>
    <definedName name="___kl1">#REF!</definedName>
    <definedName name="___Km36" localSheetId="19">#REF!</definedName>
    <definedName name="___Km36" localSheetId="10">#REF!</definedName>
    <definedName name="___Km36" localSheetId="3">#REF!</definedName>
    <definedName name="___Km36" localSheetId="16">#REF!</definedName>
    <definedName name="___Km36">#REF!</definedName>
    <definedName name="___Knc36" localSheetId="19">#REF!</definedName>
    <definedName name="___Knc36" localSheetId="10">#REF!</definedName>
    <definedName name="___Knc36" localSheetId="3">#REF!</definedName>
    <definedName name="___Knc36" localSheetId="16">#REF!</definedName>
    <definedName name="___Knc36">#REF!</definedName>
    <definedName name="___Knc57" localSheetId="19">#REF!</definedName>
    <definedName name="___Knc57" localSheetId="10">#REF!</definedName>
    <definedName name="___Knc57" localSheetId="3">#REF!</definedName>
    <definedName name="___Knc57" localSheetId="16">#REF!</definedName>
    <definedName name="___Knc57">#REF!</definedName>
    <definedName name="___Kvl36" localSheetId="19">#REF!</definedName>
    <definedName name="___Kvl36" localSheetId="10">#REF!</definedName>
    <definedName name="___Kvl36" localSheetId="3">#REF!</definedName>
    <definedName name="___Kvl36" localSheetId="16">#REF!</definedName>
    <definedName name="___Kvl36">#REF!</definedName>
    <definedName name="___Lan1" localSheetId="4" hidden="1">{"'Sheet1'!$L$16"}</definedName>
    <definedName name="___Lan1" localSheetId="5" hidden="1">{"'Sheet1'!$L$16"}</definedName>
    <definedName name="___Lan1" localSheetId="6" hidden="1">{"'Sheet1'!$L$16"}</definedName>
    <definedName name="___Lan1" localSheetId="19" hidden="1">{"'Sheet1'!$L$16"}</definedName>
    <definedName name="___Lan1" localSheetId="7" hidden="1">{"'Sheet1'!$L$16"}</definedName>
    <definedName name="___Lan1" localSheetId="8" hidden="1">{"'Sheet1'!$L$16"}</definedName>
    <definedName name="___Lan1" localSheetId="10" hidden="1">{"'Sheet1'!$L$16"}</definedName>
    <definedName name="___Lan1" localSheetId="11" hidden="1">{"'Sheet1'!$L$16"}</definedName>
    <definedName name="___Lan1" localSheetId="12" hidden="1">{"'Sheet1'!$L$16"}</definedName>
    <definedName name="___Lan1" localSheetId="18" hidden="1">{"'Sheet1'!$L$16"}</definedName>
    <definedName name="___Lan1" localSheetId="17" hidden="1">{"'Sheet1'!$L$16"}</definedName>
    <definedName name="___Lan1" localSheetId="3" hidden="1">{"'Sheet1'!$L$16"}</definedName>
    <definedName name="___Lan1" localSheetId="0" hidden="1">{"'Sheet1'!$L$16"}</definedName>
    <definedName name="___Lan1" localSheetId="13" hidden="1">{"'Sheet1'!$L$16"}</definedName>
    <definedName name="___Lan1" localSheetId="16" hidden="1">{"'Sheet1'!$L$16"}</definedName>
    <definedName name="___Lan1" localSheetId="1" hidden="1">{"'Sheet1'!$L$16"}</definedName>
    <definedName name="___Lan1" localSheetId="2" hidden="1">{"'Sheet1'!$L$16"}</definedName>
    <definedName name="___Lan1" hidden="1">{"'Sheet1'!$L$16"}</definedName>
    <definedName name="___Lan2" localSheetId="19" hidden="1">{"'Sheet1'!$L$16"}</definedName>
    <definedName name="___Lan2" localSheetId="7" hidden="1">{"'Sheet1'!$L$16"}</definedName>
    <definedName name="___Lan2" localSheetId="10" hidden="1">{"'Sheet1'!$L$16"}</definedName>
    <definedName name="___Lan2" localSheetId="18" hidden="1">{"'Sheet1'!$L$16"}</definedName>
    <definedName name="___Lan2" localSheetId="17" hidden="1">{"'Sheet1'!$L$16"}</definedName>
    <definedName name="___Lan2" localSheetId="3" hidden="1">{"'Sheet1'!$L$16"}</definedName>
    <definedName name="___Lan2" localSheetId="0" hidden="1">{"'Sheet1'!$L$16"}</definedName>
    <definedName name="___Lan2" localSheetId="16" hidden="1">{"'Sheet1'!$L$16"}</definedName>
    <definedName name="___Lan2" localSheetId="1" hidden="1">{"'Sheet1'!$L$16"}</definedName>
    <definedName name="___Lan2" localSheetId="2" hidden="1">{"'Sheet1'!$L$16"}</definedName>
    <definedName name="___Lan2" hidden="1">{"'Sheet1'!$L$16"}</definedName>
    <definedName name="___LAN3" localSheetId="4" hidden="1">{"'Sheet1'!$L$16"}</definedName>
    <definedName name="___LAN3" localSheetId="5" hidden="1">{"'Sheet1'!$L$16"}</definedName>
    <definedName name="___LAN3" localSheetId="6" hidden="1">{"'Sheet1'!$L$16"}</definedName>
    <definedName name="___LAN3" localSheetId="19" hidden="1">{"'Sheet1'!$L$16"}</definedName>
    <definedName name="___LAN3" localSheetId="7" hidden="1">{"'Sheet1'!$L$16"}</definedName>
    <definedName name="___LAN3" localSheetId="8" hidden="1">{"'Sheet1'!$L$16"}</definedName>
    <definedName name="___LAN3" localSheetId="10" hidden="1">{"'Sheet1'!$L$16"}</definedName>
    <definedName name="___LAN3" localSheetId="11" hidden="1">{"'Sheet1'!$L$16"}</definedName>
    <definedName name="___LAN3" localSheetId="12" hidden="1">{"'Sheet1'!$L$16"}</definedName>
    <definedName name="___LAN3" localSheetId="18" hidden="1">{"'Sheet1'!$L$16"}</definedName>
    <definedName name="___LAN3" localSheetId="17" hidden="1">{"'Sheet1'!$L$16"}</definedName>
    <definedName name="___LAN3" localSheetId="3" hidden="1">{"'Sheet1'!$L$16"}</definedName>
    <definedName name="___LAN3" localSheetId="0" hidden="1">{"'Sheet1'!$L$16"}</definedName>
    <definedName name="___LAN3" localSheetId="13" hidden="1">{"'Sheet1'!$L$16"}</definedName>
    <definedName name="___LAN3" localSheetId="16" hidden="1">{"'Sheet1'!$L$16"}</definedName>
    <definedName name="___LAN3" localSheetId="1" hidden="1">{"'Sheet1'!$L$16"}</definedName>
    <definedName name="___LAN3" localSheetId="2" hidden="1">{"'Sheet1'!$L$16"}</definedName>
    <definedName name="___LAN3" hidden="1">{"'Sheet1'!$L$16"}</definedName>
    <definedName name="___lap1" localSheetId="19">#REF!</definedName>
    <definedName name="___lap1" localSheetId="10">#REF!</definedName>
    <definedName name="___lap1" localSheetId="3">#REF!</definedName>
    <definedName name="___lap1" localSheetId="16">#REF!</definedName>
    <definedName name="___lap1">#REF!</definedName>
    <definedName name="___lap2" localSheetId="19">#REF!</definedName>
    <definedName name="___lap2" localSheetId="10">#REF!</definedName>
    <definedName name="___lap2" localSheetId="3">#REF!</definedName>
    <definedName name="___lap2" localSheetId="16">#REF!</definedName>
    <definedName name="___lap2">#REF!</definedName>
    <definedName name="___lk2" localSheetId="4" hidden="1">{"'Sheet1'!$L$16"}</definedName>
    <definedName name="___lk2" localSheetId="5" hidden="1">{"'Sheet1'!$L$16"}</definedName>
    <definedName name="___lk2" localSheetId="6" hidden="1">{"'Sheet1'!$L$16"}</definedName>
    <definedName name="___lk2" localSheetId="19" hidden="1">{"'Sheet1'!$L$16"}</definedName>
    <definedName name="___lk2" localSheetId="7" hidden="1">{"'Sheet1'!$L$16"}</definedName>
    <definedName name="___lk2" localSheetId="8" hidden="1">{"'Sheet1'!$L$16"}</definedName>
    <definedName name="___lk2" localSheetId="10" hidden="1">{"'Sheet1'!$L$16"}</definedName>
    <definedName name="___lk2" localSheetId="11" hidden="1">{"'Sheet1'!$L$16"}</definedName>
    <definedName name="___lk2" localSheetId="12" hidden="1">{"'Sheet1'!$L$16"}</definedName>
    <definedName name="___lk2" localSheetId="18" hidden="1">{"'Sheet1'!$L$16"}</definedName>
    <definedName name="___lk2" localSheetId="17" hidden="1">{"'Sheet1'!$L$16"}</definedName>
    <definedName name="___lk2" localSheetId="3" hidden="1">{"'Sheet1'!$L$16"}</definedName>
    <definedName name="___lk2" localSheetId="0" hidden="1">{"'Sheet1'!$L$16"}</definedName>
    <definedName name="___lk2" localSheetId="13" hidden="1">{"'Sheet1'!$L$16"}</definedName>
    <definedName name="___lk2" localSheetId="16" hidden="1">{"'Sheet1'!$L$16"}</definedName>
    <definedName name="___lk2" localSheetId="1" hidden="1">{"'Sheet1'!$L$16"}</definedName>
    <definedName name="___lk2" localSheetId="2" hidden="1">{"'Sheet1'!$L$16"}</definedName>
    <definedName name="___lk2" hidden="1">{"'Sheet1'!$L$16"}</definedName>
    <definedName name="___M36" localSheetId="4" hidden="1">{"'Sheet1'!$L$16"}</definedName>
    <definedName name="___M36" localSheetId="5" hidden="1">{"'Sheet1'!$L$16"}</definedName>
    <definedName name="___M36" localSheetId="6" hidden="1">{"'Sheet1'!$L$16"}</definedName>
    <definedName name="___M36" localSheetId="19" hidden="1">{"'Sheet1'!$L$16"}</definedName>
    <definedName name="___M36" localSheetId="7" hidden="1">{"'Sheet1'!$L$16"}</definedName>
    <definedName name="___M36" localSheetId="8" hidden="1">{"'Sheet1'!$L$16"}</definedName>
    <definedName name="___M36" localSheetId="10" hidden="1">{"'Sheet1'!$L$16"}</definedName>
    <definedName name="___M36" localSheetId="11" hidden="1">{"'Sheet1'!$L$16"}</definedName>
    <definedName name="___M36" localSheetId="12" hidden="1">{"'Sheet1'!$L$16"}</definedName>
    <definedName name="___M36" localSheetId="18" hidden="1">{"'Sheet1'!$L$16"}</definedName>
    <definedName name="___M36" localSheetId="17" hidden="1">{"'Sheet1'!$L$16"}</definedName>
    <definedName name="___M36" localSheetId="3" hidden="1">{"'Sheet1'!$L$16"}</definedName>
    <definedName name="___M36" localSheetId="0" hidden="1">{"'Sheet1'!$L$16"}</definedName>
    <definedName name="___M36" localSheetId="13" hidden="1">{"'Sheet1'!$L$16"}</definedName>
    <definedName name="___M36" localSheetId="16" hidden="1">{"'Sheet1'!$L$16"}</definedName>
    <definedName name="___M36" localSheetId="1" hidden="1">{"'Sheet1'!$L$16"}</definedName>
    <definedName name="___M36" localSheetId="2" hidden="1">{"'Sheet1'!$L$16"}</definedName>
    <definedName name="___M36" hidden="1">{"'Sheet1'!$L$16"}</definedName>
    <definedName name="___MAC12" localSheetId="19">#REF!</definedName>
    <definedName name="___MAC12" localSheetId="10">#REF!</definedName>
    <definedName name="___MAC12" localSheetId="3">#REF!</definedName>
    <definedName name="___MAC12" localSheetId="16">#REF!</definedName>
    <definedName name="___MAC12">#REF!</definedName>
    <definedName name="___MAC46" localSheetId="19">#REF!</definedName>
    <definedName name="___MAC46" localSheetId="10">#REF!</definedName>
    <definedName name="___MAC46" localSheetId="3">#REF!</definedName>
    <definedName name="___MAC46" localSheetId="16">#REF!</definedName>
    <definedName name="___MAC46">#REF!</definedName>
    <definedName name="___mtc3" localSheetId="19">#REF!</definedName>
    <definedName name="___mtc3" localSheetId="10">#REF!</definedName>
    <definedName name="___mtc3" localSheetId="3">#REF!</definedName>
    <definedName name="___mtc3" localSheetId="16">#REF!</definedName>
    <definedName name="___mtc3">#REF!</definedName>
    <definedName name="___nc6" localSheetId="19">#REF!</definedName>
    <definedName name="___nc6" localSheetId="10">#REF!</definedName>
    <definedName name="___nc6" localSheetId="3">#REF!</definedName>
    <definedName name="___nc6" localSheetId="16">#REF!</definedName>
    <definedName name="___nc6">#REF!</definedName>
    <definedName name="___nc7" localSheetId="19">#REF!</definedName>
    <definedName name="___nc7" localSheetId="10">#REF!</definedName>
    <definedName name="___nc7" localSheetId="3">#REF!</definedName>
    <definedName name="___nc7" localSheetId="16">#REF!</definedName>
    <definedName name="___nc7">#REF!</definedName>
    <definedName name="___NET2">#N/A</definedName>
    <definedName name="___NSO2" localSheetId="4" hidden="1">{"'Sheet1'!$L$16"}</definedName>
    <definedName name="___NSO2" localSheetId="5" hidden="1">{"'Sheet1'!$L$16"}</definedName>
    <definedName name="___NSO2" localSheetId="6" hidden="1">{"'Sheet1'!$L$16"}</definedName>
    <definedName name="___NSO2" localSheetId="19" hidden="1">{"'Sheet1'!$L$16"}</definedName>
    <definedName name="___NSO2" localSheetId="7" hidden="1">{"'Sheet1'!$L$16"}</definedName>
    <definedName name="___NSO2" localSheetId="8" hidden="1">{"'Sheet1'!$L$16"}</definedName>
    <definedName name="___NSO2" localSheetId="10" hidden="1">{"'Sheet1'!$L$16"}</definedName>
    <definedName name="___NSO2" localSheetId="11" hidden="1">{"'Sheet1'!$L$16"}</definedName>
    <definedName name="___NSO2" localSheetId="12" hidden="1">{"'Sheet1'!$L$16"}</definedName>
    <definedName name="___NSO2" localSheetId="18" hidden="1">{"'Sheet1'!$L$16"}</definedName>
    <definedName name="___NSO2" localSheetId="17" hidden="1">{"'Sheet1'!$L$16"}</definedName>
    <definedName name="___NSO2" localSheetId="3" hidden="1">{"'Sheet1'!$L$16"}</definedName>
    <definedName name="___NSO2" localSheetId="0" hidden="1">{"'Sheet1'!$L$16"}</definedName>
    <definedName name="___NSO2" localSheetId="13" hidden="1">{"'Sheet1'!$L$16"}</definedName>
    <definedName name="___NSO2" localSheetId="16" hidden="1">{"'Sheet1'!$L$16"}</definedName>
    <definedName name="___NSO2" localSheetId="1" hidden="1">{"'Sheet1'!$L$16"}</definedName>
    <definedName name="___NSO2" localSheetId="2" hidden="1">{"'Sheet1'!$L$16"}</definedName>
    <definedName name="___NSO2" hidden="1">{"'Sheet1'!$L$16"}</definedName>
    <definedName name="___PA3" localSheetId="4" hidden="1">{"'Sheet1'!$L$16"}</definedName>
    <definedName name="___PA3" localSheetId="5" hidden="1">{"'Sheet1'!$L$16"}</definedName>
    <definedName name="___PA3" localSheetId="6" hidden="1">{"'Sheet1'!$L$16"}</definedName>
    <definedName name="___PA3" localSheetId="19" hidden="1">{"'Sheet1'!$L$16"}</definedName>
    <definedName name="___PA3" localSheetId="7" hidden="1">{"'Sheet1'!$L$16"}</definedName>
    <definedName name="___PA3" localSheetId="8" hidden="1">{"'Sheet1'!$L$16"}</definedName>
    <definedName name="___PA3" localSheetId="10" hidden="1">{"'Sheet1'!$L$16"}</definedName>
    <definedName name="___PA3" localSheetId="11" hidden="1">{"'Sheet1'!$L$16"}</definedName>
    <definedName name="___PA3" localSheetId="12" hidden="1">{"'Sheet1'!$L$16"}</definedName>
    <definedName name="___PA3" localSheetId="18" hidden="1">{"'Sheet1'!$L$16"}</definedName>
    <definedName name="___PA3" localSheetId="17" hidden="1">{"'Sheet1'!$L$16"}</definedName>
    <definedName name="___PA3" localSheetId="3" hidden="1">{"'Sheet1'!$L$16"}</definedName>
    <definedName name="___PA3" localSheetId="0" hidden="1">{"'Sheet1'!$L$16"}</definedName>
    <definedName name="___PA3" localSheetId="13" hidden="1">{"'Sheet1'!$L$16"}</definedName>
    <definedName name="___PA3" localSheetId="16" hidden="1">{"'Sheet1'!$L$16"}</definedName>
    <definedName name="___PA3" localSheetId="1" hidden="1">{"'Sheet1'!$L$16"}</definedName>
    <definedName name="___PA3" localSheetId="2" hidden="1">{"'Sheet1'!$L$16"}</definedName>
    <definedName name="___PA3" hidden="1">{"'Sheet1'!$L$16"}</definedName>
    <definedName name="___phu3" localSheetId="19" hidden="1">{"'Sheet1'!$L$16"}</definedName>
    <definedName name="___phu3" localSheetId="7" hidden="1">{"'Sheet1'!$L$16"}</definedName>
    <definedName name="___phu3" localSheetId="10" hidden="1">{"'Sheet1'!$L$16"}</definedName>
    <definedName name="___phu3" localSheetId="18" hidden="1">{"'Sheet1'!$L$16"}</definedName>
    <definedName name="___phu3" localSheetId="17" hidden="1">{"'Sheet1'!$L$16"}</definedName>
    <definedName name="___phu3" localSheetId="3" hidden="1">{"'Sheet1'!$L$16"}</definedName>
    <definedName name="___phu3" localSheetId="0" hidden="1">{"'Sheet1'!$L$16"}</definedName>
    <definedName name="___phu3" localSheetId="16" hidden="1">{"'Sheet1'!$L$16"}</definedName>
    <definedName name="___phu3" localSheetId="1" hidden="1">{"'Sheet1'!$L$16"}</definedName>
    <definedName name="___phu3" localSheetId="2" hidden="1">{"'Sheet1'!$L$16"}</definedName>
    <definedName name="___phu3" hidden="1">{"'Sheet1'!$L$16"}</definedName>
    <definedName name="___Pl2" localSheetId="4" hidden="1">{"'Sheet1'!$L$16"}</definedName>
    <definedName name="___Pl2" localSheetId="5" hidden="1">{"'Sheet1'!$L$16"}</definedName>
    <definedName name="___Pl2" localSheetId="6" hidden="1">{"'Sheet1'!$L$16"}</definedName>
    <definedName name="___Pl2" localSheetId="19" hidden="1">{"'Sheet1'!$L$16"}</definedName>
    <definedName name="___Pl2" localSheetId="7" hidden="1">{"'Sheet1'!$L$16"}</definedName>
    <definedName name="___Pl2" localSheetId="8" hidden="1">{"'Sheet1'!$L$16"}</definedName>
    <definedName name="___Pl2" localSheetId="10" hidden="1">{"'Sheet1'!$L$16"}</definedName>
    <definedName name="___Pl2" localSheetId="11" hidden="1">{"'Sheet1'!$L$16"}</definedName>
    <definedName name="___Pl2" localSheetId="12" hidden="1">{"'Sheet1'!$L$16"}</definedName>
    <definedName name="___Pl2" localSheetId="18" hidden="1">{"'Sheet1'!$L$16"}</definedName>
    <definedName name="___Pl2" localSheetId="17" hidden="1">{"'Sheet1'!$L$16"}</definedName>
    <definedName name="___Pl2" localSheetId="3" hidden="1">{"'Sheet1'!$L$16"}</definedName>
    <definedName name="___Pl2" localSheetId="0" hidden="1">{"'Sheet1'!$L$16"}</definedName>
    <definedName name="___Pl2" localSheetId="13" hidden="1">{"'Sheet1'!$L$16"}</definedName>
    <definedName name="___Pl2" localSheetId="16" hidden="1">{"'Sheet1'!$L$16"}</definedName>
    <definedName name="___Pl2" localSheetId="1" hidden="1">{"'Sheet1'!$L$16"}</definedName>
    <definedName name="___Pl2" localSheetId="2" hidden="1">{"'Sheet1'!$L$16"}</definedName>
    <definedName name="___Pl2" hidden="1">{"'Sheet1'!$L$16"}</definedName>
    <definedName name="___PL3" localSheetId="4" hidden="1">#REF!</definedName>
    <definedName name="___PL3" localSheetId="5" hidden="1">#REF!</definedName>
    <definedName name="___PL3" localSheetId="6" hidden="1">#REF!</definedName>
    <definedName name="___PL3" localSheetId="19" hidden="1">#REF!</definedName>
    <definedName name="___PL3" localSheetId="8" hidden="1">#REF!</definedName>
    <definedName name="___PL3" localSheetId="10" hidden="1">#REF!</definedName>
    <definedName name="___PL3" localSheetId="11" hidden="1">#REF!</definedName>
    <definedName name="___PL3" localSheetId="18" hidden="1">#REF!</definedName>
    <definedName name="___PL3" localSheetId="3" hidden="1">#REF!</definedName>
    <definedName name="___PL3" localSheetId="13" hidden="1">#REF!</definedName>
    <definedName name="___PL3" localSheetId="16" hidden="1">#REF!</definedName>
    <definedName name="___PL3" hidden="1">#REF!</definedName>
    <definedName name="___RHH1" localSheetId="19">#REF!</definedName>
    <definedName name="___RHH1" localSheetId="10">#REF!</definedName>
    <definedName name="___RHH1" localSheetId="3">#REF!</definedName>
    <definedName name="___RHH1" localSheetId="16">#REF!</definedName>
    <definedName name="___RHH1">#REF!</definedName>
    <definedName name="___RHH10" localSheetId="19">#REF!</definedName>
    <definedName name="___RHH10" localSheetId="10">#REF!</definedName>
    <definedName name="___RHH10" localSheetId="3">#REF!</definedName>
    <definedName name="___RHH10" localSheetId="16">#REF!</definedName>
    <definedName name="___RHH10">#REF!</definedName>
    <definedName name="___RHP1" localSheetId="19">#REF!</definedName>
    <definedName name="___RHP1" localSheetId="10">#REF!</definedName>
    <definedName name="___RHP1" localSheetId="3">#REF!</definedName>
    <definedName name="___RHP1" localSheetId="16">#REF!</definedName>
    <definedName name="___RHP1">#REF!</definedName>
    <definedName name="___RHP10" localSheetId="19">#REF!</definedName>
    <definedName name="___RHP10" localSheetId="10">#REF!</definedName>
    <definedName name="___RHP10" localSheetId="3">#REF!</definedName>
    <definedName name="___RHP10" localSheetId="16">#REF!</definedName>
    <definedName name="___RHP10">#REF!</definedName>
    <definedName name="___RI1" localSheetId="19">#REF!</definedName>
    <definedName name="___RI1" localSheetId="10">#REF!</definedName>
    <definedName name="___RI1" localSheetId="3">#REF!</definedName>
    <definedName name="___RI1" localSheetId="16">#REF!</definedName>
    <definedName name="___RI1">#REF!</definedName>
    <definedName name="___RI10" localSheetId="19">#REF!</definedName>
    <definedName name="___RI10" localSheetId="10">#REF!</definedName>
    <definedName name="___RI10" localSheetId="3">#REF!</definedName>
    <definedName name="___RI10" localSheetId="16">#REF!</definedName>
    <definedName name="___RI10">#REF!</definedName>
    <definedName name="___RII1" localSheetId="19">#REF!</definedName>
    <definedName name="___RII1" localSheetId="10">#REF!</definedName>
    <definedName name="___RII1" localSheetId="3">#REF!</definedName>
    <definedName name="___RII1" localSheetId="16">#REF!</definedName>
    <definedName name="___RII1">#REF!</definedName>
    <definedName name="___RII10" localSheetId="19">#REF!</definedName>
    <definedName name="___RII10" localSheetId="10">#REF!</definedName>
    <definedName name="___RII10" localSheetId="3">#REF!</definedName>
    <definedName name="___RII10" localSheetId="16">#REF!</definedName>
    <definedName name="___RII10">#REF!</definedName>
    <definedName name="___RIP1" localSheetId="19">#REF!</definedName>
    <definedName name="___RIP1" localSheetId="10">#REF!</definedName>
    <definedName name="___RIP1" localSheetId="3">#REF!</definedName>
    <definedName name="___RIP1" localSheetId="16">#REF!</definedName>
    <definedName name="___RIP1">#REF!</definedName>
    <definedName name="___RIP10" localSheetId="19">#REF!</definedName>
    <definedName name="___RIP10" localSheetId="10">#REF!</definedName>
    <definedName name="___RIP10" localSheetId="3">#REF!</definedName>
    <definedName name="___RIP10" localSheetId="16">#REF!</definedName>
    <definedName name="___RIP10">#REF!</definedName>
    <definedName name="___s1" localSheetId="19">#REF!</definedName>
    <definedName name="___s1" localSheetId="10">#REF!</definedName>
    <definedName name="___s1" localSheetId="3">#REF!</definedName>
    <definedName name="___s1" localSheetId="16">#REF!</definedName>
    <definedName name="___s1">#REF!</definedName>
    <definedName name="___sat10" localSheetId="19">#REF!</definedName>
    <definedName name="___sat10" localSheetId="10">#REF!</definedName>
    <definedName name="___sat10" localSheetId="3">#REF!</definedName>
    <definedName name="___sat10" localSheetId="16">#REF!</definedName>
    <definedName name="___sat10">#REF!</definedName>
    <definedName name="___sat12" localSheetId="19">#REF!</definedName>
    <definedName name="___sat12" localSheetId="10">#REF!</definedName>
    <definedName name="___sat12" localSheetId="3">#REF!</definedName>
    <definedName name="___sat12" localSheetId="16">#REF!</definedName>
    <definedName name="___sat12">#REF!</definedName>
    <definedName name="___sat14" localSheetId="19">#REF!</definedName>
    <definedName name="___sat14" localSheetId="10">#REF!</definedName>
    <definedName name="___sat14" localSheetId="3">#REF!</definedName>
    <definedName name="___sat14" localSheetId="16">#REF!</definedName>
    <definedName name="___sat14">#REF!</definedName>
    <definedName name="___sat16" localSheetId="19">#REF!</definedName>
    <definedName name="___sat16" localSheetId="10">#REF!</definedName>
    <definedName name="___sat16" localSheetId="3">#REF!</definedName>
    <definedName name="___sat16" localSheetId="16">#REF!</definedName>
    <definedName name="___sat16">#REF!</definedName>
    <definedName name="___sat20" localSheetId="19">#REF!</definedName>
    <definedName name="___sat20" localSheetId="10">#REF!</definedName>
    <definedName name="___sat20" localSheetId="3">#REF!</definedName>
    <definedName name="___sat20" localSheetId="16">#REF!</definedName>
    <definedName name="___sat20">#REF!</definedName>
    <definedName name="___sat8" localSheetId="19">#REF!</definedName>
    <definedName name="___sat8" localSheetId="10">#REF!</definedName>
    <definedName name="___sat8" localSheetId="3">#REF!</definedName>
    <definedName name="___sat8" localSheetId="16">#REF!</definedName>
    <definedName name="___sat8">#REF!</definedName>
    <definedName name="___sc1" localSheetId="19">#REF!</definedName>
    <definedName name="___sc1" localSheetId="10">#REF!</definedName>
    <definedName name="___sc1" localSheetId="3">#REF!</definedName>
    <definedName name="___sc1" localSheetId="16">#REF!</definedName>
    <definedName name="___sc1">#REF!</definedName>
    <definedName name="___SC2" localSheetId="19">#REF!</definedName>
    <definedName name="___SC2" localSheetId="10">#REF!</definedName>
    <definedName name="___SC2" localSheetId="3">#REF!</definedName>
    <definedName name="___SC2" localSheetId="16">#REF!</definedName>
    <definedName name="___SC2">#REF!</definedName>
    <definedName name="___sc3" localSheetId="19">#REF!</definedName>
    <definedName name="___sc3" localSheetId="10">#REF!</definedName>
    <definedName name="___sc3" localSheetId="3">#REF!</definedName>
    <definedName name="___sc3" localSheetId="16">#REF!</definedName>
    <definedName name="___sc3">#REF!</definedName>
    <definedName name="___SHI1" localSheetId="4" hidden="1">{"'Sheet1'!$L$16"}</definedName>
    <definedName name="___SHI1" localSheetId="5" hidden="1">{"'Sheet1'!$L$16"}</definedName>
    <definedName name="___SHI1" localSheetId="6" hidden="1">{"'Sheet1'!$L$16"}</definedName>
    <definedName name="___SHI1" localSheetId="19" hidden="1">{"'Sheet1'!$L$16"}</definedName>
    <definedName name="___SHI1" localSheetId="7" hidden="1">{"'Sheet1'!$L$16"}</definedName>
    <definedName name="___SHI1" localSheetId="8" hidden="1">{"'Sheet1'!$L$16"}</definedName>
    <definedName name="___SHI1" localSheetId="10" hidden="1">{"'Sheet1'!$L$16"}</definedName>
    <definedName name="___SHI1" localSheetId="11" hidden="1">{"'Sheet1'!$L$16"}</definedName>
    <definedName name="___SHI1" localSheetId="12" hidden="1">{"'Sheet1'!$L$16"}</definedName>
    <definedName name="___SHI1" localSheetId="18" hidden="1">{"'Sheet1'!$L$16"}</definedName>
    <definedName name="___SHI1" localSheetId="17" hidden="1">{"'Sheet1'!$L$16"}</definedName>
    <definedName name="___SHI1" localSheetId="3" hidden="1">{"'Sheet1'!$L$16"}</definedName>
    <definedName name="___SHI1" localSheetId="0" hidden="1">{"'Sheet1'!$L$16"}</definedName>
    <definedName name="___SHI1" localSheetId="13" hidden="1">{"'Sheet1'!$L$16"}</definedName>
    <definedName name="___SHI1" localSheetId="16" hidden="1">{"'Sheet1'!$L$16"}</definedName>
    <definedName name="___SHI1" localSheetId="1" hidden="1">{"'Sheet1'!$L$16"}</definedName>
    <definedName name="___SHI1" localSheetId="2" hidden="1">{"'Sheet1'!$L$16"}</definedName>
    <definedName name="___SHI1" hidden="1">{"'Sheet1'!$L$16"}</definedName>
    <definedName name="___Sub02" localSheetId="19">#REF!</definedName>
    <definedName name="___Sub02" localSheetId="10">#REF!</definedName>
    <definedName name="___Sub02" localSheetId="3">#REF!</definedName>
    <definedName name="___Sub02" localSheetId="16">#REF!</definedName>
    <definedName name="___Sub02">#REF!</definedName>
    <definedName name="___T12" localSheetId="19" hidden="1">{"'Sheet1'!$L$16"}</definedName>
    <definedName name="___T12" localSheetId="7" hidden="1">{"'Sheet1'!$L$16"}</definedName>
    <definedName name="___T12" localSheetId="10" hidden="1">{"'Sheet1'!$L$16"}</definedName>
    <definedName name="___T12" localSheetId="18" hidden="1">{"'Sheet1'!$L$16"}</definedName>
    <definedName name="___T12" localSheetId="17" hidden="1">{"'Sheet1'!$L$16"}</definedName>
    <definedName name="___T12" localSheetId="3" hidden="1">{"'Sheet1'!$L$16"}</definedName>
    <definedName name="___T12" localSheetId="0" hidden="1">{"'Sheet1'!$L$16"}</definedName>
    <definedName name="___T12" localSheetId="16" hidden="1">{"'Sheet1'!$L$16"}</definedName>
    <definedName name="___T12" localSheetId="1" hidden="1">{"'Sheet1'!$L$16"}</definedName>
    <definedName name="___T12" localSheetId="2" hidden="1">{"'Sheet1'!$L$16"}</definedName>
    <definedName name="___T12" hidden="1">{"'Sheet1'!$L$16"}</definedName>
    <definedName name="___T13" localSheetId="19" hidden="1">{"'Sheet1'!$L$16"}</definedName>
    <definedName name="___T13" localSheetId="7" hidden="1">{"'Sheet1'!$L$16"}</definedName>
    <definedName name="___T13" localSheetId="10" hidden="1">{"'Sheet1'!$L$16"}</definedName>
    <definedName name="___T13" localSheetId="18" hidden="1">{"'Sheet1'!$L$16"}</definedName>
    <definedName name="___T13" localSheetId="17" hidden="1">{"'Sheet1'!$L$16"}</definedName>
    <definedName name="___T13" localSheetId="3" hidden="1">{"'Sheet1'!$L$16"}</definedName>
    <definedName name="___T13" localSheetId="0" hidden="1">{"'Sheet1'!$L$16"}</definedName>
    <definedName name="___T13" localSheetId="16" hidden="1">{"'Sheet1'!$L$16"}</definedName>
    <definedName name="___T13" localSheetId="1" hidden="1">{"'Sheet1'!$L$16"}</definedName>
    <definedName name="___T13" localSheetId="2" hidden="1">{"'Sheet1'!$L$16"}</definedName>
    <definedName name="___T13" hidden="1">{"'Sheet1'!$L$16"}</definedName>
    <definedName name="___TH20" localSheetId="19">#REF!</definedName>
    <definedName name="___TH20" localSheetId="10">#REF!</definedName>
    <definedName name="___TH20" localSheetId="3">#REF!</definedName>
    <definedName name="___TH20" localSheetId="16">#REF!</definedName>
    <definedName name="___TH20">#REF!</definedName>
    <definedName name="___TK155" localSheetId="19">#REF!</definedName>
    <definedName name="___TK155" localSheetId="10">#REF!</definedName>
    <definedName name="___TK155" localSheetId="3">#REF!</definedName>
    <definedName name="___TK155" localSheetId="16">#REF!</definedName>
    <definedName name="___TK155">#REF!</definedName>
    <definedName name="___TK422" localSheetId="19">#REF!</definedName>
    <definedName name="___TK422" localSheetId="10">#REF!</definedName>
    <definedName name="___TK422" localSheetId="3">#REF!</definedName>
    <definedName name="___TK422" localSheetId="16">#REF!</definedName>
    <definedName name="___TK422">#REF!</definedName>
    <definedName name="___TL1" localSheetId="19">#REF!</definedName>
    <definedName name="___TL1" localSheetId="10">#REF!</definedName>
    <definedName name="___TL1" localSheetId="3">#REF!</definedName>
    <definedName name="___TL1" localSheetId="16">#REF!</definedName>
    <definedName name="___TL1">#REF!</definedName>
    <definedName name="___TL2" localSheetId="19">#REF!</definedName>
    <definedName name="___TL2" localSheetId="10">#REF!</definedName>
    <definedName name="___TL2" localSheetId="3">#REF!</definedName>
    <definedName name="___TL2" localSheetId="16">#REF!</definedName>
    <definedName name="___TL2">#REF!</definedName>
    <definedName name="___TLA120" localSheetId="19">#REF!</definedName>
    <definedName name="___TLA120" localSheetId="10">#REF!</definedName>
    <definedName name="___TLA120" localSheetId="3">#REF!</definedName>
    <definedName name="___TLA120" localSheetId="16">#REF!</definedName>
    <definedName name="___TLA120">#REF!</definedName>
    <definedName name="___TLA35" localSheetId="19">#REF!</definedName>
    <definedName name="___TLA35" localSheetId="10">#REF!</definedName>
    <definedName name="___TLA35" localSheetId="3">#REF!</definedName>
    <definedName name="___TLA35" localSheetId="16">#REF!</definedName>
    <definedName name="___TLA35">#REF!</definedName>
    <definedName name="___TLA50" localSheetId="19">#REF!</definedName>
    <definedName name="___TLA50" localSheetId="10">#REF!</definedName>
    <definedName name="___TLA50" localSheetId="3">#REF!</definedName>
    <definedName name="___TLA50" localSheetId="16">#REF!</definedName>
    <definedName name="___TLA50">#REF!</definedName>
    <definedName name="___TLA70" localSheetId="19">#REF!</definedName>
    <definedName name="___TLA70" localSheetId="10">#REF!</definedName>
    <definedName name="___TLA70" localSheetId="3">#REF!</definedName>
    <definedName name="___TLA70" localSheetId="16">#REF!</definedName>
    <definedName name="___TLA70">#REF!</definedName>
    <definedName name="___TLA95" localSheetId="19">#REF!</definedName>
    <definedName name="___TLA95" localSheetId="10">#REF!</definedName>
    <definedName name="___TLA95" localSheetId="3">#REF!</definedName>
    <definedName name="___TLA95" localSheetId="16">#REF!</definedName>
    <definedName name="___TLA95">#REF!</definedName>
    <definedName name="___Tru21" localSheetId="4" hidden="1">{"'Sheet1'!$L$16"}</definedName>
    <definedName name="___Tru21" localSheetId="5" hidden="1">{"'Sheet1'!$L$16"}</definedName>
    <definedName name="___Tru21" localSheetId="6" hidden="1">{"'Sheet1'!$L$16"}</definedName>
    <definedName name="___Tru21" localSheetId="19" hidden="1">{"'Sheet1'!$L$16"}</definedName>
    <definedName name="___Tru21" localSheetId="7" hidden="1">{"'Sheet1'!$L$16"}</definedName>
    <definedName name="___Tru21" localSheetId="8" hidden="1">{"'Sheet1'!$L$16"}</definedName>
    <definedName name="___Tru21" localSheetId="10" hidden="1">{"'Sheet1'!$L$16"}</definedName>
    <definedName name="___Tru21" localSheetId="11" hidden="1">{"'Sheet1'!$L$16"}</definedName>
    <definedName name="___Tru21" localSheetId="12" hidden="1">{"'Sheet1'!$L$16"}</definedName>
    <definedName name="___Tru21" localSheetId="18" hidden="1">{"'Sheet1'!$L$16"}</definedName>
    <definedName name="___Tru21" localSheetId="17" hidden="1">{"'Sheet1'!$L$16"}</definedName>
    <definedName name="___Tru21" localSheetId="3" hidden="1">{"'Sheet1'!$L$16"}</definedName>
    <definedName name="___Tru21" localSheetId="0" hidden="1">{"'Sheet1'!$L$16"}</definedName>
    <definedName name="___Tru21" localSheetId="13" hidden="1">{"'Sheet1'!$L$16"}</definedName>
    <definedName name="___Tru21" localSheetId="16" hidden="1">{"'Sheet1'!$L$16"}</definedName>
    <definedName name="___Tru21" localSheetId="1" hidden="1">{"'Sheet1'!$L$16"}</definedName>
    <definedName name="___Tru21" localSheetId="2" hidden="1">{"'Sheet1'!$L$16"}</definedName>
    <definedName name="___Tru21" hidden="1">{"'Sheet1'!$L$16"}</definedName>
    <definedName name="___tt3" localSheetId="4" hidden="1">{"'Sheet1'!$L$16"}</definedName>
    <definedName name="___tt3" localSheetId="5" hidden="1">{"'Sheet1'!$L$16"}</definedName>
    <definedName name="___tt3" localSheetId="6" hidden="1">{"'Sheet1'!$L$16"}</definedName>
    <definedName name="___tt3" localSheetId="19" hidden="1">{"'Sheet1'!$L$16"}</definedName>
    <definedName name="___tt3" localSheetId="7" hidden="1">{"'Sheet1'!$L$16"}</definedName>
    <definedName name="___tt3" localSheetId="8" hidden="1">{"'Sheet1'!$L$16"}</definedName>
    <definedName name="___tt3" localSheetId="10" hidden="1">{"'Sheet1'!$L$16"}</definedName>
    <definedName name="___tt3" localSheetId="11" hidden="1">{"'Sheet1'!$L$16"}</definedName>
    <definedName name="___tt3" localSheetId="12" hidden="1">{"'Sheet1'!$L$16"}</definedName>
    <definedName name="___tt3" localSheetId="18" hidden="1">{"'Sheet1'!$L$16"}</definedName>
    <definedName name="___tt3" localSheetId="17" hidden="1">{"'Sheet1'!$L$16"}</definedName>
    <definedName name="___tt3" localSheetId="3" hidden="1">{"'Sheet1'!$L$16"}</definedName>
    <definedName name="___tt3" localSheetId="0" hidden="1">{"'Sheet1'!$L$16"}</definedName>
    <definedName name="___tt3" localSheetId="13" hidden="1">{"'Sheet1'!$L$16"}</definedName>
    <definedName name="___tt3" localSheetId="16" hidden="1">{"'Sheet1'!$L$16"}</definedName>
    <definedName name="___tt3" localSheetId="1" hidden="1">{"'Sheet1'!$L$16"}</definedName>
    <definedName name="___tt3" localSheetId="2" hidden="1">{"'Sheet1'!$L$16"}</definedName>
    <definedName name="___tt3" hidden="1">{"'Sheet1'!$L$16"}</definedName>
    <definedName name="___TT31" localSheetId="4" hidden="1">{"'Sheet1'!$L$16"}</definedName>
    <definedName name="___TT31" localSheetId="5" hidden="1">{"'Sheet1'!$L$16"}</definedName>
    <definedName name="___TT31" localSheetId="6" hidden="1">{"'Sheet1'!$L$16"}</definedName>
    <definedName name="___TT31" localSheetId="19" hidden="1">{"'Sheet1'!$L$16"}</definedName>
    <definedName name="___TT31" localSheetId="7" hidden="1">{"'Sheet1'!$L$16"}</definedName>
    <definedName name="___TT31" localSheetId="8" hidden="1">{"'Sheet1'!$L$16"}</definedName>
    <definedName name="___TT31" localSheetId="10" hidden="1">{"'Sheet1'!$L$16"}</definedName>
    <definedName name="___TT31" localSheetId="11" hidden="1">{"'Sheet1'!$L$16"}</definedName>
    <definedName name="___TT31" localSheetId="12" hidden="1">{"'Sheet1'!$L$16"}</definedName>
    <definedName name="___TT31" localSheetId="18" hidden="1">{"'Sheet1'!$L$16"}</definedName>
    <definedName name="___TT31" localSheetId="17" hidden="1">{"'Sheet1'!$L$16"}</definedName>
    <definedName name="___TT31" localSheetId="3" hidden="1">{"'Sheet1'!$L$16"}</definedName>
    <definedName name="___TT31" localSheetId="0" hidden="1">{"'Sheet1'!$L$16"}</definedName>
    <definedName name="___TT31" localSheetId="13" hidden="1">{"'Sheet1'!$L$16"}</definedName>
    <definedName name="___TT31" localSheetId="16" hidden="1">{"'Sheet1'!$L$16"}</definedName>
    <definedName name="___TT31" localSheetId="1" hidden="1">{"'Sheet1'!$L$16"}</definedName>
    <definedName name="___TT31" localSheetId="2" hidden="1">{"'Sheet1'!$L$16"}</definedName>
    <definedName name="___TT31" hidden="1">{"'Sheet1'!$L$16"}</definedName>
    <definedName name="___vl2" localSheetId="19" hidden="1">{"'Sheet1'!$L$16"}</definedName>
    <definedName name="___vl2" localSheetId="7" hidden="1">{"'Sheet1'!$L$16"}</definedName>
    <definedName name="___vl2" localSheetId="10" hidden="1">{"'Sheet1'!$L$16"}</definedName>
    <definedName name="___vl2" localSheetId="18" hidden="1">{"'Sheet1'!$L$16"}</definedName>
    <definedName name="___vl2" localSheetId="17" hidden="1">{"'Sheet1'!$L$16"}</definedName>
    <definedName name="___vl2" localSheetId="3" hidden="1">{"'Sheet1'!$L$16"}</definedName>
    <definedName name="___vl2" localSheetId="0" hidden="1">{"'Sheet1'!$L$16"}</definedName>
    <definedName name="___vl2" localSheetId="16" hidden="1">{"'Sheet1'!$L$16"}</definedName>
    <definedName name="___vl2" localSheetId="1" hidden="1">{"'Sheet1'!$L$16"}</definedName>
    <definedName name="___vl2" localSheetId="2" hidden="1">{"'Sheet1'!$L$16"}</definedName>
    <definedName name="___vl2" hidden="1">{"'Sheet1'!$L$16"}</definedName>
    <definedName name="___xlfn.BAHTTEXT" hidden="1">#NAME?</definedName>
    <definedName name="___xx3" localSheetId="19">#REF!</definedName>
    <definedName name="___xx3" localSheetId="7">#REF!</definedName>
    <definedName name="___xx3" localSheetId="10">#REF!</definedName>
    <definedName name="___xx3" localSheetId="18">#REF!</definedName>
    <definedName name="___xx3" localSheetId="17">#REF!</definedName>
    <definedName name="___xx3" localSheetId="3">#REF!</definedName>
    <definedName name="___xx3" localSheetId="0">#REF!</definedName>
    <definedName name="___xx3" localSheetId="16">#REF!</definedName>
    <definedName name="___xx3" localSheetId="1">#REF!</definedName>
    <definedName name="___xx3" localSheetId="2">#REF!</definedName>
    <definedName name="___xx3">#REF!</definedName>
    <definedName name="___xx4" localSheetId="19">#REF!</definedName>
    <definedName name="___xx4" localSheetId="10">#REF!</definedName>
    <definedName name="___xx4" localSheetId="3">#REF!</definedName>
    <definedName name="___xx4" localSheetId="16">#REF!</definedName>
    <definedName name="___xx4">#REF!</definedName>
    <definedName name="___xx5" localSheetId="19">#REF!</definedName>
    <definedName name="___xx5" localSheetId="10">#REF!</definedName>
    <definedName name="___xx5" localSheetId="3">#REF!</definedName>
    <definedName name="___xx5" localSheetId="16">#REF!</definedName>
    <definedName name="___xx5">#REF!</definedName>
    <definedName name="___xx6" localSheetId="19">#REF!</definedName>
    <definedName name="___xx6" localSheetId="10">#REF!</definedName>
    <definedName name="___xx6" localSheetId="3">#REF!</definedName>
    <definedName name="___xx6" localSheetId="16">#REF!</definedName>
    <definedName name="___xx6">#REF!</definedName>
    <definedName name="___xx7" localSheetId="19">#REF!</definedName>
    <definedName name="___xx7" localSheetId="10">#REF!</definedName>
    <definedName name="___xx7" localSheetId="3">#REF!</definedName>
    <definedName name="___xx7" localSheetId="16">#REF!</definedName>
    <definedName name="___xx7">#REF!</definedName>
    <definedName name="__a1" localSheetId="5" hidden="1">{"'Sheet1'!$L$16"}</definedName>
    <definedName name="__a1" localSheetId="6" hidden="1">{"'Sheet1'!$L$16"}</definedName>
    <definedName name="__a1" localSheetId="19" hidden="1">{"'Sheet1'!$L$16"}</definedName>
    <definedName name="__a1" localSheetId="7" hidden="1">{"'Sheet1'!$L$16"}</definedName>
    <definedName name="__a1" localSheetId="10" hidden="1">{"'Sheet1'!$L$16"}</definedName>
    <definedName name="__a1" localSheetId="12" hidden="1">{"'Sheet1'!$L$16"}</definedName>
    <definedName name="__a1" localSheetId="18" hidden="1">{"'Sheet1'!$L$16"}</definedName>
    <definedName name="__a1" localSheetId="17" hidden="1">{"'Sheet1'!$L$16"}</definedName>
    <definedName name="__a1" localSheetId="3" hidden="1">{"'Sheet1'!$L$16"}</definedName>
    <definedName name="__a1" localSheetId="0" hidden="1">{"'Sheet1'!$L$16"}</definedName>
    <definedName name="__a1" localSheetId="13" hidden="1">{"'Sheet1'!$L$16"}</definedName>
    <definedName name="__a1" localSheetId="16" hidden="1">{"'Sheet1'!$L$16"}</definedName>
    <definedName name="__a1" localSheetId="1" hidden="1">{"'Sheet1'!$L$16"}</definedName>
    <definedName name="__a1" localSheetId="2" hidden="1">{"'Sheet1'!$L$16"}</definedName>
    <definedName name="__a1" hidden="1">{"'Sheet1'!$L$16"}</definedName>
    <definedName name="__a129" localSheetId="4" hidden="1">{"Offgrid",#N/A,FALSE,"OFFGRID";"Region",#N/A,FALSE,"REGION";"Offgrid -2",#N/A,FALSE,"OFFGRID";"WTP",#N/A,FALSE,"WTP";"WTP -2",#N/A,FALSE,"WTP";"Project",#N/A,FALSE,"PROJECT";"Summary -2",#N/A,FALSE,"SUMMARY"}</definedName>
    <definedName name="__a129" localSheetId="5" hidden="1">{"Offgrid",#N/A,FALSE,"OFFGRID";"Region",#N/A,FALSE,"REGION";"Offgrid -2",#N/A,FALSE,"OFFGRID";"WTP",#N/A,FALSE,"WTP";"WTP -2",#N/A,FALSE,"WTP";"Project",#N/A,FALSE,"PROJECT";"Summary -2",#N/A,FALSE,"SUMMARY"}</definedName>
    <definedName name="__a129" localSheetId="6" hidden="1">{"Offgrid",#N/A,FALSE,"OFFGRID";"Region",#N/A,FALSE,"REGION";"Offgrid -2",#N/A,FALSE,"OFFGRID";"WTP",#N/A,FALSE,"WTP";"WTP -2",#N/A,FALSE,"WTP";"Project",#N/A,FALSE,"PROJECT";"Summary -2",#N/A,FALSE,"SUMMARY"}</definedName>
    <definedName name="__a129" localSheetId="19" hidden="1">{"Offgrid",#N/A,FALSE,"OFFGRID";"Region",#N/A,FALSE,"REGION";"Offgrid -2",#N/A,FALSE,"OFFGRID";"WTP",#N/A,FALSE,"WTP";"WTP -2",#N/A,FALSE,"WTP";"Project",#N/A,FALSE,"PROJECT";"Summary -2",#N/A,FALSE,"SUMMARY"}</definedName>
    <definedName name="__a129" localSheetId="7" hidden="1">{"Offgrid",#N/A,FALSE,"OFFGRID";"Region",#N/A,FALSE,"REGION";"Offgrid -2",#N/A,FALSE,"OFFGRID";"WTP",#N/A,FALSE,"WTP";"WTP -2",#N/A,FALSE,"WTP";"Project",#N/A,FALSE,"PROJECT";"Summary -2",#N/A,FALSE,"SUMMARY"}</definedName>
    <definedName name="__a129" localSheetId="8" hidden="1">{"Offgrid",#N/A,FALSE,"OFFGRID";"Region",#N/A,FALSE,"REGION";"Offgrid -2",#N/A,FALSE,"OFFGRID";"WTP",#N/A,FALSE,"WTP";"WTP -2",#N/A,FALSE,"WTP";"Project",#N/A,FALSE,"PROJECT";"Summary -2",#N/A,FALSE,"SUMMARY"}</definedName>
    <definedName name="__a129" localSheetId="10" hidden="1">{"Offgrid",#N/A,FALSE,"OFFGRID";"Region",#N/A,FALSE,"REGION";"Offgrid -2",#N/A,FALSE,"OFFGRID";"WTP",#N/A,FALSE,"WTP";"WTP -2",#N/A,FALSE,"WTP";"Project",#N/A,FALSE,"PROJECT";"Summary -2",#N/A,FALSE,"SUMMARY"}</definedName>
    <definedName name="__a129" localSheetId="11" hidden="1">{"Offgrid",#N/A,FALSE,"OFFGRID";"Region",#N/A,FALSE,"REGION";"Offgrid -2",#N/A,FALSE,"OFFGRID";"WTP",#N/A,FALSE,"WTP";"WTP -2",#N/A,FALSE,"WTP";"Project",#N/A,FALSE,"PROJECT";"Summary -2",#N/A,FALSE,"SUMMARY"}</definedName>
    <definedName name="__a129" localSheetId="12" hidden="1">{"Offgrid",#N/A,FALSE,"OFFGRID";"Region",#N/A,FALSE,"REGION";"Offgrid -2",#N/A,FALSE,"OFFGRID";"WTP",#N/A,FALSE,"WTP";"WTP -2",#N/A,FALSE,"WTP";"Project",#N/A,FALSE,"PROJECT";"Summary -2",#N/A,FALSE,"SUMMARY"}</definedName>
    <definedName name="__a129" localSheetId="18" hidden="1">{"Offgrid",#N/A,FALSE,"OFFGRID";"Region",#N/A,FALSE,"REGION";"Offgrid -2",#N/A,FALSE,"OFFGRID";"WTP",#N/A,FALSE,"WTP";"WTP -2",#N/A,FALSE,"WTP";"Project",#N/A,FALSE,"PROJECT";"Summary -2",#N/A,FALSE,"SUMMARY"}</definedName>
    <definedName name="__a129" localSheetId="17" hidden="1">{"Offgrid",#N/A,FALSE,"OFFGRID";"Region",#N/A,FALSE,"REGION";"Offgrid -2",#N/A,FALSE,"OFFGRID";"WTP",#N/A,FALSE,"WTP";"WTP -2",#N/A,FALSE,"WTP";"Project",#N/A,FALSE,"PROJECT";"Summary -2",#N/A,FALSE,"SUMMARY"}</definedName>
    <definedName name="__a129" localSheetId="3" hidden="1">{"Offgrid",#N/A,FALSE,"OFFGRID";"Region",#N/A,FALSE,"REGION";"Offgrid -2",#N/A,FALSE,"OFFGRID";"WTP",#N/A,FALSE,"WTP";"WTP -2",#N/A,FALSE,"WTP";"Project",#N/A,FALSE,"PROJECT";"Summary -2",#N/A,FALSE,"SUMMARY"}</definedName>
    <definedName name="__a129" localSheetId="0" hidden="1">{"Offgrid",#N/A,FALSE,"OFFGRID";"Region",#N/A,FALSE,"REGION";"Offgrid -2",#N/A,FALSE,"OFFGRID";"WTP",#N/A,FALSE,"WTP";"WTP -2",#N/A,FALSE,"WTP";"Project",#N/A,FALSE,"PROJECT";"Summary -2",#N/A,FALSE,"SUMMARY"}</definedName>
    <definedName name="__a129" localSheetId="13" hidden="1">{"Offgrid",#N/A,FALSE,"OFFGRID";"Region",#N/A,FALSE,"REGION";"Offgrid -2",#N/A,FALSE,"OFFGRID";"WTP",#N/A,FALSE,"WTP";"WTP -2",#N/A,FALSE,"WTP";"Project",#N/A,FALSE,"PROJECT";"Summary -2",#N/A,FALSE,"SUMMARY"}</definedName>
    <definedName name="__a129" localSheetId="16" hidden="1">{"Offgrid",#N/A,FALSE,"OFFGRID";"Region",#N/A,FALSE,"REGION";"Offgrid -2",#N/A,FALSE,"OFFGRID";"WTP",#N/A,FALSE,"WTP";"WTP -2",#N/A,FALSE,"WTP";"Project",#N/A,FALSE,"PROJECT";"Summary -2",#N/A,FALSE,"SUMMARY"}</definedName>
    <definedName name="__a129" localSheetId="1" hidden="1">{"Offgrid",#N/A,FALSE,"OFFGRID";"Region",#N/A,FALSE,"REGION";"Offgrid -2",#N/A,FALSE,"OFFGRID";"WTP",#N/A,FALSE,"WTP";"WTP -2",#N/A,FALSE,"WTP";"Project",#N/A,FALSE,"PROJECT";"Summary -2",#N/A,FALSE,"SUMMARY"}</definedName>
    <definedName name="__a129" localSheetId="2"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4" hidden="1">{"Offgrid",#N/A,FALSE,"OFFGRID";"Region",#N/A,FALSE,"REGION";"Offgrid -2",#N/A,FALSE,"OFFGRID";"WTP",#N/A,FALSE,"WTP";"WTP -2",#N/A,FALSE,"WTP";"Project",#N/A,FALSE,"PROJECT";"Summary -2",#N/A,FALSE,"SUMMARY"}</definedName>
    <definedName name="__a130" localSheetId="5" hidden="1">{"Offgrid",#N/A,FALSE,"OFFGRID";"Region",#N/A,FALSE,"REGION";"Offgrid -2",#N/A,FALSE,"OFFGRID";"WTP",#N/A,FALSE,"WTP";"WTP -2",#N/A,FALSE,"WTP";"Project",#N/A,FALSE,"PROJECT";"Summary -2",#N/A,FALSE,"SUMMARY"}</definedName>
    <definedName name="__a130" localSheetId="6" hidden="1">{"Offgrid",#N/A,FALSE,"OFFGRID";"Region",#N/A,FALSE,"REGION";"Offgrid -2",#N/A,FALSE,"OFFGRID";"WTP",#N/A,FALSE,"WTP";"WTP -2",#N/A,FALSE,"WTP";"Project",#N/A,FALSE,"PROJECT";"Summary -2",#N/A,FALSE,"SUMMARY"}</definedName>
    <definedName name="__a130" localSheetId="19" hidden="1">{"Offgrid",#N/A,FALSE,"OFFGRID";"Region",#N/A,FALSE,"REGION";"Offgrid -2",#N/A,FALSE,"OFFGRID";"WTP",#N/A,FALSE,"WTP";"WTP -2",#N/A,FALSE,"WTP";"Project",#N/A,FALSE,"PROJECT";"Summary -2",#N/A,FALSE,"SUMMARY"}</definedName>
    <definedName name="__a130" localSheetId="7" hidden="1">{"Offgrid",#N/A,FALSE,"OFFGRID";"Region",#N/A,FALSE,"REGION";"Offgrid -2",#N/A,FALSE,"OFFGRID";"WTP",#N/A,FALSE,"WTP";"WTP -2",#N/A,FALSE,"WTP";"Project",#N/A,FALSE,"PROJECT";"Summary -2",#N/A,FALSE,"SUMMARY"}</definedName>
    <definedName name="__a130" localSheetId="8" hidden="1">{"Offgrid",#N/A,FALSE,"OFFGRID";"Region",#N/A,FALSE,"REGION";"Offgrid -2",#N/A,FALSE,"OFFGRID";"WTP",#N/A,FALSE,"WTP";"WTP -2",#N/A,FALSE,"WTP";"Project",#N/A,FALSE,"PROJECT";"Summary -2",#N/A,FALSE,"SUMMARY"}</definedName>
    <definedName name="__a130" localSheetId="10" hidden="1">{"Offgrid",#N/A,FALSE,"OFFGRID";"Region",#N/A,FALSE,"REGION";"Offgrid -2",#N/A,FALSE,"OFFGRID";"WTP",#N/A,FALSE,"WTP";"WTP -2",#N/A,FALSE,"WTP";"Project",#N/A,FALSE,"PROJECT";"Summary -2",#N/A,FALSE,"SUMMARY"}</definedName>
    <definedName name="__a130" localSheetId="11" hidden="1">{"Offgrid",#N/A,FALSE,"OFFGRID";"Region",#N/A,FALSE,"REGION";"Offgrid -2",#N/A,FALSE,"OFFGRID";"WTP",#N/A,FALSE,"WTP";"WTP -2",#N/A,FALSE,"WTP";"Project",#N/A,FALSE,"PROJECT";"Summary -2",#N/A,FALSE,"SUMMARY"}</definedName>
    <definedName name="__a130" localSheetId="12" hidden="1">{"Offgrid",#N/A,FALSE,"OFFGRID";"Region",#N/A,FALSE,"REGION";"Offgrid -2",#N/A,FALSE,"OFFGRID";"WTP",#N/A,FALSE,"WTP";"WTP -2",#N/A,FALSE,"WTP";"Project",#N/A,FALSE,"PROJECT";"Summary -2",#N/A,FALSE,"SUMMARY"}</definedName>
    <definedName name="__a130" localSheetId="18" hidden="1">{"Offgrid",#N/A,FALSE,"OFFGRID";"Region",#N/A,FALSE,"REGION";"Offgrid -2",#N/A,FALSE,"OFFGRID";"WTP",#N/A,FALSE,"WTP";"WTP -2",#N/A,FALSE,"WTP";"Project",#N/A,FALSE,"PROJECT";"Summary -2",#N/A,FALSE,"SUMMARY"}</definedName>
    <definedName name="__a130" localSheetId="17" hidden="1">{"Offgrid",#N/A,FALSE,"OFFGRID";"Region",#N/A,FALSE,"REGION";"Offgrid -2",#N/A,FALSE,"OFFGRID";"WTP",#N/A,FALSE,"WTP";"WTP -2",#N/A,FALSE,"WTP";"Project",#N/A,FALSE,"PROJECT";"Summary -2",#N/A,FALSE,"SUMMARY"}</definedName>
    <definedName name="__a130" localSheetId="3" hidden="1">{"Offgrid",#N/A,FALSE,"OFFGRID";"Region",#N/A,FALSE,"REGION";"Offgrid -2",#N/A,FALSE,"OFFGRID";"WTP",#N/A,FALSE,"WTP";"WTP -2",#N/A,FALSE,"WTP";"Project",#N/A,FALSE,"PROJECT";"Summary -2",#N/A,FALSE,"SUMMARY"}</definedName>
    <definedName name="__a130" localSheetId="0" hidden="1">{"Offgrid",#N/A,FALSE,"OFFGRID";"Region",#N/A,FALSE,"REGION";"Offgrid -2",#N/A,FALSE,"OFFGRID";"WTP",#N/A,FALSE,"WTP";"WTP -2",#N/A,FALSE,"WTP";"Project",#N/A,FALSE,"PROJECT";"Summary -2",#N/A,FALSE,"SUMMARY"}</definedName>
    <definedName name="__a130" localSheetId="13" hidden="1">{"Offgrid",#N/A,FALSE,"OFFGRID";"Region",#N/A,FALSE,"REGION";"Offgrid -2",#N/A,FALSE,"OFFGRID";"WTP",#N/A,FALSE,"WTP";"WTP -2",#N/A,FALSE,"WTP";"Project",#N/A,FALSE,"PROJECT";"Summary -2",#N/A,FALSE,"SUMMARY"}</definedName>
    <definedName name="__a130" localSheetId="16" hidden="1">{"Offgrid",#N/A,FALSE,"OFFGRID";"Region",#N/A,FALSE,"REGION";"Offgrid -2",#N/A,FALSE,"OFFGRID";"WTP",#N/A,FALSE,"WTP";"WTP -2",#N/A,FALSE,"WTP";"Project",#N/A,FALSE,"PROJECT";"Summary -2",#N/A,FALSE,"SUMMARY"}</definedName>
    <definedName name="__a130" localSheetId="1" hidden="1">{"Offgrid",#N/A,FALSE,"OFFGRID";"Region",#N/A,FALSE,"REGION";"Offgrid -2",#N/A,FALSE,"OFFGRID";"WTP",#N/A,FALSE,"WTP";"WTP -2",#N/A,FALSE,"WTP";"Project",#N/A,FALSE,"PROJECT";"Summary -2",#N/A,FALSE,"SUMMARY"}</definedName>
    <definedName name="__a130" localSheetId="2"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16550" localSheetId="19">'[1]CT -THVLNC'!#REF!</definedName>
    <definedName name="__a16550" localSheetId="7">'[1]CT -THVLNC'!#REF!</definedName>
    <definedName name="__a16550" localSheetId="18">'[1]CT -THVLNC'!#REF!</definedName>
    <definedName name="__a16550" localSheetId="17">'[1]CT -THVLNC'!#REF!</definedName>
    <definedName name="__a16550" localSheetId="13">'[2]CT -THVLNC'!#REF!</definedName>
    <definedName name="__a16550" localSheetId="16">'[2]CT -THVLNC'!#REF!</definedName>
    <definedName name="__a16550">'[2]CT -THVLNC'!#REF!</definedName>
    <definedName name="__a2" localSheetId="4" hidden="1">{"'Sheet1'!$L$16"}</definedName>
    <definedName name="__a2" localSheetId="5" hidden="1">{"'Sheet1'!$L$16"}</definedName>
    <definedName name="__a2" localSheetId="6" hidden="1">{"'Sheet1'!$L$16"}</definedName>
    <definedName name="__a2" localSheetId="19" hidden="1">{"'Sheet1'!$L$16"}</definedName>
    <definedName name="__a2" localSheetId="7" hidden="1">{"'Sheet1'!$L$16"}</definedName>
    <definedName name="__a2" localSheetId="8" hidden="1">{"'Sheet1'!$L$16"}</definedName>
    <definedName name="__a2" localSheetId="10" hidden="1">{"'Sheet1'!$L$16"}</definedName>
    <definedName name="__a2" localSheetId="11" hidden="1">{"'Sheet1'!$L$16"}</definedName>
    <definedName name="__a2" localSheetId="12" hidden="1">{"'Sheet1'!$L$16"}</definedName>
    <definedName name="__a2" localSheetId="18" hidden="1">{"'Sheet1'!$L$16"}</definedName>
    <definedName name="__a2" localSheetId="17" hidden="1">{"'Sheet1'!$L$16"}</definedName>
    <definedName name="__a2" localSheetId="3" hidden="1">{"'Sheet1'!$L$16"}</definedName>
    <definedName name="__a2" localSheetId="0" hidden="1">{"'Sheet1'!$L$16"}</definedName>
    <definedName name="__a2" localSheetId="13" hidden="1">{"'Sheet1'!$L$16"}</definedName>
    <definedName name="__a2" localSheetId="16" hidden="1">{"'Sheet1'!$L$16"}</definedName>
    <definedName name="__a2" localSheetId="1" hidden="1">{"'Sheet1'!$L$16"}</definedName>
    <definedName name="__a2" localSheetId="2" hidden="1">{"'Sheet1'!$L$16"}</definedName>
    <definedName name="__a2" hidden="1">{"'Sheet1'!$L$16"}</definedName>
    <definedName name="__B1" localSheetId="4" hidden="1">{"'Sheet1'!$L$16"}</definedName>
    <definedName name="__B1" localSheetId="5" hidden="1">{"'Sheet1'!$L$16"}</definedName>
    <definedName name="__B1" localSheetId="6" hidden="1">{"'Sheet1'!$L$16"}</definedName>
    <definedName name="__B1" localSheetId="19" hidden="1">{"'Sheet1'!$L$16"}</definedName>
    <definedName name="__B1" localSheetId="7" hidden="1">{"'Sheet1'!$L$16"}</definedName>
    <definedName name="__B1" localSheetId="8" hidden="1">{"'Sheet1'!$L$16"}</definedName>
    <definedName name="__B1" localSheetId="10" hidden="1">{"'Sheet1'!$L$16"}</definedName>
    <definedName name="__B1" localSheetId="11" hidden="1">{"'Sheet1'!$L$16"}</definedName>
    <definedName name="__B1" localSheetId="12" hidden="1">{"'Sheet1'!$L$16"}</definedName>
    <definedName name="__B1" localSheetId="18" hidden="1">{"'Sheet1'!$L$16"}</definedName>
    <definedName name="__B1" localSheetId="17" hidden="1">{"'Sheet1'!$L$16"}</definedName>
    <definedName name="__B1" localSheetId="3" hidden="1">{"'Sheet1'!$L$16"}</definedName>
    <definedName name="__B1" localSheetId="0" hidden="1">{"'Sheet1'!$L$16"}</definedName>
    <definedName name="__B1" localSheetId="13" hidden="1">{"'Sheet1'!$L$16"}</definedName>
    <definedName name="__B1" localSheetId="16" hidden="1">{"'Sheet1'!$L$16"}</definedName>
    <definedName name="__B1" localSheetId="1" hidden="1">{"'Sheet1'!$L$16"}</definedName>
    <definedName name="__B1" localSheetId="2" hidden="1">{"'Sheet1'!$L$16"}</definedName>
    <definedName name="__B1" hidden="1">{"'Sheet1'!$L$16"}</definedName>
    <definedName name="__ba1" localSheetId="4" hidden="1">{#N/A,#N/A,FALSE,"Chi tiÆt"}</definedName>
    <definedName name="__ba1" localSheetId="5" hidden="1">{#N/A,#N/A,FALSE,"Chi tiÆt"}</definedName>
    <definedName name="__ba1" localSheetId="6" hidden="1">{#N/A,#N/A,FALSE,"Chi tiÆt"}</definedName>
    <definedName name="__ba1" localSheetId="19" hidden="1">{#N/A,#N/A,FALSE,"Chi tiÆt"}</definedName>
    <definedName name="__ba1" localSheetId="7" hidden="1">{#N/A,#N/A,FALSE,"Chi tiÆt"}</definedName>
    <definedName name="__ba1" localSheetId="8" hidden="1">{#N/A,#N/A,FALSE,"Chi tiÆt"}</definedName>
    <definedName name="__ba1" localSheetId="10" hidden="1">{#N/A,#N/A,FALSE,"Chi tiÆt"}</definedName>
    <definedName name="__ba1" localSheetId="11" hidden="1">{#N/A,#N/A,FALSE,"Chi tiÆt"}</definedName>
    <definedName name="__ba1" localSheetId="12" hidden="1">{#N/A,#N/A,FALSE,"Chi tiÆt"}</definedName>
    <definedName name="__ba1" localSheetId="18" hidden="1">{#N/A,#N/A,FALSE,"Chi tiÆt"}</definedName>
    <definedName name="__ba1" localSheetId="17" hidden="1">{#N/A,#N/A,FALSE,"Chi tiÆt"}</definedName>
    <definedName name="__ba1" localSheetId="3" hidden="1">{#N/A,#N/A,FALSE,"Chi tiÆt"}</definedName>
    <definedName name="__ba1" localSheetId="0" hidden="1">{#N/A,#N/A,FALSE,"Chi tiÆt"}</definedName>
    <definedName name="__ba1" localSheetId="13" hidden="1">{#N/A,#N/A,FALSE,"Chi tiÆt"}</definedName>
    <definedName name="__ba1" localSheetId="16" hidden="1">{#N/A,#N/A,FALSE,"Chi tiÆt"}</definedName>
    <definedName name="__ba1" localSheetId="1" hidden="1">{#N/A,#N/A,FALSE,"Chi tiÆt"}</definedName>
    <definedName name="__ba1" localSheetId="2" hidden="1">{#N/A,#N/A,FALSE,"Chi tiÆt"}</definedName>
    <definedName name="__ba1" hidden="1">{#N/A,#N/A,FALSE,"Chi tiÆt"}</definedName>
    <definedName name="__ban2" localSheetId="4" hidden="1">{"'Sheet1'!$L$16"}</definedName>
    <definedName name="__ban2" localSheetId="5" hidden="1">{"'Sheet1'!$L$16"}</definedName>
    <definedName name="__ban2" localSheetId="6" hidden="1">{"'Sheet1'!$L$16"}</definedName>
    <definedName name="__ban2" localSheetId="19" hidden="1">{"'Sheet1'!$L$16"}</definedName>
    <definedName name="__ban2" localSheetId="7" hidden="1">{"'Sheet1'!$L$16"}</definedName>
    <definedName name="__ban2" localSheetId="8" hidden="1">{"'Sheet1'!$L$16"}</definedName>
    <definedName name="__ban2" localSheetId="10" hidden="1">{"'Sheet1'!$L$16"}</definedName>
    <definedName name="__ban2" localSheetId="11" hidden="1">{"'Sheet1'!$L$16"}</definedName>
    <definedName name="__ban2" localSheetId="12" hidden="1">{"'Sheet1'!$L$16"}</definedName>
    <definedName name="__ban2" localSheetId="18" hidden="1">{"'Sheet1'!$L$16"}</definedName>
    <definedName name="__ban2" localSheetId="17" hidden="1">{"'Sheet1'!$L$16"}</definedName>
    <definedName name="__ban2" localSheetId="3" hidden="1">{"'Sheet1'!$L$16"}</definedName>
    <definedName name="__ban2" localSheetId="0" hidden="1">{"'Sheet1'!$L$16"}</definedName>
    <definedName name="__ban2" localSheetId="13" hidden="1">{"'Sheet1'!$L$16"}</definedName>
    <definedName name="__ban2" localSheetId="16" hidden="1">{"'Sheet1'!$L$16"}</definedName>
    <definedName name="__ban2" localSheetId="1" hidden="1">{"'Sheet1'!$L$16"}</definedName>
    <definedName name="__ban2" localSheetId="2" hidden="1">{"'Sheet1'!$L$16"}</definedName>
    <definedName name="__ban2" hidden="1">{"'Sheet1'!$L$16"}</definedName>
    <definedName name="__boi1" localSheetId="19">#REF!</definedName>
    <definedName name="__boi1" localSheetId="10">#REF!</definedName>
    <definedName name="__boi1" localSheetId="3">#REF!</definedName>
    <definedName name="__boi1" localSheetId="13">#REF!</definedName>
    <definedName name="__boi1" localSheetId="16">#REF!</definedName>
    <definedName name="__boi1">#REF!</definedName>
    <definedName name="__boi2" localSheetId="19">#REF!</definedName>
    <definedName name="__boi2" localSheetId="10">#REF!</definedName>
    <definedName name="__boi2" localSheetId="3">#REF!</definedName>
    <definedName name="__boi2" localSheetId="13">#REF!</definedName>
    <definedName name="__boi2" localSheetId="16">#REF!</definedName>
    <definedName name="__boi2">#REF!</definedName>
    <definedName name="__boi3" localSheetId="19">#REF!</definedName>
    <definedName name="__boi3" localSheetId="13">#REF!</definedName>
    <definedName name="__boi3" localSheetId="16">#REF!</definedName>
    <definedName name="__boi3">#REF!</definedName>
    <definedName name="__boi4" localSheetId="19">#REF!</definedName>
    <definedName name="__boi4" localSheetId="13">#REF!</definedName>
    <definedName name="__boi4" localSheetId="16">#REF!</definedName>
    <definedName name="__boi4">#REF!</definedName>
    <definedName name="__btm10" localSheetId="19">#REF!</definedName>
    <definedName name="__btm10" localSheetId="10">#REF!</definedName>
    <definedName name="__btm10" localSheetId="3">#REF!</definedName>
    <definedName name="__btm10" localSheetId="13">#REF!</definedName>
    <definedName name="__btm10" localSheetId="16">#REF!</definedName>
    <definedName name="__btm10">#REF!</definedName>
    <definedName name="__btm100" localSheetId="19">#REF!</definedName>
    <definedName name="__btm100" localSheetId="10">#REF!</definedName>
    <definedName name="__btm100" localSheetId="3">#REF!</definedName>
    <definedName name="__btm100" localSheetId="13">#REF!</definedName>
    <definedName name="__btm100" localSheetId="16">#REF!</definedName>
    <definedName name="__btm100">#REF!</definedName>
    <definedName name="__BTM150" localSheetId="19">#REF!</definedName>
    <definedName name="__BTM150" localSheetId="10">#REF!</definedName>
    <definedName name="__BTM150" localSheetId="3">#REF!</definedName>
    <definedName name="__BTM150" localSheetId="16">#REF!</definedName>
    <definedName name="__BTM150">#REF!</definedName>
    <definedName name="__BTM250" localSheetId="19">#REF!</definedName>
    <definedName name="__BTM250" localSheetId="10">#REF!</definedName>
    <definedName name="__BTM250" localSheetId="3">#REF!</definedName>
    <definedName name="__BTM250" localSheetId="13">#REF!</definedName>
    <definedName name="__BTM250" localSheetId="16">#REF!</definedName>
    <definedName name="__BTM250">#REF!</definedName>
    <definedName name="__btM300" localSheetId="19">#REF!</definedName>
    <definedName name="__btM300" localSheetId="10">#REF!</definedName>
    <definedName name="__btM300" localSheetId="3">#REF!</definedName>
    <definedName name="__btM300" localSheetId="13">#REF!</definedName>
    <definedName name="__btM300" localSheetId="16">#REF!</definedName>
    <definedName name="__btM300">#REF!</definedName>
    <definedName name="__BTM50" localSheetId="19">#REF!</definedName>
    <definedName name="__BTM50" localSheetId="10">#REF!</definedName>
    <definedName name="__BTM50" localSheetId="3">#REF!</definedName>
    <definedName name="__BTM50" localSheetId="16">#REF!</definedName>
    <definedName name="__BTM50">#REF!</definedName>
    <definedName name="__cao1" localSheetId="19">#REF!</definedName>
    <definedName name="__cao1" localSheetId="13">#REF!</definedName>
    <definedName name="__cao1" localSheetId="16">#REF!</definedName>
    <definedName name="__cao1">#REF!</definedName>
    <definedName name="__cao2" localSheetId="19">#REF!</definedName>
    <definedName name="__cao2" localSheetId="13">#REF!</definedName>
    <definedName name="__cao2" localSheetId="16">#REF!</definedName>
    <definedName name="__cao2">#REF!</definedName>
    <definedName name="__cao3" localSheetId="19">#REF!</definedName>
    <definedName name="__cao3" localSheetId="13">#REF!</definedName>
    <definedName name="__cao3" localSheetId="16">#REF!</definedName>
    <definedName name="__cao3">#REF!</definedName>
    <definedName name="__cao4" localSheetId="19">#REF!</definedName>
    <definedName name="__cao4" localSheetId="13">#REF!</definedName>
    <definedName name="__cao4" localSheetId="16">#REF!</definedName>
    <definedName name="__cao4">#REF!</definedName>
    <definedName name="__cao5" localSheetId="19">#REF!</definedName>
    <definedName name="__cao5" localSheetId="13">#REF!</definedName>
    <definedName name="__cao5" localSheetId="16">#REF!</definedName>
    <definedName name="__cao5">#REF!</definedName>
    <definedName name="__cao6" localSheetId="19">#REF!</definedName>
    <definedName name="__cao6" localSheetId="13">#REF!</definedName>
    <definedName name="__cao6" localSheetId="16">#REF!</definedName>
    <definedName name="__cao6">#REF!</definedName>
    <definedName name="__cep1" localSheetId="4" hidden="1">{"'Sheet1'!$L$16"}</definedName>
    <definedName name="__cep1" localSheetId="5" hidden="1">{"'Sheet1'!$L$16"}</definedName>
    <definedName name="__cep1" localSheetId="6" hidden="1">{"'Sheet1'!$L$16"}</definedName>
    <definedName name="__cep1" localSheetId="19" hidden="1">{"'Sheet1'!$L$16"}</definedName>
    <definedName name="__cep1" localSheetId="7" hidden="1">{"'Sheet1'!$L$16"}</definedName>
    <definedName name="__cep1" localSheetId="8" hidden="1">{"'Sheet1'!$L$16"}</definedName>
    <definedName name="__cep1" localSheetId="10" hidden="1">{"'Sheet1'!$L$16"}</definedName>
    <definedName name="__cep1" localSheetId="11" hidden="1">{"'Sheet1'!$L$16"}</definedName>
    <definedName name="__cep1" localSheetId="12" hidden="1">{"'Sheet1'!$L$16"}</definedName>
    <definedName name="__cep1" localSheetId="18" hidden="1">{"'Sheet1'!$L$16"}</definedName>
    <definedName name="__cep1" localSheetId="17" hidden="1">{"'Sheet1'!$L$16"}</definedName>
    <definedName name="__cep1" localSheetId="3" hidden="1">{"'Sheet1'!$L$16"}</definedName>
    <definedName name="__cep1" localSheetId="0" hidden="1">{"'Sheet1'!$L$16"}</definedName>
    <definedName name="__cep1" localSheetId="13" hidden="1">{"'Sheet1'!$L$16"}</definedName>
    <definedName name="__cep1" localSheetId="16" hidden="1">{"'Sheet1'!$L$16"}</definedName>
    <definedName name="__cep1" localSheetId="1" hidden="1">{"'Sheet1'!$L$16"}</definedName>
    <definedName name="__cep1" localSheetId="2" hidden="1">{"'Sheet1'!$L$16"}</definedName>
    <definedName name="__cep1" hidden="1">{"'Sheet1'!$L$16"}</definedName>
    <definedName name="__Coc39" localSheetId="4" hidden="1">{"'Sheet1'!$L$16"}</definedName>
    <definedName name="__Coc39" localSheetId="5" hidden="1">{"'Sheet1'!$L$16"}</definedName>
    <definedName name="__Coc39" localSheetId="6" hidden="1">{"'Sheet1'!$L$16"}</definedName>
    <definedName name="__Coc39" localSheetId="19" hidden="1">{"'Sheet1'!$L$16"}</definedName>
    <definedName name="__Coc39" localSheetId="7" hidden="1">{"'Sheet1'!$L$16"}</definedName>
    <definedName name="__Coc39" localSheetId="8" hidden="1">{"'Sheet1'!$L$16"}</definedName>
    <definedName name="__Coc39" localSheetId="10" hidden="1">{"'Sheet1'!$L$16"}</definedName>
    <definedName name="__Coc39" localSheetId="11" hidden="1">{"'Sheet1'!$L$16"}</definedName>
    <definedName name="__Coc39" localSheetId="12" hidden="1">{"'Sheet1'!$L$16"}</definedName>
    <definedName name="__Coc39" localSheetId="18" hidden="1">{"'Sheet1'!$L$16"}</definedName>
    <definedName name="__Coc39" localSheetId="17" hidden="1">{"'Sheet1'!$L$16"}</definedName>
    <definedName name="__Coc39" localSheetId="3" hidden="1">{"'Sheet1'!$L$16"}</definedName>
    <definedName name="__Coc39" localSheetId="0" hidden="1">{"'Sheet1'!$L$16"}</definedName>
    <definedName name="__Coc39" localSheetId="13" hidden="1">{"'Sheet1'!$L$16"}</definedName>
    <definedName name="__Coc39" localSheetId="16" hidden="1">{"'Sheet1'!$L$16"}</definedName>
    <definedName name="__Coc39" localSheetId="1" hidden="1">{"'Sheet1'!$L$16"}</definedName>
    <definedName name="__Coc39" localSheetId="2" hidden="1">{"'Sheet1'!$L$16"}</definedName>
    <definedName name="__Coc39" hidden="1">{"'Sheet1'!$L$16"}</definedName>
    <definedName name="__CON1" localSheetId="19">#REF!</definedName>
    <definedName name="__CON1" localSheetId="10">#REF!</definedName>
    <definedName name="__CON1" localSheetId="3">#REF!</definedName>
    <definedName name="__CON1" localSheetId="13">#REF!</definedName>
    <definedName name="__CON1" localSheetId="16">#REF!</definedName>
    <definedName name="__CON1">#REF!</definedName>
    <definedName name="__CON2" localSheetId="19">#REF!</definedName>
    <definedName name="__CON2" localSheetId="10">#REF!</definedName>
    <definedName name="__CON2" localSheetId="3">#REF!</definedName>
    <definedName name="__CON2" localSheetId="13">#REF!</definedName>
    <definedName name="__CON2" localSheetId="16">#REF!</definedName>
    <definedName name="__CON2">#REF!</definedName>
    <definedName name="__Count">9</definedName>
    <definedName name="__CT250" localSheetId="19">'[3]dongia (2)'!#REF!</definedName>
    <definedName name="__CT250" localSheetId="7">'[3]dongia (2)'!#REF!</definedName>
    <definedName name="__CT250" localSheetId="18">'[3]dongia (2)'!#REF!</definedName>
    <definedName name="__CT250" localSheetId="17">'[3]dongia (2)'!#REF!</definedName>
    <definedName name="__CT250" localSheetId="13">'[4]dongia (2)'!#REF!</definedName>
    <definedName name="__CT250" localSheetId="16">'[4]dongia (2)'!#REF!</definedName>
    <definedName name="__CT250">'[4]dongia (2)'!#REF!</definedName>
    <definedName name="__D1">[5]SL!$E$5</definedName>
    <definedName name="__D2">[5]SL!$E$5</definedName>
    <definedName name="__dai1" localSheetId="19">#REF!</definedName>
    <definedName name="__dai1" localSheetId="13">#REF!</definedName>
    <definedName name="__dai1" localSheetId="16">#REF!</definedName>
    <definedName name="__dai1">#REF!</definedName>
    <definedName name="__dai2" localSheetId="19">#REF!</definedName>
    <definedName name="__dai2" localSheetId="13">#REF!</definedName>
    <definedName name="__dai2" localSheetId="16">#REF!</definedName>
    <definedName name="__dai2">#REF!</definedName>
    <definedName name="__dai3" localSheetId="19">#REF!</definedName>
    <definedName name="__dai3" localSheetId="13">#REF!</definedName>
    <definedName name="__dai3" localSheetId="16">#REF!</definedName>
    <definedName name="__dai3">#REF!</definedName>
    <definedName name="__dai4" localSheetId="19">#REF!</definedName>
    <definedName name="__dai4" localSheetId="13">#REF!</definedName>
    <definedName name="__dai4" localSheetId="16">#REF!</definedName>
    <definedName name="__dai4">#REF!</definedName>
    <definedName name="__dai5" localSheetId="19">#REF!</definedName>
    <definedName name="__dai5" localSheetId="13">#REF!</definedName>
    <definedName name="__dai5" localSheetId="16">#REF!</definedName>
    <definedName name="__dai5">#REF!</definedName>
    <definedName name="__dai6" localSheetId="19">#REF!</definedName>
    <definedName name="__dai6" localSheetId="13">#REF!</definedName>
    <definedName name="__dai6" localSheetId="16">#REF!</definedName>
    <definedName name="__dai6">#REF!</definedName>
    <definedName name="__dan1" localSheetId="19">#REF!</definedName>
    <definedName name="__dan1" localSheetId="13">#REF!</definedName>
    <definedName name="__dan1" localSheetId="16">#REF!</definedName>
    <definedName name="__dan1">#REF!</definedName>
    <definedName name="__dan2" localSheetId="19">#REF!</definedName>
    <definedName name="__dan2" localSheetId="13">#REF!</definedName>
    <definedName name="__dan2" localSheetId="16">#REF!</definedName>
    <definedName name="__dan2">#REF!</definedName>
    <definedName name="__dao1" localSheetId="19">#REF!</definedName>
    <definedName name="__dao1" localSheetId="13">#REF!</definedName>
    <definedName name="__dao1" localSheetId="16">#REF!</definedName>
    <definedName name="__dao1">#REF!</definedName>
    <definedName name="__dbu1" localSheetId="19">#REF!</definedName>
    <definedName name="__dbu1" localSheetId="13">#REF!</definedName>
    <definedName name="__dbu1" localSheetId="16">#REF!</definedName>
    <definedName name="__dbu1">#REF!</definedName>
    <definedName name="__dbu2" localSheetId="19">#REF!</definedName>
    <definedName name="__dbu2" localSheetId="13">#REF!</definedName>
    <definedName name="__dbu2" localSheetId="16">#REF!</definedName>
    <definedName name="__dbu2">#REF!</definedName>
    <definedName name="__ddn400" localSheetId="19">#REF!</definedName>
    <definedName name="__ddn400" localSheetId="10">#REF!</definedName>
    <definedName name="__ddn400" localSheetId="3">#REF!</definedName>
    <definedName name="__ddn400" localSheetId="0">#REF!</definedName>
    <definedName name="__ddn400" localSheetId="13">#REF!</definedName>
    <definedName name="__ddn400" localSheetId="16">#REF!</definedName>
    <definedName name="__ddn400" localSheetId="1">#REF!</definedName>
    <definedName name="__ddn400" localSheetId="2">#REF!</definedName>
    <definedName name="__ddn400">#REF!</definedName>
    <definedName name="__ddn600" localSheetId="19">#REF!</definedName>
    <definedName name="__ddn600" localSheetId="10">#REF!</definedName>
    <definedName name="__ddn600" localSheetId="3">#REF!</definedName>
    <definedName name="__ddn600" localSheetId="13">#REF!</definedName>
    <definedName name="__ddn600" localSheetId="16">#REF!</definedName>
    <definedName name="__ddn600">#REF!</definedName>
    <definedName name="__Goi8" localSheetId="4" hidden="1">{"'Sheet1'!$L$16"}</definedName>
    <definedName name="__Goi8" localSheetId="5" hidden="1">{"'Sheet1'!$L$16"}</definedName>
    <definedName name="__Goi8" localSheetId="6" hidden="1">{"'Sheet1'!$L$16"}</definedName>
    <definedName name="__Goi8" localSheetId="19" hidden="1">{"'Sheet1'!$L$16"}</definedName>
    <definedName name="__Goi8" localSheetId="7" hidden="1">{"'Sheet1'!$L$16"}</definedName>
    <definedName name="__Goi8" localSheetId="8" hidden="1">{"'Sheet1'!$L$16"}</definedName>
    <definedName name="__Goi8" localSheetId="10" hidden="1">{"'Sheet1'!$L$16"}</definedName>
    <definedName name="__Goi8" localSheetId="11" hidden="1">{"'Sheet1'!$L$16"}</definedName>
    <definedName name="__Goi8" localSheetId="12" hidden="1">{"'Sheet1'!$L$16"}</definedName>
    <definedName name="__Goi8" localSheetId="18" hidden="1">{"'Sheet1'!$L$16"}</definedName>
    <definedName name="__Goi8" localSheetId="17" hidden="1">{"'Sheet1'!$L$16"}</definedName>
    <definedName name="__Goi8" localSheetId="3" hidden="1">{"'Sheet1'!$L$16"}</definedName>
    <definedName name="__Goi8" localSheetId="0" hidden="1">{"'Sheet1'!$L$16"}</definedName>
    <definedName name="__Goi8" localSheetId="13" hidden="1">{"'Sheet1'!$L$16"}</definedName>
    <definedName name="__Goi8" localSheetId="16" hidden="1">{"'Sheet1'!$L$16"}</definedName>
    <definedName name="__Goi8" localSheetId="1" hidden="1">{"'Sheet1'!$L$16"}</definedName>
    <definedName name="__Goi8" localSheetId="2" hidden="1">{"'Sheet1'!$L$16"}</definedName>
    <definedName name="__Goi8" hidden="1">{"'Sheet1'!$L$16"}</definedName>
    <definedName name="__gon4" localSheetId="19">#REF!</definedName>
    <definedName name="__gon4" localSheetId="10">#REF!</definedName>
    <definedName name="__gon4" localSheetId="3">#REF!</definedName>
    <definedName name="__gon4" localSheetId="13">#REF!</definedName>
    <definedName name="__gon4" localSheetId="16">#REF!</definedName>
    <definedName name="__gon4">#REF!</definedName>
    <definedName name="__h1" localSheetId="4" hidden="1">{"'Sheet1'!$L$16"}</definedName>
    <definedName name="__h1" localSheetId="5" hidden="1">{"'Sheet1'!$L$16"}</definedName>
    <definedName name="__h1" localSheetId="6" hidden="1">{"'Sheet1'!$L$16"}</definedName>
    <definedName name="__h1" localSheetId="19" hidden="1">{"'Sheet1'!$L$16"}</definedName>
    <definedName name="__h1" localSheetId="7" hidden="1">{"'Sheet1'!$L$16"}</definedName>
    <definedName name="__h1" localSheetId="8" hidden="1">{"'Sheet1'!$L$16"}</definedName>
    <definedName name="__h1" localSheetId="10" hidden="1">{"'Sheet1'!$L$16"}</definedName>
    <definedName name="__h1" localSheetId="11" hidden="1">{"'Sheet1'!$L$16"}</definedName>
    <definedName name="__h1" localSheetId="12" hidden="1">{"'Sheet1'!$L$16"}</definedName>
    <definedName name="__h1" localSheetId="18" hidden="1">{"'Sheet1'!$L$16"}</definedName>
    <definedName name="__h1" localSheetId="17" hidden="1">{"'Sheet1'!$L$16"}</definedName>
    <definedName name="__h1" localSheetId="3" hidden="1">{"'Sheet1'!$L$16"}</definedName>
    <definedName name="__h1" localSheetId="0" hidden="1">{"'Sheet1'!$L$16"}</definedName>
    <definedName name="__h1" localSheetId="13" hidden="1">{"'Sheet1'!$L$16"}</definedName>
    <definedName name="__h1" localSheetId="16" hidden="1">{"'Sheet1'!$L$16"}</definedName>
    <definedName name="__h1" localSheetId="1" hidden="1">{"'Sheet1'!$L$16"}</definedName>
    <definedName name="__h1" localSheetId="2" hidden="1">{"'Sheet1'!$L$16"}</definedName>
    <definedName name="__h1" hidden="1">{"'Sheet1'!$L$16"}</definedName>
    <definedName name="__hh1" localSheetId="19">[6]XL4Poppy!$C$9</definedName>
    <definedName name="__hh1" localSheetId="7">[6]XL4Poppy!$C$9</definedName>
    <definedName name="__hh1" localSheetId="18">[6]XL4Poppy!$C$9</definedName>
    <definedName name="__hh1" localSheetId="17">[6]XL4Poppy!$C$9</definedName>
    <definedName name="__hh1">[7]XL4Poppy!$C$9</definedName>
    <definedName name="__hh2" localSheetId="19">[6]XL4Poppy!$A$15</definedName>
    <definedName name="__hh2" localSheetId="7">[6]XL4Poppy!$A$15</definedName>
    <definedName name="__hh2" localSheetId="18">[6]XL4Poppy!$A$15</definedName>
    <definedName name="__hh2" localSheetId="17">[6]XL4Poppy!$A$15</definedName>
    <definedName name="__hh2">[7]XL4Poppy!$A$15</definedName>
    <definedName name="__hom2" localSheetId="19">#REF!</definedName>
    <definedName name="__hom2" localSheetId="13">#REF!</definedName>
    <definedName name="__hom2" localSheetId="16">#REF!</definedName>
    <definedName name="__hom2">#REF!</definedName>
    <definedName name="__hsm2">1.1289</definedName>
    <definedName name="__hso2" localSheetId="19">#REF!</definedName>
    <definedName name="__hso2" localSheetId="7">#REF!</definedName>
    <definedName name="__hso2" localSheetId="10">#REF!</definedName>
    <definedName name="__hso2" localSheetId="18">#REF!</definedName>
    <definedName name="__hso2" localSheetId="17">#REF!</definedName>
    <definedName name="__hso2" localSheetId="3">#REF!</definedName>
    <definedName name="__hso2" localSheetId="0">#REF!</definedName>
    <definedName name="__hso2" localSheetId="16">#REF!</definedName>
    <definedName name="__hso2" localSheetId="1">#REF!</definedName>
    <definedName name="__hso2" localSheetId="2">#REF!</definedName>
    <definedName name="__hso2">#REF!</definedName>
    <definedName name="__hu1" localSheetId="4" hidden="1">{"'Sheet1'!$L$16"}</definedName>
    <definedName name="__hu1" localSheetId="5" hidden="1">{"'Sheet1'!$L$16"}</definedName>
    <definedName name="__hu1" localSheetId="6" hidden="1">{"'Sheet1'!$L$16"}</definedName>
    <definedName name="__hu1" localSheetId="19" hidden="1">{"'Sheet1'!$L$16"}</definedName>
    <definedName name="__hu1" localSheetId="7" hidden="1">{"'Sheet1'!$L$16"}</definedName>
    <definedName name="__hu1" localSheetId="8" hidden="1">{"'Sheet1'!$L$16"}</definedName>
    <definedName name="__hu1" localSheetId="10" hidden="1">{"'Sheet1'!$L$16"}</definedName>
    <definedName name="__hu1" localSheetId="11" hidden="1">{"'Sheet1'!$L$16"}</definedName>
    <definedName name="__hu1" localSheetId="12" hidden="1">{"'Sheet1'!$L$16"}</definedName>
    <definedName name="__hu1" localSheetId="18" hidden="1">{"'Sheet1'!$L$16"}</definedName>
    <definedName name="__hu1" localSheetId="17" hidden="1">{"'Sheet1'!$L$16"}</definedName>
    <definedName name="__hu1" localSheetId="3" hidden="1">{"'Sheet1'!$L$16"}</definedName>
    <definedName name="__hu1" localSheetId="0" hidden="1">{"'Sheet1'!$L$16"}</definedName>
    <definedName name="__hu1" localSheetId="13" hidden="1">{"'Sheet1'!$L$16"}</definedName>
    <definedName name="__hu1" localSheetId="16" hidden="1">{"'Sheet1'!$L$16"}</definedName>
    <definedName name="__hu1" localSheetId="1" hidden="1">{"'Sheet1'!$L$16"}</definedName>
    <definedName name="__hu1" localSheetId="2" hidden="1">{"'Sheet1'!$L$16"}</definedName>
    <definedName name="__hu1" hidden="1">{"'Sheet1'!$L$16"}</definedName>
    <definedName name="__hu2" localSheetId="4" hidden="1">{"'Sheet1'!$L$16"}</definedName>
    <definedName name="__hu2" localSheetId="5" hidden="1">{"'Sheet1'!$L$16"}</definedName>
    <definedName name="__hu2" localSheetId="6" hidden="1">{"'Sheet1'!$L$16"}</definedName>
    <definedName name="__hu2" localSheetId="19" hidden="1">{"'Sheet1'!$L$16"}</definedName>
    <definedName name="__hu2" localSheetId="7" hidden="1">{"'Sheet1'!$L$16"}</definedName>
    <definedName name="__hu2" localSheetId="8" hidden="1">{"'Sheet1'!$L$16"}</definedName>
    <definedName name="__hu2" localSheetId="10" hidden="1">{"'Sheet1'!$L$16"}</definedName>
    <definedName name="__hu2" localSheetId="11" hidden="1">{"'Sheet1'!$L$16"}</definedName>
    <definedName name="__hu2" localSheetId="12" hidden="1">{"'Sheet1'!$L$16"}</definedName>
    <definedName name="__hu2" localSheetId="18" hidden="1">{"'Sheet1'!$L$16"}</definedName>
    <definedName name="__hu2" localSheetId="17" hidden="1">{"'Sheet1'!$L$16"}</definedName>
    <definedName name="__hu2" localSheetId="3" hidden="1">{"'Sheet1'!$L$16"}</definedName>
    <definedName name="__hu2" localSheetId="0" hidden="1">{"'Sheet1'!$L$16"}</definedName>
    <definedName name="__hu2" localSheetId="13" hidden="1">{"'Sheet1'!$L$16"}</definedName>
    <definedName name="__hu2" localSheetId="16" hidden="1">{"'Sheet1'!$L$16"}</definedName>
    <definedName name="__hu2" localSheetId="1" hidden="1">{"'Sheet1'!$L$16"}</definedName>
    <definedName name="__hu2" localSheetId="2" hidden="1">{"'Sheet1'!$L$16"}</definedName>
    <definedName name="__hu2" hidden="1">{"'Sheet1'!$L$16"}</definedName>
    <definedName name="__hu5" localSheetId="4" hidden="1">{"'Sheet1'!$L$16"}</definedName>
    <definedName name="__hu5" localSheetId="5" hidden="1">{"'Sheet1'!$L$16"}</definedName>
    <definedName name="__hu5" localSheetId="6" hidden="1">{"'Sheet1'!$L$16"}</definedName>
    <definedName name="__hu5" localSheetId="19" hidden="1">{"'Sheet1'!$L$16"}</definedName>
    <definedName name="__hu5" localSheetId="7" hidden="1">{"'Sheet1'!$L$16"}</definedName>
    <definedName name="__hu5" localSheetId="8" hidden="1">{"'Sheet1'!$L$16"}</definedName>
    <definedName name="__hu5" localSheetId="10" hidden="1">{"'Sheet1'!$L$16"}</definedName>
    <definedName name="__hu5" localSheetId="11" hidden="1">{"'Sheet1'!$L$16"}</definedName>
    <definedName name="__hu5" localSheetId="12" hidden="1">{"'Sheet1'!$L$16"}</definedName>
    <definedName name="__hu5" localSheetId="18" hidden="1">{"'Sheet1'!$L$16"}</definedName>
    <definedName name="__hu5" localSheetId="17" hidden="1">{"'Sheet1'!$L$16"}</definedName>
    <definedName name="__hu5" localSheetId="3" hidden="1">{"'Sheet1'!$L$16"}</definedName>
    <definedName name="__hu5" localSheetId="0" hidden="1">{"'Sheet1'!$L$16"}</definedName>
    <definedName name="__hu5" localSheetId="13" hidden="1">{"'Sheet1'!$L$16"}</definedName>
    <definedName name="__hu5" localSheetId="16" hidden="1">{"'Sheet1'!$L$16"}</definedName>
    <definedName name="__hu5" localSheetId="1" hidden="1">{"'Sheet1'!$L$16"}</definedName>
    <definedName name="__hu5" localSheetId="2" hidden="1">{"'Sheet1'!$L$16"}</definedName>
    <definedName name="__hu5" hidden="1">{"'Sheet1'!$L$16"}</definedName>
    <definedName name="__hu6" localSheetId="4" hidden="1">{"'Sheet1'!$L$16"}</definedName>
    <definedName name="__hu6" localSheetId="5" hidden="1">{"'Sheet1'!$L$16"}</definedName>
    <definedName name="__hu6" localSheetId="6" hidden="1">{"'Sheet1'!$L$16"}</definedName>
    <definedName name="__hu6" localSheetId="19" hidden="1">{"'Sheet1'!$L$16"}</definedName>
    <definedName name="__hu6" localSheetId="7" hidden="1">{"'Sheet1'!$L$16"}</definedName>
    <definedName name="__hu6" localSheetId="8" hidden="1">{"'Sheet1'!$L$16"}</definedName>
    <definedName name="__hu6" localSheetId="10" hidden="1">{"'Sheet1'!$L$16"}</definedName>
    <definedName name="__hu6" localSheetId="11" hidden="1">{"'Sheet1'!$L$16"}</definedName>
    <definedName name="__hu6" localSheetId="12" hidden="1">{"'Sheet1'!$L$16"}</definedName>
    <definedName name="__hu6" localSheetId="18" hidden="1">{"'Sheet1'!$L$16"}</definedName>
    <definedName name="__hu6" localSheetId="17" hidden="1">{"'Sheet1'!$L$16"}</definedName>
    <definedName name="__hu6" localSheetId="3" hidden="1">{"'Sheet1'!$L$16"}</definedName>
    <definedName name="__hu6" localSheetId="0" hidden="1">{"'Sheet1'!$L$16"}</definedName>
    <definedName name="__hu6" localSheetId="13" hidden="1">{"'Sheet1'!$L$16"}</definedName>
    <definedName name="__hu6" localSheetId="16" hidden="1">{"'Sheet1'!$L$16"}</definedName>
    <definedName name="__hu6" localSheetId="1" hidden="1">{"'Sheet1'!$L$16"}</definedName>
    <definedName name="__hu6" localSheetId="2" hidden="1">{"'Sheet1'!$L$16"}</definedName>
    <definedName name="__hu6" hidden="1">{"'Sheet1'!$L$16"}</definedName>
    <definedName name="__hu7" localSheetId="4" hidden="1">{"'Sheet1'!$L$16"}</definedName>
    <definedName name="__hu7" localSheetId="5" hidden="1">{"'Sheet1'!$L$16"}</definedName>
    <definedName name="__hu7" localSheetId="6" hidden="1">{"'Sheet1'!$L$16"}</definedName>
    <definedName name="__hu7" localSheetId="19" hidden="1">{"'Sheet1'!$L$16"}</definedName>
    <definedName name="__hu7" localSheetId="7" hidden="1">{"'Sheet1'!$L$16"}</definedName>
    <definedName name="__hu7" localSheetId="8" hidden="1">{"'Sheet1'!$L$16"}</definedName>
    <definedName name="__hu7" localSheetId="10" hidden="1">{"'Sheet1'!$L$16"}</definedName>
    <definedName name="__hu7" localSheetId="11" hidden="1">{"'Sheet1'!$L$16"}</definedName>
    <definedName name="__hu7" localSheetId="12" hidden="1">{"'Sheet1'!$L$16"}</definedName>
    <definedName name="__hu7" localSheetId="18" hidden="1">{"'Sheet1'!$L$16"}</definedName>
    <definedName name="__hu7" localSheetId="17" hidden="1">{"'Sheet1'!$L$16"}</definedName>
    <definedName name="__hu7" localSheetId="3" hidden="1">{"'Sheet1'!$L$16"}</definedName>
    <definedName name="__hu7" localSheetId="0" hidden="1">{"'Sheet1'!$L$16"}</definedName>
    <definedName name="__hu7" localSheetId="13" hidden="1">{"'Sheet1'!$L$16"}</definedName>
    <definedName name="__hu7" localSheetId="16" hidden="1">{"'Sheet1'!$L$16"}</definedName>
    <definedName name="__hu7" localSheetId="1" hidden="1">{"'Sheet1'!$L$16"}</definedName>
    <definedName name="__hu7" localSheetId="2" hidden="1">{"'Sheet1'!$L$16"}</definedName>
    <definedName name="__hu7" hidden="1">{"'Sheet1'!$L$16"}</definedName>
    <definedName name="__IntlFixup" hidden="1">TRUE</definedName>
    <definedName name="__kl1" localSheetId="19">#REF!</definedName>
    <definedName name="__kl1" localSheetId="7">#REF!</definedName>
    <definedName name="__kl1" localSheetId="10">#REF!</definedName>
    <definedName name="__kl1" localSheetId="18">#REF!</definedName>
    <definedName name="__kl1" localSheetId="17">#REF!</definedName>
    <definedName name="__kl1" localSheetId="3">#REF!</definedName>
    <definedName name="__kl1" localSheetId="0">#REF!</definedName>
    <definedName name="__kl1" localSheetId="16">#REF!</definedName>
    <definedName name="__kl1" localSheetId="1">#REF!</definedName>
    <definedName name="__kl1" localSheetId="2">#REF!</definedName>
    <definedName name="__kl1">#REF!</definedName>
    <definedName name="__KM188" localSheetId="19">#REF!</definedName>
    <definedName name="__KM188" localSheetId="13">#REF!</definedName>
    <definedName name="__KM188" localSheetId="16">#REF!</definedName>
    <definedName name="__KM188">#REF!</definedName>
    <definedName name="__km189" localSheetId="19">#REF!</definedName>
    <definedName name="__km189" localSheetId="13">#REF!</definedName>
    <definedName name="__km189" localSheetId="16">#REF!</definedName>
    <definedName name="__km189">#REF!</definedName>
    <definedName name="__km190" localSheetId="19">#REF!</definedName>
    <definedName name="__km190" localSheetId="13">#REF!</definedName>
    <definedName name="__km190" localSheetId="16">#REF!</definedName>
    <definedName name="__km190">#REF!</definedName>
    <definedName name="__km191" localSheetId="19">#REF!</definedName>
    <definedName name="__km191" localSheetId="13">#REF!</definedName>
    <definedName name="__km191" localSheetId="16">#REF!</definedName>
    <definedName name="__km191">#REF!</definedName>
    <definedName name="__km192" localSheetId="19">#REF!</definedName>
    <definedName name="__km192" localSheetId="13">#REF!</definedName>
    <definedName name="__km192" localSheetId="16">#REF!</definedName>
    <definedName name="__km192">#REF!</definedName>
    <definedName name="__km193" localSheetId="19">#REF!</definedName>
    <definedName name="__km193" localSheetId="13">#REF!</definedName>
    <definedName name="__km193" localSheetId="16">#REF!</definedName>
    <definedName name="__km193">#REF!</definedName>
    <definedName name="__km194" localSheetId="19">#REF!</definedName>
    <definedName name="__km194" localSheetId="13">#REF!</definedName>
    <definedName name="__km194" localSheetId="16">#REF!</definedName>
    <definedName name="__km194">#REF!</definedName>
    <definedName name="__km195" localSheetId="19">#REF!</definedName>
    <definedName name="__km195" localSheetId="13">#REF!</definedName>
    <definedName name="__km195" localSheetId="16">#REF!</definedName>
    <definedName name="__km195">#REF!</definedName>
    <definedName name="__km196" localSheetId="19">#REF!</definedName>
    <definedName name="__km196" localSheetId="13">#REF!</definedName>
    <definedName name="__km196" localSheetId="16">#REF!</definedName>
    <definedName name="__km196">#REF!</definedName>
    <definedName name="__km197" localSheetId="19">#REF!</definedName>
    <definedName name="__km197" localSheetId="13">#REF!</definedName>
    <definedName name="__km197" localSheetId="16">#REF!</definedName>
    <definedName name="__km197">#REF!</definedName>
    <definedName name="__km198" localSheetId="19">#REF!</definedName>
    <definedName name="__km198" localSheetId="13">#REF!</definedName>
    <definedName name="__km198" localSheetId="16">#REF!</definedName>
    <definedName name="__km198">#REF!</definedName>
    <definedName name="__Km36" localSheetId="19">#REF!</definedName>
    <definedName name="__Km36" localSheetId="10">#REF!</definedName>
    <definedName name="__Km36" localSheetId="3">#REF!</definedName>
    <definedName name="__Km36" localSheetId="16">#REF!</definedName>
    <definedName name="__Km36">#REF!</definedName>
    <definedName name="__Knc36" localSheetId="19">#REF!</definedName>
    <definedName name="__Knc36" localSheetId="10">#REF!</definedName>
    <definedName name="__Knc36" localSheetId="3">#REF!</definedName>
    <definedName name="__Knc36" localSheetId="16">#REF!</definedName>
    <definedName name="__Knc36">#REF!</definedName>
    <definedName name="__Knc57" localSheetId="19">#REF!</definedName>
    <definedName name="__Knc57" localSheetId="10">#REF!</definedName>
    <definedName name="__Knc57" localSheetId="3">#REF!</definedName>
    <definedName name="__Knc57" localSheetId="16">#REF!</definedName>
    <definedName name="__Knc57">#REF!</definedName>
    <definedName name="__Kvl36" localSheetId="19">#REF!</definedName>
    <definedName name="__Kvl36" localSheetId="10">#REF!</definedName>
    <definedName name="__Kvl36" localSheetId="3">#REF!</definedName>
    <definedName name="__Kvl36" localSheetId="16">#REF!</definedName>
    <definedName name="__Kvl36">#REF!</definedName>
    <definedName name="__L1">[5]SL!$E$2</definedName>
    <definedName name="__L6" localSheetId="19">[8]XL4Poppy!$C$31</definedName>
    <definedName name="__L6" localSheetId="7">[8]XL4Poppy!$C$31</definedName>
    <definedName name="__L6" localSheetId="18">[8]XL4Poppy!$C$31</definedName>
    <definedName name="__L6" localSheetId="17">[8]XL4Poppy!$C$31</definedName>
    <definedName name="__L6">[9]XL4Poppy!$C$31</definedName>
    <definedName name="__Lan1" localSheetId="4" hidden="1">{"'Sheet1'!$L$16"}</definedName>
    <definedName name="__Lan1" localSheetId="5" hidden="1">{"'Sheet1'!$L$16"}</definedName>
    <definedName name="__Lan1" localSheetId="6" hidden="1">{"'Sheet1'!$L$16"}</definedName>
    <definedName name="__Lan1" localSheetId="19" hidden="1">{"'Sheet1'!$L$16"}</definedName>
    <definedName name="__Lan1" localSheetId="7" hidden="1">{"'Sheet1'!$L$16"}</definedName>
    <definedName name="__Lan1" localSheetId="8" hidden="1">{"'Sheet1'!$L$16"}</definedName>
    <definedName name="__Lan1" localSheetId="10" hidden="1">{"'Sheet1'!$L$16"}</definedName>
    <definedName name="__Lan1" localSheetId="11" hidden="1">{"'Sheet1'!$L$16"}</definedName>
    <definedName name="__Lan1" localSheetId="12" hidden="1">{"'Sheet1'!$L$16"}</definedName>
    <definedName name="__Lan1" localSheetId="18" hidden="1">{"'Sheet1'!$L$16"}</definedName>
    <definedName name="__Lan1" localSheetId="17" hidden="1">{"'Sheet1'!$L$16"}</definedName>
    <definedName name="__Lan1" localSheetId="3" hidden="1">{"'Sheet1'!$L$16"}</definedName>
    <definedName name="__Lan1" localSheetId="0" hidden="1">{"'Sheet1'!$L$16"}</definedName>
    <definedName name="__Lan1" localSheetId="13" hidden="1">{"'Sheet1'!$L$16"}</definedName>
    <definedName name="__Lan1" localSheetId="16" hidden="1">{"'Sheet1'!$L$16"}</definedName>
    <definedName name="__Lan1" localSheetId="1" hidden="1">{"'Sheet1'!$L$16"}</definedName>
    <definedName name="__Lan1" localSheetId="2" hidden="1">{"'Sheet1'!$L$16"}</definedName>
    <definedName name="__Lan1" hidden="1">{"'Sheet1'!$L$16"}</definedName>
    <definedName name="__Lan2" localSheetId="19" hidden="1">{"'Sheet1'!$L$16"}</definedName>
    <definedName name="__Lan2" localSheetId="7" hidden="1">{"'Sheet1'!$L$16"}</definedName>
    <definedName name="__Lan2" localSheetId="10" hidden="1">{"'Sheet1'!$L$16"}</definedName>
    <definedName name="__Lan2" localSheetId="18" hidden="1">{"'Sheet1'!$L$16"}</definedName>
    <definedName name="__Lan2" localSheetId="17" hidden="1">{"'Sheet1'!$L$16"}</definedName>
    <definedName name="__Lan2" localSheetId="3" hidden="1">{"'Sheet1'!$L$16"}</definedName>
    <definedName name="__Lan2" localSheetId="0" hidden="1">{"'Sheet1'!$L$16"}</definedName>
    <definedName name="__Lan2" localSheetId="16" hidden="1">{"'Sheet1'!$L$16"}</definedName>
    <definedName name="__Lan2" localSheetId="1" hidden="1">{"'Sheet1'!$L$16"}</definedName>
    <definedName name="__Lan2" localSheetId="2" hidden="1">{"'Sheet1'!$L$16"}</definedName>
    <definedName name="__Lan2" hidden="1">{"'Sheet1'!$L$16"}</definedName>
    <definedName name="__LAN3" localSheetId="4" hidden="1">{"'Sheet1'!$L$16"}</definedName>
    <definedName name="__LAN3" localSheetId="5" hidden="1">{"'Sheet1'!$L$16"}</definedName>
    <definedName name="__LAN3" localSheetId="6" hidden="1">{"'Sheet1'!$L$16"}</definedName>
    <definedName name="__LAN3" localSheetId="19" hidden="1">{"'Sheet1'!$L$16"}</definedName>
    <definedName name="__LAN3" localSheetId="7" hidden="1">{"'Sheet1'!$L$16"}</definedName>
    <definedName name="__LAN3" localSheetId="8" hidden="1">{"'Sheet1'!$L$16"}</definedName>
    <definedName name="__LAN3" localSheetId="10" hidden="1">{"'Sheet1'!$L$16"}</definedName>
    <definedName name="__LAN3" localSheetId="11" hidden="1">{"'Sheet1'!$L$16"}</definedName>
    <definedName name="__LAN3" localSheetId="12" hidden="1">{"'Sheet1'!$L$16"}</definedName>
    <definedName name="__LAN3" localSheetId="18" hidden="1">{"'Sheet1'!$L$16"}</definedName>
    <definedName name="__LAN3" localSheetId="17" hidden="1">{"'Sheet1'!$L$16"}</definedName>
    <definedName name="__LAN3" localSheetId="3" hidden="1">{"'Sheet1'!$L$16"}</definedName>
    <definedName name="__LAN3" localSheetId="0" hidden="1">{"'Sheet1'!$L$16"}</definedName>
    <definedName name="__LAN3" localSheetId="13" hidden="1">{"'Sheet1'!$L$16"}</definedName>
    <definedName name="__LAN3" localSheetId="16" hidden="1">{"'Sheet1'!$L$16"}</definedName>
    <definedName name="__LAN3" localSheetId="1" hidden="1">{"'Sheet1'!$L$16"}</definedName>
    <definedName name="__LAN3" localSheetId="2" hidden="1">{"'Sheet1'!$L$16"}</definedName>
    <definedName name="__LAN3" hidden="1">{"'Sheet1'!$L$16"}</definedName>
    <definedName name="__lap1" localSheetId="19">#REF!</definedName>
    <definedName name="__lap1" localSheetId="10">#REF!</definedName>
    <definedName name="__lap1" localSheetId="3">#REF!</definedName>
    <definedName name="__lap1" localSheetId="13">#REF!</definedName>
    <definedName name="__lap1" localSheetId="16">#REF!</definedName>
    <definedName name="__lap1">#REF!</definedName>
    <definedName name="__lap2" localSheetId="19">#REF!</definedName>
    <definedName name="__lap2" localSheetId="10">#REF!</definedName>
    <definedName name="__lap2" localSheetId="3">#REF!</definedName>
    <definedName name="__lap2" localSheetId="13">#REF!</definedName>
    <definedName name="__lap2" localSheetId="16">#REF!</definedName>
    <definedName name="__lap2">#REF!</definedName>
    <definedName name="__lk2" localSheetId="4" hidden="1">{"'Sheet1'!$L$16"}</definedName>
    <definedName name="__lk2" localSheetId="5" hidden="1">{"'Sheet1'!$L$16"}</definedName>
    <definedName name="__lk2" localSheetId="6" hidden="1">{"'Sheet1'!$L$16"}</definedName>
    <definedName name="__lk2" localSheetId="19" hidden="1">{"'Sheet1'!$L$16"}</definedName>
    <definedName name="__lk2" localSheetId="7" hidden="1">{"'Sheet1'!$L$16"}</definedName>
    <definedName name="__lk2" localSheetId="8" hidden="1">{"'Sheet1'!$L$16"}</definedName>
    <definedName name="__lk2" localSheetId="10" hidden="1">{"'Sheet1'!$L$16"}</definedName>
    <definedName name="__lk2" localSheetId="11" hidden="1">{"'Sheet1'!$L$16"}</definedName>
    <definedName name="__lk2" localSheetId="12" hidden="1">{"'Sheet1'!$L$16"}</definedName>
    <definedName name="__lk2" localSheetId="18" hidden="1">{"'Sheet1'!$L$16"}</definedName>
    <definedName name="__lk2" localSheetId="17" hidden="1">{"'Sheet1'!$L$16"}</definedName>
    <definedName name="__lk2" localSheetId="3" hidden="1">{"'Sheet1'!$L$16"}</definedName>
    <definedName name="__lk2" localSheetId="0" hidden="1">{"'Sheet1'!$L$16"}</definedName>
    <definedName name="__lk2" localSheetId="13" hidden="1">{"'Sheet1'!$L$16"}</definedName>
    <definedName name="__lk2" localSheetId="16" hidden="1">{"'Sheet1'!$L$16"}</definedName>
    <definedName name="__lk2" localSheetId="1" hidden="1">{"'Sheet1'!$L$16"}</definedName>
    <definedName name="__lk2" localSheetId="2" hidden="1">{"'Sheet1'!$L$16"}</definedName>
    <definedName name="__lk2" hidden="1">{"'Sheet1'!$L$16"}</definedName>
    <definedName name="__M36" localSheetId="4" hidden="1">{"'Sheet1'!$L$16"}</definedName>
    <definedName name="__M36" localSheetId="5" hidden="1">{"'Sheet1'!$L$16"}</definedName>
    <definedName name="__M36" localSheetId="6" hidden="1">{"'Sheet1'!$L$16"}</definedName>
    <definedName name="__M36" localSheetId="19" hidden="1">{"'Sheet1'!$L$16"}</definedName>
    <definedName name="__M36" localSheetId="7" hidden="1">{"'Sheet1'!$L$16"}</definedName>
    <definedName name="__M36" localSheetId="8" hidden="1">{"'Sheet1'!$L$16"}</definedName>
    <definedName name="__M36" localSheetId="10" hidden="1">{"'Sheet1'!$L$16"}</definedName>
    <definedName name="__M36" localSheetId="11" hidden="1">{"'Sheet1'!$L$16"}</definedName>
    <definedName name="__M36" localSheetId="12" hidden="1">{"'Sheet1'!$L$16"}</definedName>
    <definedName name="__M36" localSheetId="18" hidden="1">{"'Sheet1'!$L$16"}</definedName>
    <definedName name="__M36" localSheetId="17" hidden="1">{"'Sheet1'!$L$16"}</definedName>
    <definedName name="__M36" localSheetId="3" hidden="1">{"'Sheet1'!$L$16"}</definedName>
    <definedName name="__M36" localSheetId="0" hidden="1">{"'Sheet1'!$L$16"}</definedName>
    <definedName name="__M36" localSheetId="13" hidden="1">{"'Sheet1'!$L$16"}</definedName>
    <definedName name="__M36" localSheetId="16" hidden="1">{"'Sheet1'!$L$16"}</definedName>
    <definedName name="__M36" localSheetId="1" hidden="1">{"'Sheet1'!$L$16"}</definedName>
    <definedName name="__M36" localSheetId="2" hidden="1">{"'Sheet1'!$L$16"}</definedName>
    <definedName name="__M36" hidden="1">{"'Sheet1'!$L$16"}</definedName>
    <definedName name="__MAC12" localSheetId="19">#REF!</definedName>
    <definedName name="__MAC12" localSheetId="10">#REF!</definedName>
    <definedName name="__MAC12" localSheetId="3">#REF!</definedName>
    <definedName name="__MAC12" localSheetId="13">#REF!</definedName>
    <definedName name="__MAC12" localSheetId="16">#REF!</definedName>
    <definedName name="__MAC12">#REF!</definedName>
    <definedName name="__MAC46" localSheetId="19">#REF!</definedName>
    <definedName name="__MAC46" localSheetId="10">#REF!</definedName>
    <definedName name="__MAC46" localSheetId="3">#REF!</definedName>
    <definedName name="__MAC46" localSheetId="13">#REF!</definedName>
    <definedName name="__MAC46" localSheetId="16">#REF!</definedName>
    <definedName name="__MAC46">#REF!</definedName>
    <definedName name="__mtc3" localSheetId="19">#REF!</definedName>
    <definedName name="__mtc3" localSheetId="10">#REF!</definedName>
    <definedName name="__mtc3" localSheetId="3">#REF!</definedName>
    <definedName name="__mtc3" localSheetId="16">#REF!</definedName>
    <definedName name="__mtc3">#REF!</definedName>
    <definedName name="__nam1" localSheetId="4" hidden="1">{"'Sheet1'!$L$16"}</definedName>
    <definedName name="__nam1" localSheetId="5" hidden="1">{"'Sheet1'!$L$16"}</definedName>
    <definedName name="__nam1" localSheetId="6" hidden="1">{"'Sheet1'!$L$16"}</definedName>
    <definedName name="__nam1" localSheetId="19" hidden="1">{"'Sheet1'!$L$16"}</definedName>
    <definedName name="__nam1" localSheetId="7" hidden="1">{"'Sheet1'!$L$16"}</definedName>
    <definedName name="__nam1" localSheetId="8" hidden="1">{"'Sheet1'!$L$16"}</definedName>
    <definedName name="__nam1" localSheetId="10" hidden="1">{"'Sheet1'!$L$16"}</definedName>
    <definedName name="__nam1" localSheetId="11" hidden="1">{"'Sheet1'!$L$16"}</definedName>
    <definedName name="__nam1" localSheetId="12" hidden="1">{"'Sheet1'!$L$16"}</definedName>
    <definedName name="__nam1" localSheetId="18" hidden="1">{"'Sheet1'!$L$16"}</definedName>
    <definedName name="__nam1" localSheetId="17" hidden="1">{"'Sheet1'!$L$16"}</definedName>
    <definedName name="__nam1" localSheetId="3" hidden="1">{"'Sheet1'!$L$16"}</definedName>
    <definedName name="__nam1" localSheetId="0" hidden="1">{"'Sheet1'!$L$16"}</definedName>
    <definedName name="__nam1" localSheetId="13" hidden="1">{"'Sheet1'!$L$16"}</definedName>
    <definedName name="__nam1" localSheetId="16" hidden="1">{"'Sheet1'!$L$16"}</definedName>
    <definedName name="__nam1" localSheetId="1" hidden="1">{"'Sheet1'!$L$16"}</definedName>
    <definedName name="__nam1" localSheetId="2" hidden="1">{"'Sheet1'!$L$16"}</definedName>
    <definedName name="__nam1" hidden="1">{"'Sheet1'!$L$16"}</definedName>
    <definedName name="__nc6" localSheetId="19">#REF!</definedName>
    <definedName name="__nc6" localSheetId="10">#REF!</definedName>
    <definedName name="__nc6" localSheetId="3">#REF!</definedName>
    <definedName name="__nc6" localSheetId="16">#REF!</definedName>
    <definedName name="__nc6">#REF!</definedName>
    <definedName name="__nc7" localSheetId="19">#REF!</definedName>
    <definedName name="__nc7" localSheetId="10">#REF!</definedName>
    <definedName name="__nc7" localSheetId="3">#REF!</definedName>
    <definedName name="__nc7" localSheetId="16">#REF!</definedName>
    <definedName name="__nc7">#REF!</definedName>
    <definedName name="__NCL100" localSheetId="19">#REF!</definedName>
    <definedName name="__NCL100" localSheetId="10">#REF!</definedName>
    <definedName name="__NCL100" localSheetId="3">#REF!</definedName>
    <definedName name="__NCL100" localSheetId="13">#REF!</definedName>
    <definedName name="__NCL100" localSheetId="16">#REF!</definedName>
    <definedName name="__NCL100">#REF!</definedName>
    <definedName name="__NCL200" localSheetId="19">#REF!</definedName>
    <definedName name="__NCL200" localSheetId="10">#REF!</definedName>
    <definedName name="__NCL200" localSheetId="3">#REF!</definedName>
    <definedName name="__NCL200" localSheetId="13">#REF!</definedName>
    <definedName name="__NCL200" localSheetId="16">#REF!</definedName>
    <definedName name="__NCL200">#REF!</definedName>
    <definedName name="__NCL250" localSheetId="19">#REF!</definedName>
    <definedName name="__NCL250" localSheetId="10">#REF!</definedName>
    <definedName name="__NCL250" localSheetId="3">#REF!</definedName>
    <definedName name="__NCL250" localSheetId="13">#REF!</definedName>
    <definedName name="__NCL250" localSheetId="16">#REF!</definedName>
    <definedName name="__NCL250">#REF!</definedName>
    <definedName name="__NET2" localSheetId="19">#REF!</definedName>
    <definedName name="__NET2" localSheetId="10">#REF!</definedName>
    <definedName name="__NET2" localSheetId="3">#REF!</definedName>
    <definedName name="__NET2" localSheetId="13">#REF!</definedName>
    <definedName name="__NET2" localSheetId="16">#REF!</definedName>
    <definedName name="__NET2">#REF!</definedName>
    <definedName name="__nin190" localSheetId="19">#REF!</definedName>
    <definedName name="__nin190" localSheetId="10">#REF!</definedName>
    <definedName name="__nin190" localSheetId="3">#REF!</definedName>
    <definedName name="__nin190" localSheetId="13">#REF!</definedName>
    <definedName name="__nin190" localSheetId="16">#REF!</definedName>
    <definedName name="__nin190">#REF!</definedName>
    <definedName name="__NSO2" localSheetId="4" hidden="1">{"'Sheet1'!$L$16"}</definedName>
    <definedName name="__NSO2" localSheetId="5" hidden="1">{"'Sheet1'!$L$16"}</definedName>
    <definedName name="__NSO2" localSheetId="6" hidden="1">{"'Sheet1'!$L$16"}</definedName>
    <definedName name="__NSO2" localSheetId="19" hidden="1">{"'Sheet1'!$L$16"}</definedName>
    <definedName name="__NSO2" localSheetId="7" hidden="1">{"'Sheet1'!$L$16"}</definedName>
    <definedName name="__NSO2" localSheetId="8" hidden="1">{"'Sheet1'!$L$16"}</definedName>
    <definedName name="__NSO2" localSheetId="10" hidden="1">{"'Sheet1'!$L$16"}</definedName>
    <definedName name="__NSO2" localSheetId="11" hidden="1">{"'Sheet1'!$L$16"}</definedName>
    <definedName name="__NSO2" localSheetId="12" hidden="1">{"'Sheet1'!$L$16"}</definedName>
    <definedName name="__NSO2" localSheetId="18" hidden="1">{"'Sheet1'!$L$16"}</definedName>
    <definedName name="__NSO2" localSheetId="17" hidden="1">{"'Sheet1'!$L$16"}</definedName>
    <definedName name="__NSO2" localSheetId="3" hidden="1">{"'Sheet1'!$L$16"}</definedName>
    <definedName name="__NSO2" localSheetId="0" hidden="1">{"'Sheet1'!$L$16"}</definedName>
    <definedName name="__NSO2" localSheetId="13" hidden="1">{"'Sheet1'!$L$16"}</definedName>
    <definedName name="__NSO2" localSheetId="16" hidden="1">{"'Sheet1'!$L$16"}</definedName>
    <definedName name="__NSO2" localSheetId="1" hidden="1">{"'Sheet1'!$L$16"}</definedName>
    <definedName name="__NSO2" localSheetId="2" hidden="1">{"'Sheet1'!$L$16"}</definedName>
    <definedName name="__NSO2" hidden="1">{"'Sheet1'!$L$16"}</definedName>
    <definedName name="__PA3" localSheetId="4" hidden="1">{"'Sheet1'!$L$16"}</definedName>
    <definedName name="__PA3" localSheetId="5" hidden="1">{"'Sheet1'!$L$16"}</definedName>
    <definedName name="__PA3" localSheetId="6" hidden="1">{"'Sheet1'!$L$16"}</definedName>
    <definedName name="__PA3" localSheetId="19" hidden="1">{"'Sheet1'!$L$16"}</definedName>
    <definedName name="__PA3" localSheetId="7" hidden="1">{"'Sheet1'!$L$16"}</definedName>
    <definedName name="__PA3" localSheetId="8" hidden="1">{"'Sheet1'!$L$16"}</definedName>
    <definedName name="__PA3" localSheetId="10" hidden="1">{"'Sheet1'!$L$16"}</definedName>
    <definedName name="__PA3" localSheetId="11" hidden="1">{"'Sheet1'!$L$16"}</definedName>
    <definedName name="__PA3" localSheetId="12" hidden="1">{"'Sheet1'!$L$16"}</definedName>
    <definedName name="__PA3" localSheetId="18" hidden="1">{"'Sheet1'!$L$16"}</definedName>
    <definedName name="__PA3" localSheetId="17" hidden="1">{"'Sheet1'!$L$16"}</definedName>
    <definedName name="__PA3" localSheetId="3" hidden="1">{"'Sheet1'!$L$16"}</definedName>
    <definedName name="__PA3" localSheetId="0" hidden="1">{"'Sheet1'!$L$16"}</definedName>
    <definedName name="__PA3" localSheetId="13" hidden="1">{"'Sheet1'!$L$16"}</definedName>
    <definedName name="__PA3" localSheetId="16" hidden="1">{"'Sheet1'!$L$16"}</definedName>
    <definedName name="__PA3" localSheetId="1" hidden="1">{"'Sheet1'!$L$16"}</definedName>
    <definedName name="__PA3" localSheetId="2" hidden="1">{"'Sheet1'!$L$16"}</definedName>
    <definedName name="__PA3" hidden="1">{"'Sheet1'!$L$16"}</definedName>
    <definedName name="__phi10" localSheetId="19">#REF!</definedName>
    <definedName name="__phi10" localSheetId="13">#REF!</definedName>
    <definedName name="__phi10" localSheetId="16">#REF!</definedName>
    <definedName name="__phi10">#REF!</definedName>
    <definedName name="__phi12" localSheetId="19">#REF!</definedName>
    <definedName name="__phi12" localSheetId="13">#REF!</definedName>
    <definedName name="__phi12" localSheetId="16">#REF!</definedName>
    <definedName name="__phi12">#REF!</definedName>
    <definedName name="__phi14" localSheetId="19">#REF!</definedName>
    <definedName name="__phi14" localSheetId="13">#REF!</definedName>
    <definedName name="__phi14" localSheetId="16">#REF!</definedName>
    <definedName name="__phi14">#REF!</definedName>
    <definedName name="__phi16" localSheetId="19">#REF!</definedName>
    <definedName name="__phi16" localSheetId="13">#REF!</definedName>
    <definedName name="__phi16" localSheetId="16">#REF!</definedName>
    <definedName name="__phi16">#REF!</definedName>
    <definedName name="__phi18" localSheetId="19">#REF!</definedName>
    <definedName name="__phi18" localSheetId="13">#REF!</definedName>
    <definedName name="__phi18" localSheetId="16">#REF!</definedName>
    <definedName name="__phi18">#REF!</definedName>
    <definedName name="__phi20" localSheetId="19">#REF!</definedName>
    <definedName name="__phi20" localSheetId="13">#REF!</definedName>
    <definedName name="__phi20" localSheetId="16">#REF!</definedName>
    <definedName name="__phi20">#REF!</definedName>
    <definedName name="__phi22" localSheetId="19">#REF!</definedName>
    <definedName name="__phi22" localSheetId="13">#REF!</definedName>
    <definedName name="__phi22" localSheetId="16">#REF!</definedName>
    <definedName name="__phi22">#REF!</definedName>
    <definedName name="__phi25" localSheetId="19">#REF!</definedName>
    <definedName name="__phi25" localSheetId="13">#REF!</definedName>
    <definedName name="__phi25" localSheetId="16">#REF!</definedName>
    <definedName name="__phi25">#REF!</definedName>
    <definedName name="__phi28" localSheetId="19">#REF!</definedName>
    <definedName name="__phi28" localSheetId="13">#REF!</definedName>
    <definedName name="__phi28" localSheetId="16">#REF!</definedName>
    <definedName name="__phi28">#REF!</definedName>
    <definedName name="__phi6" localSheetId="19">#REF!</definedName>
    <definedName name="__phi6" localSheetId="13">#REF!</definedName>
    <definedName name="__phi6" localSheetId="16">#REF!</definedName>
    <definedName name="__phi6">#REF!</definedName>
    <definedName name="__phi8" localSheetId="19">#REF!</definedName>
    <definedName name="__phi8" localSheetId="13">#REF!</definedName>
    <definedName name="__phi8" localSheetId="16">#REF!</definedName>
    <definedName name="__phi8">#REF!</definedName>
    <definedName name="__phu3" localSheetId="4" hidden="1">{"'Sheet1'!$L$16"}</definedName>
    <definedName name="__phu3" localSheetId="5" hidden="1">{"'Sheet1'!$L$16"}</definedName>
    <definedName name="__phu3" localSheetId="6" hidden="1">{"'Sheet1'!$L$16"}</definedName>
    <definedName name="__phu3" localSheetId="19" hidden="1">{"'Sheet1'!$L$16"}</definedName>
    <definedName name="__phu3" localSheetId="7" hidden="1">{"'Sheet1'!$L$16"}</definedName>
    <definedName name="__phu3" localSheetId="8" hidden="1">{"'Sheet1'!$L$16"}</definedName>
    <definedName name="__phu3" localSheetId="10" hidden="1">{"'Sheet1'!$L$16"}</definedName>
    <definedName name="__phu3" localSheetId="11" hidden="1">{"'Sheet1'!$L$16"}</definedName>
    <definedName name="__phu3" localSheetId="12" hidden="1">{"'Sheet1'!$L$16"}</definedName>
    <definedName name="__phu3" localSheetId="18" hidden="1">{"'Sheet1'!$L$16"}</definedName>
    <definedName name="__phu3" localSheetId="17" hidden="1">{"'Sheet1'!$L$16"}</definedName>
    <definedName name="__phu3" localSheetId="3" hidden="1">{"'Sheet1'!$L$16"}</definedName>
    <definedName name="__phu3" localSheetId="0" hidden="1">{"'Sheet1'!$L$16"}</definedName>
    <definedName name="__phu3" localSheetId="13" hidden="1">{"'Sheet1'!$L$16"}</definedName>
    <definedName name="__phu3" localSheetId="16" hidden="1">{"'Sheet1'!$L$16"}</definedName>
    <definedName name="__phu3" localSheetId="1" hidden="1">{"'Sheet1'!$L$16"}</definedName>
    <definedName name="__phu3" localSheetId="2" hidden="1">{"'Sheet1'!$L$16"}</definedName>
    <definedName name="__phu3" hidden="1">{"'Sheet1'!$L$16"}</definedName>
    <definedName name="__PL1242" localSheetId="19">#REF!</definedName>
    <definedName name="__PL1242" localSheetId="13">#REF!</definedName>
    <definedName name="__PL1242" localSheetId="16">#REF!</definedName>
    <definedName name="__PL1242">#REF!</definedName>
    <definedName name="__Pl2" localSheetId="4" hidden="1">{"'Sheet1'!$L$16"}</definedName>
    <definedName name="__Pl2" localSheetId="5" hidden="1">{"'Sheet1'!$L$16"}</definedName>
    <definedName name="__Pl2" localSheetId="6" hidden="1">{"'Sheet1'!$L$16"}</definedName>
    <definedName name="__Pl2" localSheetId="19" hidden="1">{"'Sheet1'!$L$16"}</definedName>
    <definedName name="__Pl2" localSheetId="7" hidden="1">{"'Sheet1'!$L$16"}</definedName>
    <definedName name="__Pl2" localSheetId="8" hidden="1">{"'Sheet1'!$L$16"}</definedName>
    <definedName name="__Pl2" localSheetId="10" hidden="1">{"'Sheet1'!$L$16"}</definedName>
    <definedName name="__Pl2" localSheetId="11" hidden="1">{"'Sheet1'!$L$16"}</definedName>
    <definedName name="__Pl2" localSheetId="12" hidden="1">{"'Sheet1'!$L$16"}</definedName>
    <definedName name="__Pl2" localSheetId="18" hidden="1">{"'Sheet1'!$L$16"}</definedName>
    <definedName name="__Pl2" localSheetId="17" hidden="1">{"'Sheet1'!$L$16"}</definedName>
    <definedName name="__Pl2" localSheetId="3" hidden="1">{"'Sheet1'!$L$16"}</definedName>
    <definedName name="__Pl2" localSheetId="0" hidden="1">{"'Sheet1'!$L$16"}</definedName>
    <definedName name="__Pl2" localSheetId="13" hidden="1">{"'Sheet1'!$L$16"}</definedName>
    <definedName name="__Pl2" localSheetId="16" hidden="1">{"'Sheet1'!$L$16"}</definedName>
    <definedName name="__Pl2" localSheetId="1" hidden="1">{"'Sheet1'!$L$16"}</definedName>
    <definedName name="__Pl2" localSheetId="2" hidden="1">{"'Sheet1'!$L$16"}</definedName>
    <definedName name="__Pl2" hidden="1">{"'Sheet1'!$L$16"}</definedName>
    <definedName name="__RHH1" localSheetId="19">#REF!</definedName>
    <definedName name="__RHH1" localSheetId="10">#REF!</definedName>
    <definedName name="__RHH1" localSheetId="3">#REF!</definedName>
    <definedName name="__RHH1" localSheetId="16">#REF!</definedName>
    <definedName name="__RHH1">#REF!</definedName>
    <definedName name="__RHH10" localSheetId="19">#REF!</definedName>
    <definedName name="__RHH10" localSheetId="10">#REF!</definedName>
    <definedName name="__RHH10" localSheetId="3">#REF!</definedName>
    <definedName name="__RHH10" localSheetId="16">#REF!</definedName>
    <definedName name="__RHH10">#REF!</definedName>
    <definedName name="__RHP1" localSheetId="19">#REF!</definedName>
    <definedName name="__RHP1" localSheetId="10">#REF!</definedName>
    <definedName name="__RHP1" localSheetId="3">#REF!</definedName>
    <definedName name="__RHP1" localSheetId="16">#REF!</definedName>
    <definedName name="__RHP1">#REF!</definedName>
    <definedName name="__RHP10" localSheetId="19">#REF!</definedName>
    <definedName name="__RHP10" localSheetId="10">#REF!</definedName>
    <definedName name="__RHP10" localSheetId="3">#REF!</definedName>
    <definedName name="__RHP10" localSheetId="16">#REF!</definedName>
    <definedName name="__RHP10">#REF!</definedName>
    <definedName name="__RI1" localSheetId="19">#REF!</definedName>
    <definedName name="__RI1" localSheetId="10">#REF!</definedName>
    <definedName name="__RI1" localSheetId="3">#REF!</definedName>
    <definedName name="__RI1" localSheetId="16">#REF!</definedName>
    <definedName name="__RI1">#REF!</definedName>
    <definedName name="__RI10" localSheetId="19">#REF!</definedName>
    <definedName name="__RI10" localSheetId="10">#REF!</definedName>
    <definedName name="__RI10" localSheetId="3">#REF!</definedName>
    <definedName name="__RI10" localSheetId="16">#REF!</definedName>
    <definedName name="__RI10">#REF!</definedName>
    <definedName name="__RII1" localSheetId="19">#REF!</definedName>
    <definedName name="__RII1" localSheetId="10">#REF!</definedName>
    <definedName name="__RII1" localSheetId="3">#REF!</definedName>
    <definedName name="__RII1" localSheetId="16">#REF!</definedName>
    <definedName name="__RII1">#REF!</definedName>
    <definedName name="__RII10" localSheetId="19">#REF!</definedName>
    <definedName name="__RII10" localSheetId="10">#REF!</definedName>
    <definedName name="__RII10" localSheetId="3">#REF!</definedName>
    <definedName name="__RII10" localSheetId="16">#REF!</definedName>
    <definedName name="__RII10">#REF!</definedName>
    <definedName name="__RIP1" localSheetId="19">#REF!</definedName>
    <definedName name="__RIP1" localSheetId="10">#REF!</definedName>
    <definedName name="__RIP1" localSheetId="3">#REF!</definedName>
    <definedName name="__RIP1" localSheetId="16">#REF!</definedName>
    <definedName name="__RIP1">#REF!</definedName>
    <definedName name="__RIP10" localSheetId="19">#REF!</definedName>
    <definedName name="__RIP10" localSheetId="10">#REF!</definedName>
    <definedName name="__RIP10" localSheetId="3">#REF!</definedName>
    <definedName name="__RIP10" localSheetId="16">#REF!</definedName>
    <definedName name="__RIP10">#REF!</definedName>
    <definedName name="__s1" localSheetId="19">#REF!</definedName>
    <definedName name="__s1" localSheetId="10">#REF!</definedName>
    <definedName name="__s1" localSheetId="3">#REF!</definedName>
    <definedName name="__s1" localSheetId="13">#REF!</definedName>
    <definedName name="__s1" localSheetId="16">#REF!</definedName>
    <definedName name="__s1">#REF!</definedName>
    <definedName name="__sat10" localSheetId="19">#REF!</definedName>
    <definedName name="__sat10" localSheetId="10">#REF!</definedName>
    <definedName name="__sat10" localSheetId="3">#REF!</definedName>
    <definedName name="__sat10" localSheetId="13">#REF!</definedName>
    <definedName name="__sat10" localSheetId="16">#REF!</definedName>
    <definedName name="__sat10">#REF!</definedName>
    <definedName name="__sat12" localSheetId="19">#REF!</definedName>
    <definedName name="__sat12" localSheetId="10">#REF!</definedName>
    <definedName name="__sat12" localSheetId="3">#REF!</definedName>
    <definedName name="__sat12" localSheetId="16">#REF!</definedName>
    <definedName name="__sat12">#REF!</definedName>
    <definedName name="__sat14" localSheetId="19">#REF!</definedName>
    <definedName name="__sat14" localSheetId="10">#REF!</definedName>
    <definedName name="__sat14" localSheetId="3">#REF!</definedName>
    <definedName name="__sat14" localSheetId="13">#REF!</definedName>
    <definedName name="__sat14" localSheetId="16">#REF!</definedName>
    <definedName name="__sat14">#REF!</definedName>
    <definedName name="__sat16" localSheetId="19">#REF!</definedName>
    <definedName name="__sat16" localSheetId="10">#REF!</definedName>
    <definedName name="__sat16" localSheetId="3">#REF!</definedName>
    <definedName name="__sat16" localSheetId="13">#REF!</definedName>
    <definedName name="__sat16" localSheetId="16">#REF!</definedName>
    <definedName name="__sat16">#REF!</definedName>
    <definedName name="__sat20" localSheetId="19">#REF!</definedName>
    <definedName name="__sat20" localSheetId="10">#REF!</definedName>
    <definedName name="__sat20" localSheetId="3">#REF!</definedName>
    <definedName name="__sat20" localSheetId="13">#REF!</definedName>
    <definedName name="__sat20" localSheetId="16">#REF!</definedName>
    <definedName name="__sat20">#REF!</definedName>
    <definedName name="__sat8" localSheetId="19">#REF!</definedName>
    <definedName name="__sat8" localSheetId="10">#REF!</definedName>
    <definedName name="__sat8" localSheetId="3">#REF!</definedName>
    <definedName name="__sat8" localSheetId="13">#REF!</definedName>
    <definedName name="__sat8" localSheetId="16">#REF!</definedName>
    <definedName name="__sat8">#REF!</definedName>
    <definedName name="__sc1" localSheetId="19">#REF!</definedName>
    <definedName name="__sc1" localSheetId="10">#REF!</definedName>
    <definedName name="__sc1" localSheetId="3">#REF!</definedName>
    <definedName name="__sc1" localSheetId="13">#REF!</definedName>
    <definedName name="__sc1" localSheetId="16">#REF!</definedName>
    <definedName name="__sc1">#REF!</definedName>
    <definedName name="__SC2" localSheetId="19">#REF!</definedName>
    <definedName name="__SC2" localSheetId="10">#REF!</definedName>
    <definedName name="__SC2" localSheetId="3">#REF!</definedName>
    <definedName name="__SC2" localSheetId="13">#REF!</definedName>
    <definedName name="__SC2" localSheetId="16">#REF!</definedName>
    <definedName name="__SC2">#REF!</definedName>
    <definedName name="__sc3" localSheetId="19">#REF!</definedName>
    <definedName name="__sc3" localSheetId="10">#REF!</definedName>
    <definedName name="__sc3" localSheetId="3">#REF!</definedName>
    <definedName name="__sc3" localSheetId="13">#REF!</definedName>
    <definedName name="__sc3" localSheetId="16">#REF!</definedName>
    <definedName name="__sc3">#REF!</definedName>
    <definedName name="__SHI1" localSheetId="4" hidden="1">{"'Sheet1'!$L$16"}</definedName>
    <definedName name="__SHI1" localSheetId="5" hidden="1">{"'Sheet1'!$L$16"}</definedName>
    <definedName name="__SHI1" localSheetId="6" hidden="1">{"'Sheet1'!$L$16"}</definedName>
    <definedName name="__SHI1" localSheetId="19" hidden="1">{"'Sheet1'!$L$16"}</definedName>
    <definedName name="__SHI1" localSheetId="7" hidden="1">{"'Sheet1'!$L$16"}</definedName>
    <definedName name="__SHI1" localSheetId="8" hidden="1">{"'Sheet1'!$L$16"}</definedName>
    <definedName name="__SHI1" localSheetId="10" hidden="1">{"'Sheet1'!$L$16"}</definedName>
    <definedName name="__SHI1" localSheetId="11" hidden="1">{"'Sheet1'!$L$16"}</definedName>
    <definedName name="__SHI1" localSheetId="12" hidden="1">{"'Sheet1'!$L$16"}</definedName>
    <definedName name="__SHI1" localSheetId="18" hidden="1">{"'Sheet1'!$L$16"}</definedName>
    <definedName name="__SHI1" localSheetId="17" hidden="1">{"'Sheet1'!$L$16"}</definedName>
    <definedName name="__SHI1" localSheetId="3" hidden="1">{"'Sheet1'!$L$16"}</definedName>
    <definedName name="__SHI1" localSheetId="0" hidden="1">{"'Sheet1'!$L$16"}</definedName>
    <definedName name="__SHI1" localSheetId="13" hidden="1">{"'Sheet1'!$L$16"}</definedName>
    <definedName name="__SHI1" localSheetId="16" hidden="1">{"'Sheet1'!$L$16"}</definedName>
    <definedName name="__SHI1" localSheetId="1" hidden="1">{"'Sheet1'!$L$16"}</definedName>
    <definedName name="__SHI1" localSheetId="2" hidden="1">{"'Sheet1'!$L$16"}</definedName>
    <definedName name="__SHI1" hidden="1">{"'Sheet1'!$L$16"}</definedName>
    <definedName name="__slg1" localSheetId="19">#REF!</definedName>
    <definedName name="__slg1" localSheetId="13">#REF!</definedName>
    <definedName name="__slg1" localSheetId="16">#REF!</definedName>
    <definedName name="__slg1">#REF!</definedName>
    <definedName name="__slg2" localSheetId="19">#REF!</definedName>
    <definedName name="__slg2" localSheetId="13">#REF!</definedName>
    <definedName name="__slg2" localSheetId="16">#REF!</definedName>
    <definedName name="__slg2">#REF!</definedName>
    <definedName name="__slg3" localSheetId="19">#REF!</definedName>
    <definedName name="__slg3" localSheetId="13">#REF!</definedName>
    <definedName name="__slg3" localSheetId="16">#REF!</definedName>
    <definedName name="__slg3">#REF!</definedName>
    <definedName name="__slg4" localSheetId="19">#REF!</definedName>
    <definedName name="__slg4" localSheetId="13">#REF!</definedName>
    <definedName name="__slg4" localSheetId="16">#REF!</definedName>
    <definedName name="__slg4">#REF!</definedName>
    <definedName name="__slg5" localSheetId="19">#REF!</definedName>
    <definedName name="__slg5" localSheetId="13">#REF!</definedName>
    <definedName name="__slg5" localSheetId="16">#REF!</definedName>
    <definedName name="__slg5">#REF!</definedName>
    <definedName name="__slg6" localSheetId="19">#REF!</definedName>
    <definedName name="__slg6" localSheetId="13">#REF!</definedName>
    <definedName name="__slg6" localSheetId="16">#REF!</definedName>
    <definedName name="__slg6">#REF!</definedName>
    <definedName name="__SN3" localSheetId="19">#REF!</definedName>
    <definedName name="__SN3" localSheetId="10">#REF!</definedName>
    <definedName name="__SN3" localSheetId="3">#REF!</definedName>
    <definedName name="__SN3" localSheetId="13">#REF!</definedName>
    <definedName name="__SN3" localSheetId="16">#REF!</definedName>
    <definedName name="__SN3">#REF!</definedName>
    <definedName name="__sua20" localSheetId="19">#REF!</definedName>
    <definedName name="__sua20" localSheetId="10">#REF!</definedName>
    <definedName name="__sua20" localSheetId="3">#REF!</definedName>
    <definedName name="__sua20" localSheetId="13">#REF!</definedName>
    <definedName name="__sua20" localSheetId="16">#REF!</definedName>
    <definedName name="__sua20">#REF!</definedName>
    <definedName name="__sua30" localSheetId="19">#REF!</definedName>
    <definedName name="__sua30" localSheetId="13">#REF!</definedName>
    <definedName name="__sua30" localSheetId="16">#REF!</definedName>
    <definedName name="__sua30">#REF!</definedName>
    <definedName name="__Sub02" localSheetId="19">#REF!</definedName>
    <definedName name="__Sub02" localSheetId="10">#REF!</definedName>
    <definedName name="__Sub02" localSheetId="3">#REF!</definedName>
    <definedName name="__Sub02" localSheetId="16">#REF!</definedName>
    <definedName name="__Sub02">#REF!</definedName>
    <definedName name="__T12" localSheetId="19" hidden="1">{"'Sheet1'!$L$16"}</definedName>
    <definedName name="__T12" localSheetId="7" hidden="1">{"'Sheet1'!$L$16"}</definedName>
    <definedName name="__T12" localSheetId="10" hidden="1">{"'Sheet1'!$L$16"}</definedName>
    <definedName name="__T12" localSheetId="18" hidden="1">{"'Sheet1'!$L$16"}</definedName>
    <definedName name="__T12" localSheetId="17" hidden="1">{"'Sheet1'!$L$16"}</definedName>
    <definedName name="__T12" localSheetId="3" hidden="1">{"'Sheet1'!$L$16"}</definedName>
    <definedName name="__T12" localSheetId="0" hidden="1">{"'Sheet1'!$L$16"}</definedName>
    <definedName name="__T12" localSheetId="16" hidden="1">{"'Sheet1'!$L$16"}</definedName>
    <definedName name="__T12" localSheetId="1" hidden="1">{"'Sheet1'!$L$16"}</definedName>
    <definedName name="__T12" localSheetId="2" hidden="1">{"'Sheet1'!$L$16"}</definedName>
    <definedName name="__T12" hidden="1">{"'Sheet1'!$L$16"}</definedName>
    <definedName name="__T13" localSheetId="19" hidden="1">{"'Sheet1'!$L$16"}</definedName>
    <definedName name="__T13" localSheetId="7" hidden="1">{"'Sheet1'!$L$16"}</definedName>
    <definedName name="__T13" localSheetId="10" hidden="1">{"'Sheet1'!$L$16"}</definedName>
    <definedName name="__T13" localSheetId="18" hidden="1">{"'Sheet1'!$L$16"}</definedName>
    <definedName name="__T13" localSheetId="17" hidden="1">{"'Sheet1'!$L$16"}</definedName>
    <definedName name="__T13" localSheetId="3" hidden="1">{"'Sheet1'!$L$16"}</definedName>
    <definedName name="__T13" localSheetId="0" hidden="1">{"'Sheet1'!$L$16"}</definedName>
    <definedName name="__T13" localSheetId="16" hidden="1">{"'Sheet1'!$L$16"}</definedName>
    <definedName name="__T13" localSheetId="1" hidden="1">{"'Sheet1'!$L$16"}</definedName>
    <definedName name="__T13" localSheetId="2" hidden="1">{"'Sheet1'!$L$16"}</definedName>
    <definedName name="__T13" hidden="1">{"'Sheet1'!$L$16"}</definedName>
    <definedName name="__t2">[10]XL4Poppy!$C$4</definedName>
    <definedName name="__t3">[10]XL4Poppy!$C$31</definedName>
    <definedName name="__t4">[10]XL4Poppy!$C$9</definedName>
    <definedName name="__t5">[10]XL4Poppy!$B$1:$B$16</definedName>
    <definedName name="__t6">[10]XL4Poppy!$A$15</definedName>
    <definedName name="__TB1" localSheetId="19">#REF!</definedName>
    <definedName name="__TB1" localSheetId="13">#REF!</definedName>
    <definedName name="__TB1" localSheetId="16">#REF!</definedName>
    <definedName name="__TB1">#REF!</definedName>
    <definedName name="__tg427" localSheetId="19">#REF!</definedName>
    <definedName name="__tg427" localSheetId="10">#REF!</definedName>
    <definedName name="__tg427" localSheetId="3">#REF!</definedName>
    <definedName name="__tg427" localSheetId="16">#REF!</definedName>
    <definedName name="__tg427">#REF!</definedName>
    <definedName name="__TH1" localSheetId="19">#REF!</definedName>
    <definedName name="__TH1" localSheetId="13">#REF!</definedName>
    <definedName name="__TH1" localSheetId="16">#REF!</definedName>
    <definedName name="__TH1">#REF!</definedName>
    <definedName name="__TH2" localSheetId="19">#REF!</definedName>
    <definedName name="__TH2" localSheetId="13">#REF!</definedName>
    <definedName name="__TH2" localSheetId="16">#REF!</definedName>
    <definedName name="__TH2">#REF!</definedName>
    <definedName name="__TH20" localSheetId="19">#REF!</definedName>
    <definedName name="__TH20" localSheetId="10">#REF!</definedName>
    <definedName name="__TH20" localSheetId="3">#REF!</definedName>
    <definedName name="__TH20" localSheetId="16">#REF!</definedName>
    <definedName name="__TH20">#REF!</definedName>
    <definedName name="__TH3" localSheetId="19">#REF!</definedName>
    <definedName name="__TH3" localSheetId="13">#REF!</definedName>
    <definedName name="__TH3" localSheetId="16">#REF!</definedName>
    <definedName name="__TH3">#REF!</definedName>
    <definedName name="__TK155" localSheetId="19">#REF!</definedName>
    <definedName name="__TK155" localSheetId="10">#REF!</definedName>
    <definedName name="__TK155" localSheetId="3">#REF!</definedName>
    <definedName name="__TK155" localSheetId="16">#REF!</definedName>
    <definedName name="__TK155">#REF!</definedName>
    <definedName name="__TK422" localSheetId="19">#REF!</definedName>
    <definedName name="__TK422" localSheetId="10">#REF!</definedName>
    <definedName name="__TK422" localSheetId="3">#REF!</definedName>
    <definedName name="__TK422" localSheetId="16">#REF!</definedName>
    <definedName name="__TK422">#REF!</definedName>
    <definedName name="__TL1" localSheetId="19">#REF!</definedName>
    <definedName name="__TL1" localSheetId="10">#REF!</definedName>
    <definedName name="__TL1" localSheetId="3">#REF!</definedName>
    <definedName name="__TL1" localSheetId="13">#REF!</definedName>
    <definedName name="__TL1" localSheetId="16">#REF!</definedName>
    <definedName name="__TL1">#REF!</definedName>
    <definedName name="__TL2" localSheetId="19">#REF!</definedName>
    <definedName name="__TL2" localSheetId="10">#REF!</definedName>
    <definedName name="__TL2" localSheetId="3">#REF!</definedName>
    <definedName name="__TL2" localSheetId="13">#REF!</definedName>
    <definedName name="__TL2" localSheetId="16">#REF!</definedName>
    <definedName name="__TL2">#REF!</definedName>
    <definedName name="__TL3" localSheetId="19">#REF!</definedName>
    <definedName name="__TL3" localSheetId="10">#REF!</definedName>
    <definedName name="__TL3" localSheetId="3">#REF!</definedName>
    <definedName name="__TL3" localSheetId="13">#REF!</definedName>
    <definedName name="__TL3" localSheetId="16">#REF!</definedName>
    <definedName name="__TL3">#REF!</definedName>
    <definedName name="__TLA120" localSheetId="19">#REF!</definedName>
    <definedName name="__TLA120" localSheetId="10">#REF!</definedName>
    <definedName name="__TLA120" localSheetId="3">#REF!</definedName>
    <definedName name="__TLA120" localSheetId="13">#REF!</definedName>
    <definedName name="__TLA120" localSheetId="16">#REF!</definedName>
    <definedName name="__TLA120">#REF!</definedName>
    <definedName name="__TLA35" localSheetId="19">#REF!</definedName>
    <definedName name="__TLA35" localSheetId="10">#REF!</definedName>
    <definedName name="__TLA35" localSheetId="3">#REF!</definedName>
    <definedName name="__TLA35" localSheetId="13">#REF!</definedName>
    <definedName name="__TLA35" localSheetId="16">#REF!</definedName>
    <definedName name="__TLA35">#REF!</definedName>
    <definedName name="__TLA50" localSheetId="19">#REF!</definedName>
    <definedName name="__TLA50" localSheetId="10">#REF!</definedName>
    <definedName name="__TLA50" localSheetId="3">#REF!</definedName>
    <definedName name="__TLA50" localSheetId="13">#REF!</definedName>
    <definedName name="__TLA50" localSheetId="16">#REF!</definedName>
    <definedName name="__TLA50">#REF!</definedName>
    <definedName name="__TLA70" localSheetId="19">#REF!</definedName>
    <definedName name="__TLA70" localSheetId="10">#REF!</definedName>
    <definedName name="__TLA70" localSheetId="3">#REF!</definedName>
    <definedName name="__TLA70" localSheetId="13">#REF!</definedName>
    <definedName name="__TLA70" localSheetId="16">#REF!</definedName>
    <definedName name="__TLA70">#REF!</definedName>
    <definedName name="__TLA95" localSheetId="19">#REF!</definedName>
    <definedName name="__TLA95" localSheetId="10">#REF!</definedName>
    <definedName name="__TLA95" localSheetId="3">#REF!</definedName>
    <definedName name="__TLA95" localSheetId="13">#REF!</definedName>
    <definedName name="__TLA95" localSheetId="16">#REF!</definedName>
    <definedName name="__TLA95">#REF!</definedName>
    <definedName name="__Tru21" localSheetId="4" hidden="1">{"'Sheet1'!$L$16"}</definedName>
    <definedName name="__Tru21" localSheetId="5" hidden="1">{"'Sheet1'!$L$16"}</definedName>
    <definedName name="__Tru21" localSheetId="6" hidden="1">{"'Sheet1'!$L$16"}</definedName>
    <definedName name="__Tru21" localSheetId="19" hidden="1">{"'Sheet1'!$L$16"}</definedName>
    <definedName name="__Tru21" localSheetId="7" hidden="1">{"'Sheet1'!$L$16"}</definedName>
    <definedName name="__Tru21" localSheetId="8" hidden="1">{"'Sheet1'!$L$16"}</definedName>
    <definedName name="__Tru21" localSheetId="10" hidden="1">{"'Sheet1'!$L$16"}</definedName>
    <definedName name="__Tru21" localSheetId="11" hidden="1">{"'Sheet1'!$L$16"}</definedName>
    <definedName name="__Tru21" localSheetId="12" hidden="1">{"'Sheet1'!$L$16"}</definedName>
    <definedName name="__Tru21" localSheetId="18" hidden="1">{"'Sheet1'!$L$16"}</definedName>
    <definedName name="__Tru21" localSheetId="17" hidden="1">{"'Sheet1'!$L$16"}</definedName>
    <definedName name="__Tru21" localSheetId="3" hidden="1">{"'Sheet1'!$L$16"}</definedName>
    <definedName name="__Tru21" localSheetId="0" hidden="1">{"'Sheet1'!$L$16"}</definedName>
    <definedName name="__Tru21" localSheetId="13" hidden="1">{"'Sheet1'!$L$16"}</definedName>
    <definedName name="__Tru21" localSheetId="16" hidden="1">{"'Sheet1'!$L$16"}</definedName>
    <definedName name="__Tru21" localSheetId="1" hidden="1">{"'Sheet1'!$L$16"}</definedName>
    <definedName name="__Tru21" localSheetId="2" hidden="1">{"'Sheet1'!$L$16"}</definedName>
    <definedName name="__Tru21" hidden="1">{"'Sheet1'!$L$16"}</definedName>
    <definedName name="__tt3" localSheetId="4" hidden="1">{"'Sheet1'!$L$16"}</definedName>
    <definedName name="__tt3" localSheetId="5" hidden="1">{"'Sheet1'!$L$16"}</definedName>
    <definedName name="__tt3" localSheetId="6" hidden="1">{"'Sheet1'!$L$16"}</definedName>
    <definedName name="__tt3" localSheetId="19" hidden="1">{"'Sheet1'!$L$16"}</definedName>
    <definedName name="__tt3" localSheetId="7" hidden="1">{"'Sheet1'!$L$16"}</definedName>
    <definedName name="__tt3" localSheetId="8" hidden="1">{"'Sheet1'!$L$16"}</definedName>
    <definedName name="__tt3" localSheetId="10" hidden="1">{"'Sheet1'!$L$16"}</definedName>
    <definedName name="__tt3" localSheetId="11" hidden="1">{"'Sheet1'!$L$16"}</definedName>
    <definedName name="__tt3" localSheetId="12" hidden="1">{"'Sheet1'!$L$16"}</definedName>
    <definedName name="__tt3" localSheetId="18" hidden="1">{"'Sheet1'!$L$16"}</definedName>
    <definedName name="__tt3" localSheetId="17" hidden="1">{"'Sheet1'!$L$16"}</definedName>
    <definedName name="__tt3" localSheetId="3" hidden="1">{"'Sheet1'!$L$16"}</definedName>
    <definedName name="__tt3" localSheetId="0" hidden="1">{"'Sheet1'!$L$16"}</definedName>
    <definedName name="__tt3" localSheetId="13" hidden="1">{"'Sheet1'!$L$16"}</definedName>
    <definedName name="__tt3" localSheetId="16" hidden="1">{"'Sheet1'!$L$16"}</definedName>
    <definedName name="__tt3" localSheetId="1" hidden="1">{"'Sheet1'!$L$16"}</definedName>
    <definedName name="__tt3" localSheetId="2" hidden="1">{"'Sheet1'!$L$16"}</definedName>
    <definedName name="__tt3" hidden="1">{"'Sheet1'!$L$16"}</definedName>
    <definedName name="__TT31" localSheetId="4" hidden="1">{"'Sheet1'!$L$16"}</definedName>
    <definedName name="__TT31" localSheetId="5" hidden="1">{"'Sheet1'!$L$16"}</definedName>
    <definedName name="__TT31" localSheetId="6" hidden="1">{"'Sheet1'!$L$16"}</definedName>
    <definedName name="__TT31" localSheetId="19" hidden="1">{"'Sheet1'!$L$16"}</definedName>
    <definedName name="__TT31" localSheetId="7" hidden="1">{"'Sheet1'!$L$16"}</definedName>
    <definedName name="__TT31" localSheetId="8" hidden="1">{"'Sheet1'!$L$16"}</definedName>
    <definedName name="__TT31" localSheetId="10" hidden="1">{"'Sheet1'!$L$16"}</definedName>
    <definedName name="__TT31" localSheetId="11" hidden="1">{"'Sheet1'!$L$16"}</definedName>
    <definedName name="__TT31" localSheetId="12" hidden="1">{"'Sheet1'!$L$16"}</definedName>
    <definedName name="__TT31" localSheetId="18" hidden="1">{"'Sheet1'!$L$16"}</definedName>
    <definedName name="__TT31" localSheetId="17" hidden="1">{"'Sheet1'!$L$16"}</definedName>
    <definedName name="__TT31" localSheetId="3" hidden="1">{"'Sheet1'!$L$16"}</definedName>
    <definedName name="__TT31" localSheetId="0" hidden="1">{"'Sheet1'!$L$16"}</definedName>
    <definedName name="__TT31" localSheetId="13" hidden="1">{"'Sheet1'!$L$16"}</definedName>
    <definedName name="__TT31" localSheetId="16" hidden="1">{"'Sheet1'!$L$16"}</definedName>
    <definedName name="__TT31" localSheetId="1" hidden="1">{"'Sheet1'!$L$16"}</definedName>
    <definedName name="__TT31" localSheetId="2" hidden="1">{"'Sheet1'!$L$16"}</definedName>
    <definedName name="__TT31" hidden="1">{"'Sheet1'!$L$16"}</definedName>
    <definedName name="__tz593" localSheetId="19">#REF!</definedName>
    <definedName name="__tz593" localSheetId="10">#REF!</definedName>
    <definedName name="__tz593" localSheetId="3">#REF!</definedName>
    <definedName name="__tz593" localSheetId="16">#REF!</definedName>
    <definedName name="__tz593">#REF!</definedName>
    <definedName name="__UT2" localSheetId="19">#REF!</definedName>
    <definedName name="__UT2" localSheetId="10">#REF!</definedName>
    <definedName name="__UT2" localSheetId="3">#REF!</definedName>
    <definedName name="__UT2" localSheetId="16">#REF!</definedName>
    <definedName name="__UT2">#REF!</definedName>
    <definedName name="__vc1" localSheetId="19">#REF!</definedName>
    <definedName name="__vc1" localSheetId="13">#REF!</definedName>
    <definedName name="__vc1" localSheetId="16">#REF!</definedName>
    <definedName name="__vc1">#REF!</definedName>
    <definedName name="__vc2" localSheetId="19">#REF!</definedName>
    <definedName name="__vc2" localSheetId="13">#REF!</definedName>
    <definedName name="__vc2" localSheetId="16">#REF!</definedName>
    <definedName name="__vc2">#REF!</definedName>
    <definedName name="__vc3" localSheetId="19">#REF!</definedName>
    <definedName name="__vc3" localSheetId="13">#REF!</definedName>
    <definedName name="__vc3" localSheetId="16">#REF!</definedName>
    <definedName name="__vc3">#REF!</definedName>
    <definedName name="__VL100" localSheetId="19">#REF!</definedName>
    <definedName name="__VL100" localSheetId="10">#REF!</definedName>
    <definedName name="__VL100" localSheetId="3">#REF!</definedName>
    <definedName name="__VL100" localSheetId="13">#REF!</definedName>
    <definedName name="__VL100" localSheetId="16">#REF!</definedName>
    <definedName name="__VL100">#REF!</definedName>
    <definedName name="__vl2" localSheetId="4" hidden="1">{"'Sheet1'!$L$16"}</definedName>
    <definedName name="__vl2" localSheetId="5" hidden="1">{"'Sheet1'!$L$16"}</definedName>
    <definedName name="__vl2" localSheetId="6" hidden="1">{"'Sheet1'!$L$16"}</definedName>
    <definedName name="__vl2" localSheetId="19" hidden="1">{"'Sheet1'!$L$16"}</definedName>
    <definedName name="__vl2" localSheetId="7" hidden="1">{"'Sheet1'!$L$16"}</definedName>
    <definedName name="__vl2" localSheetId="8" hidden="1">{"'Sheet1'!$L$16"}</definedName>
    <definedName name="__vl2" localSheetId="10" hidden="1">{"'Sheet1'!$L$16"}</definedName>
    <definedName name="__vl2" localSheetId="11" hidden="1">{"'Sheet1'!$L$16"}</definedName>
    <definedName name="__vl2" localSheetId="12" hidden="1">{"'Sheet1'!$L$16"}</definedName>
    <definedName name="__vl2" localSheetId="18" hidden="1">{"'Sheet1'!$L$16"}</definedName>
    <definedName name="__vl2" localSheetId="17" hidden="1">{"'Sheet1'!$L$16"}</definedName>
    <definedName name="__vl2" localSheetId="3" hidden="1">{"'Sheet1'!$L$16"}</definedName>
    <definedName name="__vl2" localSheetId="0" hidden="1">{"'Sheet1'!$L$16"}</definedName>
    <definedName name="__vl2" localSheetId="13" hidden="1">{"'Sheet1'!$L$16"}</definedName>
    <definedName name="__vl2" localSheetId="16" hidden="1">{"'Sheet1'!$L$16"}</definedName>
    <definedName name="__vl2" localSheetId="1" hidden="1">{"'Sheet1'!$L$16"}</definedName>
    <definedName name="__vl2" localSheetId="2" hidden="1">{"'Sheet1'!$L$16"}</definedName>
    <definedName name="__vl2" hidden="1">{"'Sheet1'!$L$16"}</definedName>
    <definedName name="__VL200" localSheetId="19">#REF!</definedName>
    <definedName name="__VL200" localSheetId="10">#REF!</definedName>
    <definedName name="__VL200" localSheetId="3">#REF!</definedName>
    <definedName name="__VL200" localSheetId="16">#REF!</definedName>
    <definedName name="__VL200">#REF!</definedName>
    <definedName name="__VL250" localSheetId="19">#REF!</definedName>
    <definedName name="__VL250" localSheetId="10">#REF!</definedName>
    <definedName name="__VL250" localSheetId="3">#REF!</definedName>
    <definedName name="__VL250" localSheetId="13">#REF!</definedName>
    <definedName name="__VL250" localSheetId="16">#REF!</definedName>
    <definedName name="__VL250">#REF!</definedName>
    <definedName name="__xlfn.BAHTTEXT" hidden="1">#NAME?</definedName>
    <definedName name="__xx3" localSheetId="19">#REF!</definedName>
    <definedName name="__xx3" localSheetId="7">#REF!</definedName>
    <definedName name="__xx3" localSheetId="10">#REF!</definedName>
    <definedName name="__xx3" localSheetId="18">#REF!</definedName>
    <definedName name="__xx3" localSheetId="17">#REF!</definedName>
    <definedName name="__xx3" localSheetId="3">#REF!</definedName>
    <definedName name="__xx3" localSheetId="0">#REF!</definedName>
    <definedName name="__xx3" localSheetId="16">#REF!</definedName>
    <definedName name="__xx3" localSheetId="1">#REF!</definedName>
    <definedName name="__xx3" localSheetId="2">#REF!</definedName>
    <definedName name="__xx3">#REF!</definedName>
    <definedName name="__xx4" localSheetId="19">#REF!</definedName>
    <definedName name="__xx4" localSheetId="10">#REF!</definedName>
    <definedName name="__xx4" localSheetId="3">#REF!</definedName>
    <definedName name="__xx4" localSheetId="16">#REF!</definedName>
    <definedName name="__xx4">#REF!</definedName>
    <definedName name="__xx5" localSheetId="19">#REF!</definedName>
    <definedName name="__xx5" localSheetId="10">#REF!</definedName>
    <definedName name="__xx5" localSheetId="3">#REF!</definedName>
    <definedName name="__xx5" localSheetId="16">#REF!</definedName>
    <definedName name="__xx5">#REF!</definedName>
    <definedName name="__xx6" localSheetId="19">#REF!</definedName>
    <definedName name="__xx6" localSheetId="10">#REF!</definedName>
    <definedName name="__xx6" localSheetId="3">#REF!</definedName>
    <definedName name="__xx6" localSheetId="16">#REF!</definedName>
    <definedName name="__xx6">#REF!</definedName>
    <definedName name="__xx7" localSheetId="19">#REF!</definedName>
    <definedName name="__xx7" localSheetId="10">#REF!</definedName>
    <definedName name="__xx7" localSheetId="3">#REF!</definedName>
    <definedName name="__xx7" localSheetId="16">#REF!</definedName>
    <definedName name="__xx7">#REF!</definedName>
    <definedName name="_01_01_99" localSheetId="19">#REF!</definedName>
    <definedName name="_01_01_99" localSheetId="10">#REF!</definedName>
    <definedName name="_01_01_99" localSheetId="3">#REF!</definedName>
    <definedName name="_01_01_99" localSheetId="16">#REF!</definedName>
    <definedName name="_01_01_99">#REF!</definedName>
    <definedName name="_01_02_99" localSheetId="19">#REF!</definedName>
    <definedName name="_01_02_99" localSheetId="10">#REF!</definedName>
    <definedName name="_01_02_99" localSheetId="3">#REF!</definedName>
    <definedName name="_01_02_99" localSheetId="16">#REF!</definedName>
    <definedName name="_01_02_99">#REF!</definedName>
    <definedName name="_01_03_99" localSheetId="19">#REF!</definedName>
    <definedName name="_01_03_99" localSheetId="10">#REF!</definedName>
    <definedName name="_01_03_99" localSheetId="3">#REF!</definedName>
    <definedName name="_01_03_99" localSheetId="16">#REF!</definedName>
    <definedName name="_01_03_99">#REF!</definedName>
    <definedName name="_01_04_99" localSheetId="19">#REF!</definedName>
    <definedName name="_01_04_99" localSheetId="10">#REF!</definedName>
    <definedName name="_01_04_99" localSheetId="3">#REF!</definedName>
    <definedName name="_01_04_99" localSheetId="16">#REF!</definedName>
    <definedName name="_01_04_99">#REF!</definedName>
    <definedName name="_01_05_99" localSheetId="19">#REF!</definedName>
    <definedName name="_01_05_99" localSheetId="10">#REF!</definedName>
    <definedName name="_01_05_99" localSheetId="3">#REF!</definedName>
    <definedName name="_01_05_99" localSheetId="16">#REF!</definedName>
    <definedName name="_01_05_99">#REF!</definedName>
    <definedName name="_01_06_99" localSheetId="19">#REF!</definedName>
    <definedName name="_01_06_99" localSheetId="10">#REF!</definedName>
    <definedName name="_01_06_99" localSheetId="3">#REF!</definedName>
    <definedName name="_01_06_99" localSheetId="16">#REF!</definedName>
    <definedName name="_01_06_99">#REF!</definedName>
    <definedName name="_01_07_99" localSheetId="19">#REF!</definedName>
    <definedName name="_01_07_99" localSheetId="10">#REF!</definedName>
    <definedName name="_01_07_99" localSheetId="3">#REF!</definedName>
    <definedName name="_01_07_99" localSheetId="16">#REF!</definedName>
    <definedName name="_01_07_99">#REF!</definedName>
    <definedName name="_01_08_1999" localSheetId="19">#REF!</definedName>
    <definedName name="_01_08_1999" localSheetId="10">#REF!</definedName>
    <definedName name="_01_08_1999" localSheetId="3">#REF!</definedName>
    <definedName name="_01_08_1999" localSheetId="16">#REF!</definedName>
    <definedName name="_01_08_1999">#REF!</definedName>
    <definedName name="_01_11_2001">#N/A</definedName>
    <definedName name="_073">"DIEU CHINH"</definedName>
    <definedName name="_1">#N/A</definedName>
    <definedName name="_1_OBDlg4ĝ̤䴠_䴌___䴜__0000000_耀_____HTML_OS_Ȁ__䵌_UU䵨__0000000_耀_____HTML_PathFil" hidden="1">TRUE</definedName>
    <definedName name="_1000A01">#N/A</definedName>
    <definedName name="_1BA2500" localSheetId="19">#REF!</definedName>
    <definedName name="_1BA2500" localSheetId="7">#REF!</definedName>
    <definedName name="_1BA2500" localSheetId="10">#REF!</definedName>
    <definedName name="_1BA2500" localSheetId="18">#REF!</definedName>
    <definedName name="_1BA2500" localSheetId="17">#REF!</definedName>
    <definedName name="_1BA2500" localSheetId="3">#REF!</definedName>
    <definedName name="_1BA2500" localSheetId="0">#REF!</definedName>
    <definedName name="_1BA2500" localSheetId="16">#REF!</definedName>
    <definedName name="_1BA2500" localSheetId="1">#REF!</definedName>
    <definedName name="_1BA2500" localSheetId="2">#REF!</definedName>
    <definedName name="_1BA2500">#REF!</definedName>
    <definedName name="_1BA3250" localSheetId="19">#REF!</definedName>
    <definedName name="_1BA3250" localSheetId="10">#REF!</definedName>
    <definedName name="_1BA3250" localSheetId="3">#REF!</definedName>
    <definedName name="_1BA3250" localSheetId="16">#REF!</definedName>
    <definedName name="_1BA3250">#REF!</definedName>
    <definedName name="_1BA400P" localSheetId="19">#REF!</definedName>
    <definedName name="_1BA400P" localSheetId="10">#REF!</definedName>
    <definedName name="_1BA400P" localSheetId="3">#REF!</definedName>
    <definedName name="_1BA400P" localSheetId="16">#REF!</definedName>
    <definedName name="_1BA400P">#REF!</definedName>
    <definedName name="_1CAP001" localSheetId="19">#REF!</definedName>
    <definedName name="_1CAP001" localSheetId="10">#REF!</definedName>
    <definedName name="_1CAP001" localSheetId="3">#REF!</definedName>
    <definedName name="_1CAP001" localSheetId="16">#REF!</definedName>
    <definedName name="_1CAP001">#REF!</definedName>
    <definedName name="_1DAU002" localSheetId="19">#REF!</definedName>
    <definedName name="_1DAU002" localSheetId="10">#REF!</definedName>
    <definedName name="_1DAU002" localSheetId="3">#REF!</definedName>
    <definedName name="_1DAU002" localSheetId="16">#REF!</definedName>
    <definedName name="_1DAU002">#REF!</definedName>
    <definedName name="_1DDAY03" localSheetId="19">#REF!</definedName>
    <definedName name="_1DDAY03" localSheetId="10">#REF!</definedName>
    <definedName name="_1DDAY03" localSheetId="3">#REF!</definedName>
    <definedName name="_1DDAY03" localSheetId="16">#REF!</definedName>
    <definedName name="_1DDAY03">#REF!</definedName>
    <definedName name="_1DDTT01" localSheetId="19">#REF!</definedName>
    <definedName name="_1DDTT01" localSheetId="10">#REF!</definedName>
    <definedName name="_1DDTT01" localSheetId="3">#REF!</definedName>
    <definedName name="_1DDTT01" localSheetId="16">#REF!</definedName>
    <definedName name="_1DDTT01">#REF!</definedName>
    <definedName name="_1FCO101" localSheetId="19">#REF!</definedName>
    <definedName name="_1FCO101" localSheetId="10">#REF!</definedName>
    <definedName name="_1FCO101" localSheetId="3">#REF!</definedName>
    <definedName name="_1FCO101" localSheetId="16">#REF!</definedName>
    <definedName name="_1FCO101">#REF!</definedName>
    <definedName name="_1GIA101" localSheetId="19">#REF!</definedName>
    <definedName name="_1GIA101" localSheetId="10">#REF!</definedName>
    <definedName name="_1GIA101" localSheetId="3">#REF!</definedName>
    <definedName name="_1GIA101" localSheetId="16">#REF!</definedName>
    <definedName name="_1GIA101">#REF!</definedName>
    <definedName name="_1LA1001" localSheetId="19">#REF!</definedName>
    <definedName name="_1LA1001" localSheetId="10">#REF!</definedName>
    <definedName name="_1LA1001" localSheetId="3">#REF!</definedName>
    <definedName name="_1LA1001" localSheetId="16">#REF!</definedName>
    <definedName name="_1LA1001">#REF!</definedName>
    <definedName name="_1MCCBO2" localSheetId="19">#REF!</definedName>
    <definedName name="_1MCCBO2" localSheetId="10">#REF!</definedName>
    <definedName name="_1MCCBO2" localSheetId="3">#REF!</definedName>
    <definedName name="_1MCCBO2" localSheetId="16">#REF!</definedName>
    <definedName name="_1MCCBO2">#REF!</definedName>
    <definedName name="_1PKCAP1" localSheetId="19">#REF!</definedName>
    <definedName name="_1PKCAP1" localSheetId="10">#REF!</definedName>
    <definedName name="_1PKCAP1" localSheetId="3">#REF!</definedName>
    <definedName name="_1PKCAP1" localSheetId="16">#REF!</definedName>
    <definedName name="_1PKCAP1">#REF!</definedName>
    <definedName name="_1PKTT01" localSheetId="19">#REF!</definedName>
    <definedName name="_1PKTT01" localSheetId="10">#REF!</definedName>
    <definedName name="_1PKTT01" localSheetId="3">#REF!</definedName>
    <definedName name="_1PKTT01" localSheetId="16">#REF!</definedName>
    <definedName name="_1PKTT01">#REF!</definedName>
    <definedName name="_1TCD101" localSheetId="19">#REF!</definedName>
    <definedName name="_1TCD101" localSheetId="10">#REF!</definedName>
    <definedName name="_1TCD101" localSheetId="3">#REF!</definedName>
    <definedName name="_1TCD101" localSheetId="16">#REF!</definedName>
    <definedName name="_1TCD101">#REF!</definedName>
    <definedName name="_1TCD201" localSheetId="19">#REF!</definedName>
    <definedName name="_1TCD201" localSheetId="10">#REF!</definedName>
    <definedName name="_1TCD201" localSheetId="3">#REF!</definedName>
    <definedName name="_1TCD201" localSheetId="16">#REF!</definedName>
    <definedName name="_1TCD201">#REF!</definedName>
    <definedName name="_1TD2001" localSheetId="19">#REF!</definedName>
    <definedName name="_1TD2001" localSheetId="10">#REF!</definedName>
    <definedName name="_1TD2001" localSheetId="3">#REF!</definedName>
    <definedName name="_1TD2001" localSheetId="16">#REF!</definedName>
    <definedName name="_1TD2001">#REF!</definedName>
    <definedName name="_1TIHT01" localSheetId="19">#REF!</definedName>
    <definedName name="_1TIHT01" localSheetId="10">#REF!</definedName>
    <definedName name="_1TIHT01" localSheetId="3">#REF!</definedName>
    <definedName name="_1TIHT01" localSheetId="16">#REF!</definedName>
    <definedName name="_1TIHT01">#REF!</definedName>
    <definedName name="_1TRU121" localSheetId="19">#REF!</definedName>
    <definedName name="_1TRU121" localSheetId="10">#REF!</definedName>
    <definedName name="_1TRU121" localSheetId="3">#REF!</definedName>
    <definedName name="_1TRU121" localSheetId="16">#REF!</definedName>
    <definedName name="_1TRU121">#REF!</definedName>
    <definedName name="_2">#N/A</definedName>
    <definedName name="_2_OBDlg4ĝ̤䴠_䴌___䴜_̙0000000_耀_____HTML_OS_Ȁ__䵌_UU䵨_̚0000000_耀_____HTML_PathFil" hidden="1">TRUE</definedName>
    <definedName name="_2BLA100" localSheetId="19">#REF!</definedName>
    <definedName name="_2BLA100" localSheetId="7">#REF!</definedName>
    <definedName name="_2BLA100" localSheetId="10">#REF!</definedName>
    <definedName name="_2BLA100" localSheetId="18">#REF!</definedName>
    <definedName name="_2BLA100" localSheetId="17">#REF!</definedName>
    <definedName name="_2BLA100" localSheetId="3">#REF!</definedName>
    <definedName name="_2BLA100" localSheetId="0">#REF!</definedName>
    <definedName name="_2BLA100" localSheetId="16">#REF!</definedName>
    <definedName name="_2BLA100" localSheetId="1">#REF!</definedName>
    <definedName name="_2BLA100" localSheetId="2">#REF!</definedName>
    <definedName name="_2BLA100">#REF!</definedName>
    <definedName name="_2DAL201" localSheetId="19">#REF!</definedName>
    <definedName name="_2DAL201" localSheetId="10">#REF!</definedName>
    <definedName name="_2DAL201" localSheetId="3">#REF!</definedName>
    <definedName name="_2DAL201" localSheetId="16">#REF!</definedName>
    <definedName name="_2DAL201">#REF!</definedName>
    <definedName name="_3_OBDlg4ĝ̤䴠_䴌___䴜__0000000_耀_____HTML_OS_Ȁ__䵌_UU䵨_ʰ0000000_耀_____HTML_PathFil" hidden="1">TRUE</definedName>
    <definedName name="_3BLXMD" localSheetId="19">#REF!</definedName>
    <definedName name="_3BLXMD" localSheetId="7">#REF!</definedName>
    <definedName name="_3BLXMD" localSheetId="10">#REF!</definedName>
    <definedName name="_3BLXMD" localSheetId="18">#REF!</definedName>
    <definedName name="_3BLXMD" localSheetId="17">#REF!</definedName>
    <definedName name="_3BLXMD" localSheetId="3">#REF!</definedName>
    <definedName name="_3BLXMD" localSheetId="0">#REF!</definedName>
    <definedName name="_3BLXMD" localSheetId="16">#REF!</definedName>
    <definedName name="_3BLXMD" localSheetId="1">#REF!</definedName>
    <definedName name="_3BLXMD" localSheetId="2">#REF!</definedName>
    <definedName name="_3BLXMD">#REF!</definedName>
    <definedName name="_3TU0609" localSheetId="19">#REF!</definedName>
    <definedName name="_3TU0609" localSheetId="10">#REF!</definedName>
    <definedName name="_3TU0609" localSheetId="3">#REF!</definedName>
    <definedName name="_3TU0609" localSheetId="16">#REF!</definedName>
    <definedName name="_3TU0609">#REF!</definedName>
    <definedName name="_4_OBDlg4ĝ̤䴠_䴌___䴜__________耀_____HTML_OS_Ȁ__䵌_UU䵨_ʰ________耀_____HTML_PathFil" hidden="1">TRUE</definedName>
    <definedName name="_40x4">5100</definedName>
    <definedName name="_4CNT240" localSheetId="19">#REF!</definedName>
    <definedName name="_4CNT240" localSheetId="7">#REF!</definedName>
    <definedName name="_4CNT240" localSheetId="10">#REF!</definedName>
    <definedName name="_4CNT240" localSheetId="18">#REF!</definedName>
    <definedName name="_4CNT240" localSheetId="17">#REF!</definedName>
    <definedName name="_4CNT240" localSheetId="3">#REF!</definedName>
    <definedName name="_4CNT240" localSheetId="0">#REF!</definedName>
    <definedName name="_4CNT240" localSheetId="16">#REF!</definedName>
    <definedName name="_4CNT240" localSheetId="1">#REF!</definedName>
    <definedName name="_4CNT240" localSheetId="2">#REF!</definedName>
    <definedName name="_4CNT240">#REF!</definedName>
    <definedName name="_4CTL240" localSheetId="19">#REF!</definedName>
    <definedName name="_4CTL240" localSheetId="10">#REF!</definedName>
    <definedName name="_4CTL240" localSheetId="3">#REF!</definedName>
    <definedName name="_4CTL240" localSheetId="16">#REF!</definedName>
    <definedName name="_4CTL240">#REF!</definedName>
    <definedName name="_4FCO100" localSheetId="19">#REF!</definedName>
    <definedName name="_4FCO100" localSheetId="10">#REF!</definedName>
    <definedName name="_4FCO100" localSheetId="3">#REF!</definedName>
    <definedName name="_4FCO100" localSheetId="16">#REF!</definedName>
    <definedName name="_4FCO100">#REF!</definedName>
    <definedName name="_4HDCTT4" localSheetId="19">#REF!</definedName>
    <definedName name="_4HDCTT4" localSheetId="10">#REF!</definedName>
    <definedName name="_4HDCTT4" localSheetId="3">#REF!</definedName>
    <definedName name="_4HDCTT4" localSheetId="16">#REF!</definedName>
    <definedName name="_4HDCTT4">#REF!</definedName>
    <definedName name="_4HNCTT4" localSheetId="19">#REF!</definedName>
    <definedName name="_4HNCTT4" localSheetId="10">#REF!</definedName>
    <definedName name="_4HNCTT4" localSheetId="3">#REF!</definedName>
    <definedName name="_4HNCTT4" localSheetId="16">#REF!</definedName>
    <definedName name="_4HNCTT4">#REF!</definedName>
    <definedName name="_4LBCO01" localSheetId="19">#REF!</definedName>
    <definedName name="_4LBCO01" localSheetId="10">#REF!</definedName>
    <definedName name="_4LBCO01" localSheetId="3">#REF!</definedName>
    <definedName name="_4LBCO01" localSheetId="16">#REF!</definedName>
    <definedName name="_4LBCO01">#REF!</definedName>
    <definedName name="_5_OBDlg4ĝ̤䴠_䴌___䴜__________耀_____HTML_OS_Ȁ__䵌_UU䵨__________耀_____HTML_PathFil" hidden="1">TRUE</definedName>
    <definedName name="_6_OBDlg4ĝ̤䴠_䴌___䴜_̙________耀_____HTML_OS_Ȁ__䵌_UU䵨_̚________耀_____HTML_PathFil" hidden="1">TRUE</definedName>
    <definedName name="_a1" localSheetId="5" hidden="1">{"'Sheet1'!$L$16"}</definedName>
    <definedName name="_a1" localSheetId="6" hidden="1">{"'Sheet1'!$L$16"}</definedName>
    <definedName name="_a1" localSheetId="19" hidden="1">{"'Sheet1'!$L$16"}</definedName>
    <definedName name="_a1" localSheetId="7" hidden="1">{"'Sheet1'!$L$16"}</definedName>
    <definedName name="_a1" localSheetId="10" hidden="1">{"'Sheet1'!$L$16"}</definedName>
    <definedName name="_a1" localSheetId="12" hidden="1">{"'Sheet1'!$L$16"}</definedName>
    <definedName name="_a1" localSheetId="18" hidden="1">{"'Sheet1'!$L$16"}</definedName>
    <definedName name="_a1" localSheetId="17" hidden="1">{"'Sheet1'!$L$16"}</definedName>
    <definedName name="_a1" localSheetId="3" hidden="1">{"'Sheet1'!$L$16"}</definedName>
    <definedName name="_a1" localSheetId="0" hidden="1">{"'Sheet1'!$L$16"}</definedName>
    <definedName name="_a1" localSheetId="13" hidden="1">{"'Sheet1'!$L$16"}</definedName>
    <definedName name="_a1" localSheetId="16" hidden="1">{"'Sheet1'!$L$16"}</definedName>
    <definedName name="_a1" localSheetId="1" hidden="1">{"'Sheet1'!$L$16"}</definedName>
    <definedName name="_a1" localSheetId="2" hidden="1">{"'Sheet1'!$L$16"}</definedName>
    <definedName name="_a1" hidden="1">{"'Sheet1'!$L$16"}</definedName>
    <definedName name="_a129" localSheetId="4" hidden="1">{"Offgrid",#N/A,FALSE,"OFFGRID";"Region",#N/A,FALSE,"REGION";"Offgrid -2",#N/A,FALSE,"OFFGRID";"WTP",#N/A,FALSE,"WTP";"WTP -2",#N/A,FALSE,"WTP";"Project",#N/A,FALSE,"PROJECT";"Summary -2",#N/A,FALSE,"SUMMARY"}</definedName>
    <definedName name="_a129" localSheetId="5" hidden="1">{"Offgrid",#N/A,FALSE,"OFFGRID";"Region",#N/A,FALSE,"REGION";"Offgrid -2",#N/A,FALSE,"OFFGRID";"WTP",#N/A,FALSE,"WTP";"WTP -2",#N/A,FALSE,"WTP";"Project",#N/A,FALSE,"PROJECT";"Summary -2",#N/A,FALSE,"SUMMARY"}</definedName>
    <definedName name="_a129" localSheetId="6" hidden="1">{"Offgrid",#N/A,FALSE,"OFFGRID";"Region",#N/A,FALSE,"REGION";"Offgrid -2",#N/A,FALSE,"OFFGRID";"WTP",#N/A,FALSE,"WTP";"WTP -2",#N/A,FALSE,"WTP";"Project",#N/A,FALSE,"PROJECT";"Summary -2",#N/A,FALSE,"SUMMARY"}</definedName>
    <definedName name="_a129" localSheetId="19" hidden="1">{"Offgrid",#N/A,FALSE,"OFFGRID";"Region",#N/A,FALSE,"REGION";"Offgrid -2",#N/A,FALSE,"OFFGRID";"WTP",#N/A,FALSE,"WTP";"WTP -2",#N/A,FALSE,"WTP";"Project",#N/A,FALSE,"PROJECT";"Summary -2",#N/A,FALSE,"SUMMARY"}</definedName>
    <definedName name="_a129" localSheetId="7" hidden="1">{"Offgrid",#N/A,FALSE,"OFFGRID";"Region",#N/A,FALSE,"REGION";"Offgrid -2",#N/A,FALSE,"OFFGRID";"WTP",#N/A,FALSE,"WTP";"WTP -2",#N/A,FALSE,"WTP";"Project",#N/A,FALSE,"PROJECT";"Summary -2",#N/A,FALSE,"SUMMARY"}</definedName>
    <definedName name="_a129" localSheetId="8" hidden="1">{"Offgrid",#N/A,FALSE,"OFFGRID";"Region",#N/A,FALSE,"REGION";"Offgrid -2",#N/A,FALSE,"OFFGRID";"WTP",#N/A,FALSE,"WTP";"WTP -2",#N/A,FALSE,"WTP";"Project",#N/A,FALSE,"PROJECT";"Summary -2",#N/A,FALSE,"SUMMARY"}</definedName>
    <definedName name="_a129" localSheetId="10" hidden="1">{"Offgrid",#N/A,FALSE,"OFFGRID";"Region",#N/A,FALSE,"REGION";"Offgrid -2",#N/A,FALSE,"OFFGRID";"WTP",#N/A,FALSE,"WTP";"WTP -2",#N/A,FALSE,"WTP";"Project",#N/A,FALSE,"PROJECT";"Summary -2",#N/A,FALSE,"SUMMARY"}</definedName>
    <definedName name="_a129" localSheetId="11" hidden="1">{"Offgrid",#N/A,FALSE,"OFFGRID";"Region",#N/A,FALSE,"REGION";"Offgrid -2",#N/A,FALSE,"OFFGRID";"WTP",#N/A,FALSE,"WTP";"WTP -2",#N/A,FALSE,"WTP";"Project",#N/A,FALSE,"PROJECT";"Summary -2",#N/A,FALSE,"SUMMARY"}</definedName>
    <definedName name="_a129" localSheetId="12" hidden="1">{"Offgrid",#N/A,FALSE,"OFFGRID";"Region",#N/A,FALSE,"REGION";"Offgrid -2",#N/A,FALSE,"OFFGRID";"WTP",#N/A,FALSE,"WTP";"WTP -2",#N/A,FALSE,"WTP";"Project",#N/A,FALSE,"PROJECT";"Summary -2",#N/A,FALSE,"SUMMARY"}</definedName>
    <definedName name="_a129" localSheetId="18" hidden="1">{"Offgrid",#N/A,FALSE,"OFFGRID";"Region",#N/A,FALSE,"REGION";"Offgrid -2",#N/A,FALSE,"OFFGRID";"WTP",#N/A,FALSE,"WTP";"WTP -2",#N/A,FALSE,"WTP";"Project",#N/A,FALSE,"PROJECT";"Summary -2",#N/A,FALSE,"SUMMARY"}</definedName>
    <definedName name="_a129" localSheetId="17" hidden="1">{"Offgrid",#N/A,FALSE,"OFFGRID";"Region",#N/A,FALSE,"REGION";"Offgrid -2",#N/A,FALSE,"OFFGRID";"WTP",#N/A,FALSE,"WTP";"WTP -2",#N/A,FALSE,"WTP";"Project",#N/A,FALSE,"PROJECT";"Summary -2",#N/A,FALSE,"SUMMARY"}</definedName>
    <definedName name="_a129" localSheetId="3" hidden="1">{"Offgrid",#N/A,FALSE,"OFFGRID";"Region",#N/A,FALSE,"REGION";"Offgrid -2",#N/A,FALSE,"OFFGRID";"WTP",#N/A,FALSE,"WTP";"WTP -2",#N/A,FALSE,"WTP";"Project",#N/A,FALSE,"PROJECT";"Summary -2",#N/A,FALSE,"SUMMARY"}</definedName>
    <definedName name="_a129" localSheetId="0" hidden="1">{"Offgrid",#N/A,FALSE,"OFFGRID";"Region",#N/A,FALSE,"REGION";"Offgrid -2",#N/A,FALSE,"OFFGRID";"WTP",#N/A,FALSE,"WTP";"WTP -2",#N/A,FALSE,"WTP";"Project",#N/A,FALSE,"PROJECT";"Summary -2",#N/A,FALSE,"SUMMARY"}</definedName>
    <definedName name="_a129" localSheetId="13" hidden="1">{"Offgrid",#N/A,FALSE,"OFFGRID";"Region",#N/A,FALSE,"REGION";"Offgrid -2",#N/A,FALSE,"OFFGRID";"WTP",#N/A,FALSE,"WTP";"WTP -2",#N/A,FALSE,"WTP";"Project",#N/A,FALSE,"PROJECT";"Summary -2",#N/A,FALSE,"SUMMARY"}</definedName>
    <definedName name="_a129" localSheetId="16" hidden="1">{"Offgrid",#N/A,FALSE,"OFFGRID";"Region",#N/A,FALSE,"REGION";"Offgrid -2",#N/A,FALSE,"OFFGRID";"WTP",#N/A,FALSE,"WTP";"WTP -2",#N/A,FALSE,"WTP";"Project",#N/A,FALSE,"PROJECT";"Summary -2",#N/A,FALSE,"SUMMARY"}</definedName>
    <definedName name="_a129" localSheetId="1" hidden="1">{"Offgrid",#N/A,FALSE,"OFFGRID";"Region",#N/A,FALSE,"REGION";"Offgrid -2",#N/A,FALSE,"OFFGRID";"WTP",#N/A,FALSE,"WTP";"WTP -2",#N/A,FALSE,"WTP";"Project",#N/A,FALSE,"PROJECT";"Summary -2",#N/A,FALSE,"SUMMARY"}</definedName>
    <definedName name="_a129" localSheetId="2"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4" hidden="1">{"Offgrid",#N/A,FALSE,"OFFGRID";"Region",#N/A,FALSE,"REGION";"Offgrid -2",#N/A,FALSE,"OFFGRID";"WTP",#N/A,FALSE,"WTP";"WTP -2",#N/A,FALSE,"WTP";"Project",#N/A,FALSE,"PROJECT";"Summary -2",#N/A,FALSE,"SUMMARY"}</definedName>
    <definedName name="_a130" localSheetId="5" hidden="1">{"Offgrid",#N/A,FALSE,"OFFGRID";"Region",#N/A,FALSE,"REGION";"Offgrid -2",#N/A,FALSE,"OFFGRID";"WTP",#N/A,FALSE,"WTP";"WTP -2",#N/A,FALSE,"WTP";"Project",#N/A,FALSE,"PROJECT";"Summary -2",#N/A,FALSE,"SUMMARY"}</definedName>
    <definedName name="_a130" localSheetId="6" hidden="1">{"Offgrid",#N/A,FALSE,"OFFGRID";"Region",#N/A,FALSE,"REGION";"Offgrid -2",#N/A,FALSE,"OFFGRID";"WTP",#N/A,FALSE,"WTP";"WTP -2",#N/A,FALSE,"WTP";"Project",#N/A,FALSE,"PROJECT";"Summary -2",#N/A,FALSE,"SUMMARY"}</definedName>
    <definedName name="_a130" localSheetId="19" hidden="1">{"Offgrid",#N/A,FALSE,"OFFGRID";"Region",#N/A,FALSE,"REGION";"Offgrid -2",#N/A,FALSE,"OFFGRID";"WTP",#N/A,FALSE,"WTP";"WTP -2",#N/A,FALSE,"WTP";"Project",#N/A,FALSE,"PROJECT";"Summary -2",#N/A,FALSE,"SUMMARY"}</definedName>
    <definedName name="_a130" localSheetId="7" hidden="1">{"Offgrid",#N/A,FALSE,"OFFGRID";"Region",#N/A,FALSE,"REGION";"Offgrid -2",#N/A,FALSE,"OFFGRID";"WTP",#N/A,FALSE,"WTP";"WTP -2",#N/A,FALSE,"WTP";"Project",#N/A,FALSE,"PROJECT";"Summary -2",#N/A,FALSE,"SUMMARY"}</definedName>
    <definedName name="_a130" localSheetId="8" hidden="1">{"Offgrid",#N/A,FALSE,"OFFGRID";"Region",#N/A,FALSE,"REGION";"Offgrid -2",#N/A,FALSE,"OFFGRID";"WTP",#N/A,FALSE,"WTP";"WTP -2",#N/A,FALSE,"WTP";"Project",#N/A,FALSE,"PROJECT";"Summary -2",#N/A,FALSE,"SUMMARY"}</definedName>
    <definedName name="_a130" localSheetId="10" hidden="1">{"Offgrid",#N/A,FALSE,"OFFGRID";"Region",#N/A,FALSE,"REGION";"Offgrid -2",#N/A,FALSE,"OFFGRID";"WTP",#N/A,FALSE,"WTP";"WTP -2",#N/A,FALSE,"WTP";"Project",#N/A,FALSE,"PROJECT";"Summary -2",#N/A,FALSE,"SUMMARY"}</definedName>
    <definedName name="_a130" localSheetId="11" hidden="1">{"Offgrid",#N/A,FALSE,"OFFGRID";"Region",#N/A,FALSE,"REGION";"Offgrid -2",#N/A,FALSE,"OFFGRID";"WTP",#N/A,FALSE,"WTP";"WTP -2",#N/A,FALSE,"WTP";"Project",#N/A,FALSE,"PROJECT";"Summary -2",#N/A,FALSE,"SUMMARY"}</definedName>
    <definedName name="_a130" localSheetId="12" hidden="1">{"Offgrid",#N/A,FALSE,"OFFGRID";"Region",#N/A,FALSE,"REGION";"Offgrid -2",#N/A,FALSE,"OFFGRID";"WTP",#N/A,FALSE,"WTP";"WTP -2",#N/A,FALSE,"WTP";"Project",#N/A,FALSE,"PROJECT";"Summary -2",#N/A,FALSE,"SUMMARY"}</definedName>
    <definedName name="_a130" localSheetId="18" hidden="1">{"Offgrid",#N/A,FALSE,"OFFGRID";"Region",#N/A,FALSE,"REGION";"Offgrid -2",#N/A,FALSE,"OFFGRID";"WTP",#N/A,FALSE,"WTP";"WTP -2",#N/A,FALSE,"WTP";"Project",#N/A,FALSE,"PROJECT";"Summary -2",#N/A,FALSE,"SUMMARY"}</definedName>
    <definedName name="_a130" localSheetId="17" hidden="1">{"Offgrid",#N/A,FALSE,"OFFGRID";"Region",#N/A,FALSE,"REGION";"Offgrid -2",#N/A,FALSE,"OFFGRID";"WTP",#N/A,FALSE,"WTP";"WTP -2",#N/A,FALSE,"WTP";"Project",#N/A,FALSE,"PROJECT";"Summary -2",#N/A,FALSE,"SUMMARY"}</definedName>
    <definedName name="_a130" localSheetId="3" hidden="1">{"Offgrid",#N/A,FALSE,"OFFGRID";"Region",#N/A,FALSE,"REGION";"Offgrid -2",#N/A,FALSE,"OFFGRID";"WTP",#N/A,FALSE,"WTP";"WTP -2",#N/A,FALSE,"WTP";"Project",#N/A,FALSE,"PROJECT";"Summary -2",#N/A,FALSE,"SUMMARY"}</definedName>
    <definedName name="_a130" localSheetId="0" hidden="1">{"Offgrid",#N/A,FALSE,"OFFGRID";"Region",#N/A,FALSE,"REGION";"Offgrid -2",#N/A,FALSE,"OFFGRID";"WTP",#N/A,FALSE,"WTP";"WTP -2",#N/A,FALSE,"WTP";"Project",#N/A,FALSE,"PROJECT";"Summary -2",#N/A,FALSE,"SUMMARY"}</definedName>
    <definedName name="_a130" localSheetId="13" hidden="1">{"Offgrid",#N/A,FALSE,"OFFGRID";"Region",#N/A,FALSE,"REGION";"Offgrid -2",#N/A,FALSE,"OFFGRID";"WTP",#N/A,FALSE,"WTP";"WTP -2",#N/A,FALSE,"WTP";"Project",#N/A,FALSE,"PROJECT";"Summary -2",#N/A,FALSE,"SUMMARY"}</definedName>
    <definedName name="_a130" localSheetId="16" hidden="1">{"Offgrid",#N/A,FALSE,"OFFGRID";"Region",#N/A,FALSE,"REGION";"Offgrid -2",#N/A,FALSE,"OFFGRID";"WTP",#N/A,FALSE,"WTP";"WTP -2",#N/A,FALSE,"WTP";"Project",#N/A,FALSE,"PROJECT";"Summary -2",#N/A,FALSE,"SUMMARY"}</definedName>
    <definedName name="_a130" localSheetId="1" hidden="1">{"Offgrid",#N/A,FALSE,"OFFGRID";"Region",#N/A,FALSE,"REGION";"Offgrid -2",#N/A,FALSE,"OFFGRID";"WTP",#N/A,FALSE,"WTP";"WTP -2",#N/A,FALSE,"WTP";"Project",#N/A,FALSE,"PROJECT";"Summary -2",#N/A,FALSE,"SUMMARY"}</definedName>
    <definedName name="_a130" localSheetId="2"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localSheetId="4" hidden="1">{"'Sheet1'!$L$16"}</definedName>
    <definedName name="_a2" localSheetId="5" hidden="1">{"'Sheet1'!$L$16"}</definedName>
    <definedName name="_a2" localSheetId="6" hidden="1">{"'Sheet1'!$L$16"}</definedName>
    <definedName name="_a2" localSheetId="19" hidden="1">{"'Sheet1'!$L$16"}</definedName>
    <definedName name="_a2" localSheetId="7" hidden="1">{"'Sheet1'!$L$16"}</definedName>
    <definedName name="_a2" localSheetId="8" hidden="1">{"'Sheet1'!$L$16"}</definedName>
    <definedName name="_a2" localSheetId="10" hidden="1">{"'Sheet1'!$L$16"}</definedName>
    <definedName name="_a2" localSheetId="11" hidden="1">{"'Sheet1'!$L$16"}</definedName>
    <definedName name="_a2" localSheetId="12" hidden="1">{"'Sheet1'!$L$16"}</definedName>
    <definedName name="_a2" localSheetId="18" hidden="1">{"'Sheet1'!$L$16"}</definedName>
    <definedName name="_a2" localSheetId="17" hidden="1">{"'Sheet1'!$L$16"}</definedName>
    <definedName name="_a2" localSheetId="3" hidden="1">{"'Sheet1'!$L$16"}</definedName>
    <definedName name="_a2" localSheetId="0" hidden="1">{"'Sheet1'!$L$16"}</definedName>
    <definedName name="_a2" localSheetId="13" hidden="1">{"'Sheet1'!$L$16"}</definedName>
    <definedName name="_a2" localSheetId="16" hidden="1">{"'Sheet1'!$L$16"}</definedName>
    <definedName name="_a2" localSheetId="1" hidden="1">{"'Sheet1'!$L$16"}</definedName>
    <definedName name="_a2" localSheetId="2" hidden="1">{"'Sheet1'!$L$16"}</definedName>
    <definedName name="_a2" hidden="1">{"'Sheet1'!$L$16"}</definedName>
    <definedName name="_A4" localSheetId="4" hidden="1">{"'Sheet1'!$L$16"}</definedName>
    <definedName name="_A4" localSheetId="5" hidden="1">{"'Sheet1'!$L$16"}</definedName>
    <definedName name="_A4" localSheetId="6" hidden="1">{"'Sheet1'!$L$16"}</definedName>
    <definedName name="_A4" localSheetId="19" hidden="1">{"'Sheet1'!$L$16"}</definedName>
    <definedName name="_A4" localSheetId="7" hidden="1">{"'Sheet1'!$L$16"}</definedName>
    <definedName name="_A4" localSheetId="8" hidden="1">{"'Sheet1'!$L$16"}</definedName>
    <definedName name="_A4" localSheetId="10" hidden="1">{"'Sheet1'!$L$16"}</definedName>
    <definedName name="_A4" localSheetId="11" hidden="1">{"'Sheet1'!$L$16"}</definedName>
    <definedName name="_A4" localSheetId="12" hidden="1">{"'Sheet1'!$L$16"}</definedName>
    <definedName name="_A4" localSheetId="18" hidden="1">{"'Sheet1'!$L$16"}</definedName>
    <definedName name="_A4" localSheetId="17" hidden="1">{"'Sheet1'!$L$16"}</definedName>
    <definedName name="_A4" localSheetId="3" hidden="1">{"'Sheet1'!$L$16"}</definedName>
    <definedName name="_A4" localSheetId="0" hidden="1">{"'Sheet1'!$L$16"}</definedName>
    <definedName name="_A4" localSheetId="13" hidden="1">{"'Sheet1'!$L$16"}</definedName>
    <definedName name="_A4" localSheetId="16" hidden="1">{"'Sheet1'!$L$16"}</definedName>
    <definedName name="_A4" localSheetId="1" hidden="1">{"'Sheet1'!$L$16"}</definedName>
    <definedName name="_A4" localSheetId="2" hidden="1">{"'Sheet1'!$L$16"}</definedName>
    <definedName name="_A4" hidden="1">{"'Sheet1'!$L$16"}</definedName>
    <definedName name="_atn1" localSheetId="19">#REF!</definedName>
    <definedName name="_atn1" localSheetId="10">#REF!</definedName>
    <definedName name="_atn1" localSheetId="3">#REF!</definedName>
    <definedName name="_atn1" localSheetId="16">#REF!</definedName>
    <definedName name="_atn1">#REF!</definedName>
    <definedName name="_atn10" localSheetId="19">#REF!</definedName>
    <definedName name="_atn10" localSheetId="10">#REF!</definedName>
    <definedName name="_atn10" localSheetId="3">#REF!</definedName>
    <definedName name="_atn10" localSheetId="16">#REF!</definedName>
    <definedName name="_atn10">#REF!</definedName>
    <definedName name="_atn2" localSheetId="19">#REF!</definedName>
    <definedName name="_atn2" localSheetId="10">#REF!</definedName>
    <definedName name="_atn2" localSheetId="3">#REF!</definedName>
    <definedName name="_atn2" localSheetId="16">#REF!</definedName>
    <definedName name="_atn2">#REF!</definedName>
    <definedName name="_atn3" localSheetId="19">#REF!</definedName>
    <definedName name="_atn3" localSheetId="10">#REF!</definedName>
    <definedName name="_atn3" localSheetId="3">#REF!</definedName>
    <definedName name="_atn3" localSheetId="16">#REF!</definedName>
    <definedName name="_atn3">#REF!</definedName>
    <definedName name="_atn4" localSheetId="19">#REF!</definedName>
    <definedName name="_atn4" localSheetId="10">#REF!</definedName>
    <definedName name="_atn4" localSheetId="3">#REF!</definedName>
    <definedName name="_atn4" localSheetId="16">#REF!</definedName>
    <definedName name="_atn4">#REF!</definedName>
    <definedName name="_atn5" localSheetId="19">#REF!</definedName>
    <definedName name="_atn5" localSheetId="10">#REF!</definedName>
    <definedName name="_atn5" localSheetId="3">#REF!</definedName>
    <definedName name="_atn5" localSheetId="16">#REF!</definedName>
    <definedName name="_atn5">#REF!</definedName>
    <definedName name="_atn6" localSheetId="19">#REF!</definedName>
    <definedName name="_atn6" localSheetId="10">#REF!</definedName>
    <definedName name="_atn6" localSheetId="3">#REF!</definedName>
    <definedName name="_atn6" localSheetId="16">#REF!</definedName>
    <definedName name="_atn6">#REF!</definedName>
    <definedName name="_atn7" localSheetId="19">#REF!</definedName>
    <definedName name="_atn7" localSheetId="10">#REF!</definedName>
    <definedName name="_atn7" localSheetId="3">#REF!</definedName>
    <definedName name="_atn7" localSheetId="16">#REF!</definedName>
    <definedName name="_atn7">#REF!</definedName>
    <definedName name="_atn8" localSheetId="19">#REF!</definedName>
    <definedName name="_atn8" localSheetId="10">#REF!</definedName>
    <definedName name="_atn8" localSheetId="3">#REF!</definedName>
    <definedName name="_atn8" localSheetId="16">#REF!</definedName>
    <definedName name="_atn8">#REF!</definedName>
    <definedName name="_atn9" localSheetId="19">#REF!</definedName>
    <definedName name="_atn9" localSheetId="10">#REF!</definedName>
    <definedName name="_atn9" localSheetId="3">#REF!</definedName>
    <definedName name="_atn9" localSheetId="16">#REF!</definedName>
    <definedName name="_atn9">#REF!</definedName>
    <definedName name="_B1" localSheetId="4" hidden="1">{"'Sheet1'!$L$16"}</definedName>
    <definedName name="_B1" localSheetId="5" hidden="1">{"'Sheet1'!$L$16"}</definedName>
    <definedName name="_B1" localSheetId="6" hidden="1">{"'Sheet1'!$L$16"}</definedName>
    <definedName name="_B1" localSheetId="19" hidden="1">{"'Sheet1'!$L$16"}</definedName>
    <definedName name="_B1" localSheetId="7" hidden="1">{"'Sheet1'!$L$16"}</definedName>
    <definedName name="_B1" localSheetId="8" hidden="1">{"'Sheet1'!$L$16"}</definedName>
    <definedName name="_B1" localSheetId="10" hidden="1">{"'Sheet1'!$L$16"}</definedName>
    <definedName name="_B1" localSheetId="11" hidden="1">{"'Sheet1'!$L$16"}</definedName>
    <definedName name="_B1" localSheetId="12" hidden="1">{"'Sheet1'!$L$16"}</definedName>
    <definedName name="_B1" localSheetId="18" hidden="1">{"'Sheet1'!$L$16"}</definedName>
    <definedName name="_B1" localSheetId="17" hidden="1">{"'Sheet1'!$L$16"}</definedName>
    <definedName name="_B1" localSheetId="3" hidden="1">{"'Sheet1'!$L$16"}</definedName>
    <definedName name="_B1" localSheetId="0" hidden="1">{"'Sheet1'!$L$16"}</definedName>
    <definedName name="_B1" localSheetId="13" hidden="1">{"'Sheet1'!$L$16"}</definedName>
    <definedName name="_B1" localSheetId="16" hidden="1">{"'Sheet1'!$L$16"}</definedName>
    <definedName name="_B1" localSheetId="1" hidden="1">{"'Sheet1'!$L$16"}</definedName>
    <definedName name="_B1" localSheetId="2" hidden="1">{"'Sheet1'!$L$16"}</definedName>
    <definedName name="_B1" hidden="1">{"'Sheet1'!$L$16"}</definedName>
    <definedName name="_b4" localSheetId="4" hidden="1">{"'Sheet1'!$L$16"}</definedName>
    <definedName name="_b4" localSheetId="5" hidden="1">{"'Sheet1'!$L$16"}</definedName>
    <definedName name="_b4" localSheetId="6" hidden="1">{"'Sheet1'!$L$16"}</definedName>
    <definedName name="_b4" localSheetId="19" hidden="1">{"'Sheet1'!$L$16"}</definedName>
    <definedName name="_b4" localSheetId="7" hidden="1">{"'Sheet1'!$L$16"}</definedName>
    <definedName name="_b4" localSheetId="8" hidden="1">{"'Sheet1'!$L$16"}</definedName>
    <definedName name="_b4" localSheetId="10" hidden="1">{"'Sheet1'!$L$16"}</definedName>
    <definedName name="_b4" localSheetId="11" hidden="1">{"'Sheet1'!$L$16"}</definedName>
    <definedName name="_b4" localSheetId="12" hidden="1">{"'Sheet1'!$L$16"}</definedName>
    <definedName name="_b4" localSheetId="18" hidden="1">{"'Sheet1'!$L$16"}</definedName>
    <definedName name="_b4" localSheetId="17" hidden="1">{"'Sheet1'!$L$16"}</definedName>
    <definedName name="_b4" localSheetId="3" hidden="1">{"'Sheet1'!$L$16"}</definedName>
    <definedName name="_b4" localSheetId="0" hidden="1">{"'Sheet1'!$L$16"}</definedName>
    <definedName name="_b4" localSheetId="13" hidden="1">{"'Sheet1'!$L$16"}</definedName>
    <definedName name="_b4" localSheetId="16" hidden="1">{"'Sheet1'!$L$16"}</definedName>
    <definedName name="_b4" localSheetId="1" hidden="1">{"'Sheet1'!$L$16"}</definedName>
    <definedName name="_b4" localSheetId="2" hidden="1">{"'Sheet1'!$L$16"}</definedName>
    <definedName name="_b4" hidden="1">{"'Sheet1'!$L$16"}</definedName>
    <definedName name="_ba1" localSheetId="4" hidden="1">{#N/A,#N/A,FALSE,"Chi tiÆt"}</definedName>
    <definedName name="_ba1" localSheetId="5" hidden="1">{#N/A,#N/A,FALSE,"Chi tiÆt"}</definedName>
    <definedName name="_ba1" localSheetId="6" hidden="1">{#N/A,#N/A,FALSE,"Chi tiÆt"}</definedName>
    <definedName name="_ba1" localSheetId="19" hidden="1">{#N/A,#N/A,FALSE,"Chi tiÆt"}</definedName>
    <definedName name="_ba1" localSheetId="7" hidden="1">{#N/A,#N/A,FALSE,"Chi tiÆt"}</definedName>
    <definedName name="_ba1" localSheetId="8" hidden="1">{#N/A,#N/A,FALSE,"Chi tiÆt"}</definedName>
    <definedName name="_ba1" localSheetId="10" hidden="1">{#N/A,#N/A,FALSE,"Chi tiÆt"}</definedName>
    <definedName name="_ba1" localSheetId="11" hidden="1">{#N/A,#N/A,FALSE,"Chi tiÆt"}</definedName>
    <definedName name="_ba1" localSheetId="12" hidden="1">{#N/A,#N/A,FALSE,"Chi tiÆt"}</definedName>
    <definedName name="_ba1" localSheetId="18" hidden="1">{#N/A,#N/A,FALSE,"Chi tiÆt"}</definedName>
    <definedName name="_ba1" localSheetId="17" hidden="1">{#N/A,#N/A,FALSE,"Chi tiÆt"}</definedName>
    <definedName name="_ba1" localSheetId="3" hidden="1">{#N/A,#N/A,FALSE,"Chi tiÆt"}</definedName>
    <definedName name="_ba1" localSheetId="0" hidden="1">{#N/A,#N/A,FALSE,"Chi tiÆt"}</definedName>
    <definedName name="_ba1" localSheetId="13" hidden="1">{#N/A,#N/A,FALSE,"Chi tiÆt"}</definedName>
    <definedName name="_ba1" localSheetId="16" hidden="1">{#N/A,#N/A,FALSE,"Chi tiÆt"}</definedName>
    <definedName name="_ba1" localSheetId="1" hidden="1">{#N/A,#N/A,FALSE,"Chi tiÆt"}</definedName>
    <definedName name="_ba1" localSheetId="2" hidden="1">{#N/A,#N/A,FALSE,"Chi tiÆt"}</definedName>
    <definedName name="_ba1" hidden="1">{#N/A,#N/A,FALSE,"Chi tiÆt"}</definedName>
    <definedName name="_ban2" localSheetId="4" hidden="1">{"'Sheet1'!$L$16"}</definedName>
    <definedName name="_ban2" localSheetId="5" hidden="1">{"'Sheet1'!$L$16"}</definedName>
    <definedName name="_ban2" localSheetId="6" hidden="1">{"'Sheet1'!$L$16"}</definedName>
    <definedName name="_ban2" localSheetId="19" hidden="1">{"'Sheet1'!$L$16"}</definedName>
    <definedName name="_ban2" localSheetId="7" hidden="1">{"'Sheet1'!$L$16"}</definedName>
    <definedName name="_ban2" localSheetId="8" hidden="1">{"'Sheet1'!$L$16"}</definedName>
    <definedName name="_ban2" localSheetId="10" hidden="1">{"'Sheet1'!$L$16"}</definedName>
    <definedName name="_ban2" localSheetId="11" hidden="1">{"'Sheet1'!$L$16"}</definedName>
    <definedName name="_ban2" localSheetId="12" hidden="1">{"'Sheet1'!$L$16"}</definedName>
    <definedName name="_ban2" localSheetId="18" hidden="1">{"'Sheet1'!$L$16"}</definedName>
    <definedName name="_ban2" localSheetId="17" hidden="1">{"'Sheet1'!$L$16"}</definedName>
    <definedName name="_ban2" localSheetId="3" hidden="1">{"'Sheet1'!$L$16"}</definedName>
    <definedName name="_ban2" localSheetId="0" hidden="1">{"'Sheet1'!$L$16"}</definedName>
    <definedName name="_ban2" localSheetId="13" hidden="1">{"'Sheet1'!$L$16"}</definedName>
    <definedName name="_ban2" localSheetId="16" hidden="1">{"'Sheet1'!$L$16"}</definedName>
    <definedName name="_ban2" localSheetId="1" hidden="1">{"'Sheet1'!$L$16"}</definedName>
    <definedName name="_ban2" localSheetId="2" hidden="1">{"'Sheet1'!$L$16"}</definedName>
    <definedName name="_ban2" hidden="1">{"'Sheet1'!$L$16"}</definedName>
    <definedName name="_boi1" localSheetId="19">#REF!</definedName>
    <definedName name="_boi1" localSheetId="10">#REF!</definedName>
    <definedName name="_boi1" localSheetId="3">#REF!</definedName>
    <definedName name="_boi1" localSheetId="13">#REF!</definedName>
    <definedName name="_boi1" localSheetId="16">#REF!</definedName>
    <definedName name="_boi1">#REF!</definedName>
    <definedName name="_boi2" localSheetId="19">#REF!</definedName>
    <definedName name="_boi2" localSheetId="10">#REF!</definedName>
    <definedName name="_boi2" localSheetId="3">#REF!</definedName>
    <definedName name="_boi2" localSheetId="13">#REF!</definedName>
    <definedName name="_boi2" localSheetId="16">#REF!</definedName>
    <definedName name="_boi2">#REF!</definedName>
    <definedName name="_boi3" localSheetId="19">#REF!</definedName>
    <definedName name="_boi3" localSheetId="13">#REF!</definedName>
    <definedName name="_boi3" localSheetId="16">#REF!</definedName>
    <definedName name="_boi3">#REF!</definedName>
    <definedName name="_boi4" localSheetId="19">#REF!</definedName>
    <definedName name="_boi4" localSheetId="13">#REF!</definedName>
    <definedName name="_boi4" localSheetId="16">#REF!</definedName>
    <definedName name="_boi4">#REF!</definedName>
    <definedName name="_btm10">#N/A</definedName>
    <definedName name="_btm100">#N/A</definedName>
    <definedName name="_BTM150">#N/A</definedName>
    <definedName name="_BTM250" localSheetId="13">#REF!</definedName>
    <definedName name="_BTM250" localSheetId="16">#REF!</definedName>
    <definedName name="_BTM250">#N/A</definedName>
    <definedName name="_btM300" localSheetId="13">#REF!</definedName>
    <definedName name="_btM300" localSheetId="16">#REF!</definedName>
    <definedName name="_btM300">#N/A</definedName>
    <definedName name="_BTM50">#N/A</definedName>
    <definedName name="_Builtin155" hidden="1">#N/A</definedName>
    <definedName name="_C_Lphi_4ab" localSheetId="19">#REF!</definedName>
    <definedName name="_C_Lphi_4ab" localSheetId="7">#REF!</definedName>
    <definedName name="_C_Lphi_4ab" localSheetId="10">#REF!</definedName>
    <definedName name="_C_Lphi_4ab" localSheetId="18">#REF!</definedName>
    <definedName name="_C_Lphi_4ab" localSheetId="17">#REF!</definedName>
    <definedName name="_C_Lphi_4ab" localSheetId="3">#REF!</definedName>
    <definedName name="_C_Lphi_4ab" localSheetId="0">#REF!</definedName>
    <definedName name="_C_Lphi_4ab" localSheetId="16">#REF!</definedName>
    <definedName name="_C_Lphi_4ab" localSheetId="1">#REF!</definedName>
    <definedName name="_C_Lphi_4ab" localSheetId="2">#REF!</definedName>
    <definedName name="_C_Lphi_4ab">#REF!</definedName>
    <definedName name="_cao1" localSheetId="19">#REF!</definedName>
    <definedName name="_cao1" localSheetId="10">#REF!</definedName>
    <definedName name="_cao1" localSheetId="3">#REF!</definedName>
    <definedName name="_cao1" localSheetId="13">#REF!</definedName>
    <definedName name="_cao1" localSheetId="16">#REF!</definedName>
    <definedName name="_cao1">#REF!</definedName>
    <definedName name="_cao2" localSheetId="19">#REF!</definedName>
    <definedName name="_cao2" localSheetId="10">#REF!</definedName>
    <definedName name="_cao2" localSheetId="3">#REF!</definedName>
    <definedName name="_cao2" localSheetId="13">#REF!</definedName>
    <definedName name="_cao2" localSheetId="16">#REF!</definedName>
    <definedName name="_cao2">#REF!</definedName>
    <definedName name="_cao3" localSheetId="19">#REF!</definedName>
    <definedName name="_cao3" localSheetId="10">#REF!</definedName>
    <definedName name="_cao3" localSheetId="3">#REF!</definedName>
    <definedName name="_cao3" localSheetId="13">#REF!</definedName>
    <definedName name="_cao3" localSheetId="16">#REF!</definedName>
    <definedName name="_cao3">#REF!</definedName>
    <definedName name="_cao4" localSheetId="19">#REF!</definedName>
    <definedName name="_cao4" localSheetId="10">#REF!</definedName>
    <definedName name="_cao4" localSheetId="3">#REF!</definedName>
    <definedName name="_cao4" localSheetId="13">#REF!</definedName>
    <definedName name="_cao4" localSheetId="16">#REF!</definedName>
    <definedName name="_cao4">#REF!</definedName>
    <definedName name="_cao5" localSheetId="19">#REF!</definedName>
    <definedName name="_cao5" localSheetId="10">#REF!</definedName>
    <definedName name="_cao5" localSheetId="3">#REF!</definedName>
    <definedName name="_cao5" localSheetId="13">#REF!</definedName>
    <definedName name="_cao5" localSheetId="16">#REF!</definedName>
    <definedName name="_cao5">#REF!</definedName>
    <definedName name="_cao6" localSheetId="19">#REF!</definedName>
    <definedName name="_cao6" localSheetId="10">#REF!</definedName>
    <definedName name="_cao6" localSheetId="3">#REF!</definedName>
    <definedName name="_cao6" localSheetId="13">#REF!</definedName>
    <definedName name="_cao6" localSheetId="16">#REF!</definedName>
    <definedName name="_cao6">#REF!</definedName>
    <definedName name="_Cau2" localSheetId="19">#REF!</definedName>
    <definedName name="_Cau2" localSheetId="10">#REF!</definedName>
    <definedName name="_Cau2" localSheetId="3">#REF!</definedName>
    <definedName name="_Cau2" localSheetId="16">#REF!</definedName>
    <definedName name="_Cau2">#REF!</definedName>
    <definedName name="_CD2" localSheetId="4" hidden="1">{"'Sheet1'!$L$16"}</definedName>
    <definedName name="_CD2" localSheetId="5" hidden="1">{"'Sheet1'!$L$16"}</definedName>
    <definedName name="_CD2" localSheetId="6" hidden="1">{"'Sheet1'!$L$16"}</definedName>
    <definedName name="_CD2" localSheetId="19" hidden="1">{"'Sheet1'!$L$16"}</definedName>
    <definedName name="_CD2" localSheetId="7" hidden="1">{"'Sheet1'!$L$16"}</definedName>
    <definedName name="_CD2" localSheetId="8" hidden="1">{"'Sheet1'!$L$16"}</definedName>
    <definedName name="_CD2" localSheetId="10" hidden="1">{"'Sheet1'!$L$16"}</definedName>
    <definedName name="_CD2" localSheetId="11" hidden="1">{"'Sheet1'!$L$16"}</definedName>
    <definedName name="_CD2" localSheetId="12" hidden="1">{"'Sheet1'!$L$16"}</definedName>
    <definedName name="_CD2" localSheetId="18" hidden="1">{"'Sheet1'!$L$16"}</definedName>
    <definedName name="_CD2" localSheetId="17" hidden="1">{"'Sheet1'!$L$16"}</definedName>
    <definedName name="_CD2" localSheetId="3" hidden="1">{"'Sheet1'!$L$16"}</definedName>
    <definedName name="_CD2" localSheetId="0" hidden="1">{"'Sheet1'!$L$16"}</definedName>
    <definedName name="_CD2" localSheetId="13" hidden="1">{"'Sheet1'!$L$16"}</definedName>
    <definedName name="_CD2" localSheetId="16" hidden="1">{"'Sheet1'!$L$16"}</definedName>
    <definedName name="_CD2" localSheetId="1" hidden="1">{"'Sheet1'!$L$16"}</definedName>
    <definedName name="_CD2" localSheetId="2" hidden="1">{"'Sheet1'!$L$16"}</definedName>
    <definedName name="_CD2" hidden="1">{"'Sheet1'!$L$16"}</definedName>
    <definedName name="_cep1" localSheetId="4" hidden="1">{"'Sheet1'!$L$16"}</definedName>
    <definedName name="_cep1" localSheetId="5" hidden="1">{"'Sheet1'!$L$16"}</definedName>
    <definedName name="_cep1" localSheetId="6" hidden="1">{"'Sheet1'!$L$16"}</definedName>
    <definedName name="_cep1" localSheetId="19" hidden="1">{"'Sheet1'!$L$16"}</definedName>
    <definedName name="_cep1" localSheetId="7" hidden="1">{"'Sheet1'!$L$16"}</definedName>
    <definedName name="_cep1" localSheetId="8" hidden="1">{"'Sheet1'!$L$16"}</definedName>
    <definedName name="_cep1" localSheetId="10" hidden="1">{"'Sheet1'!$L$16"}</definedName>
    <definedName name="_cep1" localSheetId="11" hidden="1">{"'Sheet1'!$L$16"}</definedName>
    <definedName name="_cep1" localSheetId="12" hidden="1">{"'Sheet1'!$L$16"}</definedName>
    <definedName name="_cep1" localSheetId="18" hidden="1">{"'Sheet1'!$L$16"}</definedName>
    <definedName name="_cep1" localSheetId="17" hidden="1">{"'Sheet1'!$L$16"}</definedName>
    <definedName name="_cep1" localSheetId="3" hidden="1">{"'Sheet1'!$L$16"}</definedName>
    <definedName name="_cep1" localSheetId="0" hidden="1">{"'Sheet1'!$L$16"}</definedName>
    <definedName name="_cep1" localSheetId="13" hidden="1">{"'Sheet1'!$L$16"}</definedName>
    <definedName name="_cep1" localSheetId="16" hidden="1">{"'Sheet1'!$L$16"}</definedName>
    <definedName name="_cep1" localSheetId="1" hidden="1">{"'Sheet1'!$L$16"}</definedName>
    <definedName name="_cep1" localSheetId="2" hidden="1">{"'Sheet1'!$L$16"}</definedName>
    <definedName name="_cep1" hidden="1">{"'Sheet1'!$L$16"}</definedName>
    <definedName name="_Coc39" localSheetId="4" hidden="1">{"'Sheet1'!$L$16"}</definedName>
    <definedName name="_Coc39" localSheetId="5" hidden="1">{"'Sheet1'!$L$16"}</definedName>
    <definedName name="_Coc39" localSheetId="6" hidden="1">{"'Sheet1'!$L$16"}</definedName>
    <definedName name="_Coc39" localSheetId="19" hidden="1">{"'Sheet1'!$L$16"}</definedName>
    <definedName name="_Coc39" localSheetId="7" hidden="1">{"'Sheet1'!$L$16"}</definedName>
    <definedName name="_Coc39" localSheetId="8" hidden="1">{"'Sheet1'!$L$16"}</definedName>
    <definedName name="_Coc39" localSheetId="10" hidden="1">{"'Sheet1'!$L$16"}</definedName>
    <definedName name="_Coc39" localSheetId="11" hidden="1">{"'Sheet1'!$L$16"}</definedName>
    <definedName name="_Coc39" localSheetId="12" hidden="1">{"'Sheet1'!$L$16"}</definedName>
    <definedName name="_Coc39" localSheetId="18" hidden="1">{"'Sheet1'!$L$16"}</definedName>
    <definedName name="_Coc39" localSheetId="17" hidden="1">{"'Sheet1'!$L$16"}</definedName>
    <definedName name="_Coc39" localSheetId="3" hidden="1">{"'Sheet1'!$L$16"}</definedName>
    <definedName name="_Coc39" localSheetId="0" hidden="1">{"'Sheet1'!$L$16"}</definedName>
    <definedName name="_Coc39" localSheetId="13" hidden="1">{"'Sheet1'!$L$16"}</definedName>
    <definedName name="_Coc39" localSheetId="16" hidden="1">{"'Sheet1'!$L$16"}</definedName>
    <definedName name="_Coc39" localSheetId="1" hidden="1">{"'Sheet1'!$L$16"}</definedName>
    <definedName name="_Coc39" localSheetId="2" hidden="1">{"'Sheet1'!$L$16"}</definedName>
    <definedName name="_Coc39" hidden="1">{"'Sheet1'!$L$16"}</definedName>
    <definedName name="_CON1" localSheetId="13">#REF!</definedName>
    <definedName name="_CON1" localSheetId="16">#REF!</definedName>
    <definedName name="_CON1">#N/A</definedName>
    <definedName name="_CON2" localSheetId="13">#REF!</definedName>
    <definedName name="_CON2" localSheetId="16">#REF!</definedName>
    <definedName name="_CON2">#N/A</definedName>
    <definedName name="_Count">4</definedName>
    <definedName name="_cpd1" localSheetId="19">#REF!</definedName>
    <definedName name="_cpd1" localSheetId="7">#REF!</definedName>
    <definedName name="_cpd1" localSheetId="10">#REF!</definedName>
    <definedName name="_cpd1" localSheetId="18">#REF!</definedName>
    <definedName name="_cpd1" localSheetId="17">#REF!</definedName>
    <definedName name="_cpd1" localSheetId="3">#REF!</definedName>
    <definedName name="_cpd1" localSheetId="0">#REF!</definedName>
    <definedName name="_cpd1" localSheetId="16">#REF!</definedName>
    <definedName name="_cpd1" localSheetId="1">#REF!</definedName>
    <definedName name="_cpd1" localSheetId="2">#REF!</definedName>
    <definedName name="_cpd1">#REF!</definedName>
    <definedName name="_cpd2" localSheetId="19">#REF!</definedName>
    <definedName name="_cpd2" localSheetId="10">#REF!</definedName>
    <definedName name="_cpd2" localSheetId="3">#REF!</definedName>
    <definedName name="_cpd2" localSheetId="16">#REF!</definedName>
    <definedName name="_cpd2">#REF!</definedName>
    <definedName name="_CPhi_Bhiem" localSheetId="19">#REF!</definedName>
    <definedName name="_CPhi_Bhiem" localSheetId="10">#REF!</definedName>
    <definedName name="_CPhi_Bhiem" localSheetId="3">#REF!</definedName>
    <definedName name="_CPhi_Bhiem" localSheetId="16">#REF!</definedName>
    <definedName name="_CPhi_Bhiem">#REF!</definedName>
    <definedName name="_CPhi_BQLDA" localSheetId="19">#REF!</definedName>
    <definedName name="_CPhi_BQLDA" localSheetId="10">#REF!</definedName>
    <definedName name="_CPhi_BQLDA" localSheetId="3">#REF!</definedName>
    <definedName name="_CPhi_BQLDA" localSheetId="16">#REF!</definedName>
    <definedName name="_CPhi_BQLDA">#REF!</definedName>
    <definedName name="_CPhi_DBaoGT" localSheetId="19">#REF!</definedName>
    <definedName name="_CPhi_DBaoGT" localSheetId="10">#REF!</definedName>
    <definedName name="_CPhi_DBaoGT" localSheetId="3">#REF!</definedName>
    <definedName name="_CPhi_DBaoGT" localSheetId="16">#REF!</definedName>
    <definedName name="_CPhi_DBaoGT">#REF!</definedName>
    <definedName name="_CPhi_Kdinh" localSheetId="19">#REF!</definedName>
    <definedName name="_CPhi_Kdinh" localSheetId="10">#REF!</definedName>
    <definedName name="_CPhi_Kdinh" localSheetId="3">#REF!</definedName>
    <definedName name="_CPhi_Kdinh" localSheetId="16">#REF!</definedName>
    <definedName name="_CPhi_Kdinh">#REF!</definedName>
    <definedName name="_CPhi_Nthu_KThanh" localSheetId="19">#REF!</definedName>
    <definedName name="_CPhi_Nthu_KThanh" localSheetId="10">#REF!</definedName>
    <definedName name="_CPhi_Nthu_KThanh" localSheetId="3">#REF!</definedName>
    <definedName name="_CPhi_Nthu_KThanh" localSheetId="16">#REF!</definedName>
    <definedName name="_CPhi_Nthu_KThanh">#REF!</definedName>
    <definedName name="_CPhi_QToan" localSheetId="19">#REF!</definedName>
    <definedName name="_CPhi_QToan" localSheetId="10">#REF!</definedName>
    <definedName name="_CPhi_QToan" localSheetId="3">#REF!</definedName>
    <definedName name="_CPhi_QToan" localSheetId="16">#REF!</definedName>
    <definedName name="_CPhi_QToan">#REF!</definedName>
    <definedName name="_CPhiTKe_13" localSheetId="19">#REF!</definedName>
    <definedName name="_CPhiTKe_13" localSheetId="10">#REF!</definedName>
    <definedName name="_CPhiTKe_13" localSheetId="3">#REF!</definedName>
    <definedName name="_CPhiTKe_13" localSheetId="16">#REF!</definedName>
    <definedName name="_CPhiTKe_13">#REF!</definedName>
    <definedName name="_ct456789" localSheetId="19">IF(#REF!="","",#REF!*#REF!)</definedName>
    <definedName name="_ct456789" localSheetId="7">IF(#REF!="","",#REF!*#REF!)</definedName>
    <definedName name="_ct456789" localSheetId="10">IF(#REF!="","",#REF!*#REF!)</definedName>
    <definedName name="_ct456789" localSheetId="18">IF(#REF!="","",#REF!*#REF!)</definedName>
    <definedName name="_ct456789" localSheetId="17">IF(#REF!="","",#REF!*#REF!)</definedName>
    <definedName name="_ct456789" localSheetId="3">IF(#REF!="","",#REF!*#REF!)</definedName>
    <definedName name="_ct456789" localSheetId="0">IF(#REF!="","",#REF!*#REF!)</definedName>
    <definedName name="_ct456789" localSheetId="16">IF(#REF!="","",#REF!*#REF!)</definedName>
    <definedName name="_ct456789" localSheetId="1">IF(#REF!="","",#REF!*#REF!)</definedName>
    <definedName name="_ct456789" localSheetId="2">IF(#REF!="","",#REF!*#REF!)</definedName>
    <definedName name="_ct456789">IF(#REF!="","",#REF!*#REF!)</definedName>
    <definedName name="_D1">[5]SL!$E$5</definedName>
    <definedName name="_d1500" localSheetId="4" hidden="1">{"'Sheet1'!$L$16"}</definedName>
    <definedName name="_d1500" localSheetId="5" hidden="1">{"'Sheet1'!$L$16"}</definedName>
    <definedName name="_d1500" localSheetId="6" hidden="1">{"'Sheet1'!$L$16"}</definedName>
    <definedName name="_d1500" localSheetId="19" hidden="1">{"'Sheet1'!$L$16"}</definedName>
    <definedName name="_d1500" localSheetId="7" hidden="1">{"'Sheet1'!$L$16"}</definedName>
    <definedName name="_d1500" localSheetId="8" hidden="1">{"'Sheet1'!$L$16"}</definedName>
    <definedName name="_d1500" localSheetId="10" hidden="1">{"'Sheet1'!$L$16"}</definedName>
    <definedName name="_d1500" localSheetId="11" hidden="1">{"'Sheet1'!$L$16"}</definedName>
    <definedName name="_d1500" localSheetId="12" hidden="1">{"'Sheet1'!$L$16"}</definedName>
    <definedName name="_d1500" localSheetId="18" hidden="1">{"'Sheet1'!$L$16"}</definedName>
    <definedName name="_d1500" localSheetId="17" hidden="1">{"'Sheet1'!$L$16"}</definedName>
    <definedName name="_d1500" localSheetId="3" hidden="1">{"'Sheet1'!$L$16"}</definedName>
    <definedName name="_d1500" localSheetId="0" hidden="1">{"'Sheet1'!$L$16"}</definedName>
    <definedName name="_d1500" localSheetId="13" hidden="1">{"'Sheet1'!$L$16"}</definedName>
    <definedName name="_d1500" localSheetId="16" hidden="1">{"'Sheet1'!$L$16"}</definedName>
    <definedName name="_d1500" localSheetId="1" hidden="1">{"'Sheet1'!$L$16"}</definedName>
    <definedName name="_d1500" localSheetId="2" hidden="1">{"'Sheet1'!$L$16"}</definedName>
    <definedName name="_d1500" hidden="1">{"'Sheet1'!$L$16"}</definedName>
    <definedName name="_D2">[5]SL!$E$5</definedName>
    <definedName name="_dai1" localSheetId="19">#REF!</definedName>
    <definedName name="_dai1" localSheetId="7">#REF!</definedName>
    <definedName name="_dai1" localSheetId="10">#REF!</definedName>
    <definedName name="_dai1" localSheetId="18">#REF!</definedName>
    <definedName name="_dai1" localSheetId="17">#REF!</definedName>
    <definedName name="_dai1" localSheetId="3">#REF!</definedName>
    <definedName name="_dai1" localSheetId="13">#REF!</definedName>
    <definedName name="_dai1" localSheetId="16">#REF!</definedName>
    <definedName name="_dai1">#REF!</definedName>
    <definedName name="_dai2" localSheetId="19">#REF!</definedName>
    <definedName name="_dai2" localSheetId="10">#REF!</definedName>
    <definedName name="_dai2" localSheetId="3">#REF!</definedName>
    <definedName name="_dai2" localSheetId="13">#REF!</definedName>
    <definedName name="_dai2" localSheetId="16">#REF!</definedName>
    <definedName name="_dai2">#REF!</definedName>
    <definedName name="_dai3" localSheetId="19">#REF!</definedName>
    <definedName name="_dai3" localSheetId="10">#REF!</definedName>
    <definedName name="_dai3" localSheetId="3">#REF!</definedName>
    <definedName name="_dai3" localSheetId="13">#REF!</definedName>
    <definedName name="_dai3" localSheetId="16">#REF!</definedName>
    <definedName name="_dai3">#REF!</definedName>
    <definedName name="_dai4" localSheetId="19">#REF!</definedName>
    <definedName name="_dai4" localSheetId="10">#REF!</definedName>
    <definedName name="_dai4" localSheetId="3">#REF!</definedName>
    <definedName name="_dai4" localSheetId="13">#REF!</definedName>
    <definedName name="_dai4" localSheetId="16">#REF!</definedName>
    <definedName name="_dai4">#REF!</definedName>
    <definedName name="_dai5" localSheetId="19">#REF!</definedName>
    <definedName name="_dai5" localSheetId="10">#REF!</definedName>
    <definedName name="_dai5" localSheetId="3">#REF!</definedName>
    <definedName name="_dai5" localSheetId="13">#REF!</definedName>
    <definedName name="_dai5" localSheetId="16">#REF!</definedName>
    <definedName name="_dai5">#REF!</definedName>
    <definedName name="_dai6" localSheetId="19">#REF!</definedName>
    <definedName name="_dai6" localSheetId="10">#REF!</definedName>
    <definedName name="_dai6" localSheetId="3">#REF!</definedName>
    <definedName name="_dai6" localSheetId="13">#REF!</definedName>
    <definedName name="_dai6" localSheetId="16">#REF!</definedName>
    <definedName name="_dai6">#REF!</definedName>
    <definedName name="_dan1" localSheetId="19">#REF!</definedName>
    <definedName name="_dan1" localSheetId="10">#REF!</definedName>
    <definedName name="_dan1" localSheetId="3">#REF!</definedName>
    <definedName name="_dan1" localSheetId="13">#REF!</definedName>
    <definedName name="_dan1" localSheetId="16">#REF!</definedName>
    <definedName name="_dan1">#REF!</definedName>
    <definedName name="_dan2" localSheetId="19">#REF!</definedName>
    <definedName name="_dan2" localSheetId="10">#REF!</definedName>
    <definedName name="_dan2" localSheetId="3">#REF!</definedName>
    <definedName name="_dan2" localSheetId="13">#REF!</definedName>
    <definedName name="_dan2" localSheetId="16">#REF!</definedName>
    <definedName name="_dan2">#REF!</definedName>
    <definedName name="_dao1" localSheetId="19">#REF!</definedName>
    <definedName name="_dao1" localSheetId="13">#REF!</definedName>
    <definedName name="_dao1" localSheetId="16">#REF!</definedName>
    <definedName name="_dao1">#REF!</definedName>
    <definedName name="_dbu1" localSheetId="19">#REF!</definedName>
    <definedName name="_dbu1" localSheetId="13">#REF!</definedName>
    <definedName name="_dbu1" localSheetId="16">#REF!</definedName>
    <definedName name="_dbu1">#REF!</definedName>
    <definedName name="_dbu2" localSheetId="19">#REF!</definedName>
    <definedName name="_dbu2" localSheetId="13">#REF!</definedName>
    <definedName name="_dbu2" localSheetId="16">#REF!</definedName>
    <definedName name="_dbu2">#REF!</definedName>
    <definedName name="_ddn400" localSheetId="13">#REF!</definedName>
    <definedName name="_ddn400" localSheetId="16">#REF!</definedName>
    <definedName name="_ddn400">#N/A</definedName>
    <definedName name="_ddn600" localSheetId="13">#REF!</definedName>
    <definedName name="_ddn600" localSheetId="16">#REF!</definedName>
    <definedName name="_ddn600">#N/A</definedName>
    <definedName name="_deo1" localSheetId="19">#REF!</definedName>
    <definedName name="_deo1" localSheetId="7">#REF!</definedName>
    <definedName name="_deo1" localSheetId="10">#REF!</definedName>
    <definedName name="_deo1" localSheetId="18">#REF!</definedName>
    <definedName name="_deo1" localSheetId="17">#REF!</definedName>
    <definedName name="_deo1" localSheetId="3">#REF!</definedName>
    <definedName name="_deo1" localSheetId="0">#REF!</definedName>
    <definedName name="_deo1" localSheetId="16">#REF!</definedName>
    <definedName name="_deo1" localSheetId="1">#REF!</definedName>
    <definedName name="_deo1" localSheetId="2">#REF!</definedName>
    <definedName name="_deo1">#REF!</definedName>
    <definedName name="_deo10" localSheetId="19">#REF!</definedName>
    <definedName name="_deo10" localSheetId="10">#REF!</definedName>
    <definedName name="_deo10" localSheetId="3">#REF!</definedName>
    <definedName name="_deo10" localSheetId="16">#REF!</definedName>
    <definedName name="_deo10">#REF!</definedName>
    <definedName name="_deo2" localSheetId="19">#REF!</definedName>
    <definedName name="_deo2" localSheetId="10">#REF!</definedName>
    <definedName name="_deo2" localSheetId="3">#REF!</definedName>
    <definedName name="_deo2" localSheetId="16">#REF!</definedName>
    <definedName name="_deo2">#REF!</definedName>
    <definedName name="_deo3" localSheetId="19">#REF!</definedName>
    <definedName name="_deo3" localSheetId="10">#REF!</definedName>
    <definedName name="_deo3" localSheetId="3">#REF!</definedName>
    <definedName name="_deo3" localSheetId="16">#REF!</definedName>
    <definedName name="_deo3">#REF!</definedName>
    <definedName name="_deo4" localSheetId="19">#REF!</definedName>
    <definedName name="_deo4" localSheetId="10">#REF!</definedName>
    <definedName name="_deo4" localSheetId="3">#REF!</definedName>
    <definedName name="_deo4" localSheetId="16">#REF!</definedName>
    <definedName name="_deo4">#REF!</definedName>
    <definedName name="_deo5" localSheetId="19">#REF!</definedName>
    <definedName name="_deo5" localSheetId="10">#REF!</definedName>
    <definedName name="_deo5" localSheetId="3">#REF!</definedName>
    <definedName name="_deo5" localSheetId="16">#REF!</definedName>
    <definedName name="_deo5">#REF!</definedName>
    <definedName name="_deo6" localSheetId="19">#REF!</definedName>
    <definedName name="_deo6" localSheetId="10">#REF!</definedName>
    <definedName name="_deo6" localSheetId="3">#REF!</definedName>
    <definedName name="_deo6" localSheetId="16">#REF!</definedName>
    <definedName name="_deo6">#REF!</definedName>
    <definedName name="_deo7" localSheetId="19">#REF!</definedName>
    <definedName name="_deo7" localSheetId="10">#REF!</definedName>
    <definedName name="_deo7" localSheetId="3">#REF!</definedName>
    <definedName name="_deo7" localSheetId="16">#REF!</definedName>
    <definedName name="_deo7">#REF!</definedName>
    <definedName name="_deo8" localSheetId="19">#REF!</definedName>
    <definedName name="_deo8" localSheetId="10">#REF!</definedName>
    <definedName name="_deo8" localSheetId="3">#REF!</definedName>
    <definedName name="_deo8" localSheetId="16">#REF!</definedName>
    <definedName name="_deo8">#REF!</definedName>
    <definedName name="_deo9" localSheetId="19">#REF!</definedName>
    <definedName name="_deo9" localSheetId="10">#REF!</definedName>
    <definedName name="_deo9" localSheetId="3">#REF!</definedName>
    <definedName name="_deo9" localSheetId="16">#REF!</definedName>
    <definedName name="_deo9">#REF!</definedName>
    <definedName name="_E99999" localSheetId="19">#REF!</definedName>
    <definedName name="_E99999" localSheetId="10">#REF!</definedName>
    <definedName name="_E99999" localSheetId="3">#REF!</definedName>
    <definedName name="_E99999" localSheetId="16">#REF!</definedName>
    <definedName name="_E99999">#REF!</definedName>
    <definedName name="_f5" localSheetId="4" hidden="1">{"'Sheet1'!$L$16"}</definedName>
    <definedName name="_f5" localSheetId="5" hidden="1">{"'Sheet1'!$L$16"}</definedName>
    <definedName name="_f5" localSheetId="6" hidden="1">{"'Sheet1'!$L$16"}</definedName>
    <definedName name="_f5" localSheetId="19" hidden="1">{"'Sheet1'!$L$16"}</definedName>
    <definedName name="_f5" localSheetId="7" hidden="1">{"'Sheet1'!$L$16"}</definedName>
    <definedName name="_f5" localSheetId="8" hidden="1">{"'Sheet1'!$L$16"}</definedName>
    <definedName name="_f5" localSheetId="10" hidden="1">{"'Sheet1'!$L$16"}</definedName>
    <definedName name="_f5" localSheetId="11" hidden="1">{"'Sheet1'!$L$16"}</definedName>
    <definedName name="_f5" localSheetId="12" hidden="1">{"'Sheet1'!$L$16"}</definedName>
    <definedName name="_f5" localSheetId="18" hidden="1">{"'Sheet1'!$L$16"}</definedName>
    <definedName name="_f5" localSheetId="17" hidden="1">{"'Sheet1'!$L$16"}</definedName>
    <definedName name="_f5" localSheetId="3" hidden="1">{"'Sheet1'!$L$16"}</definedName>
    <definedName name="_f5" localSheetId="0" hidden="1">{"'Sheet1'!$L$16"}</definedName>
    <definedName name="_f5" localSheetId="13" hidden="1">{"'Sheet1'!$L$16"}</definedName>
    <definedName name="_f5" localSheetId="16" hidden="1">{"'Sheet1'!$L$16"}</definedName>
    <definedName name="_f5" localSheetId="1" hidden="1">{"'Sheet1'!$L$16"}</definedName>
    <definedName name="_f5" localSheetId="2" hidden="1">{"'Sheet1'!$L$16"}</definedName>
    <definedName name="_f5" hidden="1">{"'Sheet1'!$L$16"}</definedName>
    <definedName name="_FIL2" localSheetId="19">#REF!</definedName>
    <definedName name="_FIL2" localSheetId="10">#REF!</definedName>
    <definedName name="_FIL2" localSheetId="3">#REF!</definedName>
    <definedName name="_FIL2" localSheetId="16">#REF!</definedName>
    <definedName name="_FIL2">#REF!</definedName>
    <definedName name="_Fill" localSheetId="4" hidden="1">#REF!</definedName>
    <definedName name="_Fill" localSheetId="5" hidden="1">#REF!</definedName>
    <definedName name="_Fill" localSheetId="6" hidden="1">#REF!</definedName>
    <definedName name="_Fill" localSheetId="19" hidden="1">#REF!</definedName>
    <definedName name="_Fill" localSheetId="8" hidden="1">#REF!</definedName>
    <definedName name="_Fill" localSheetId="10" hidden="1">#REF!</definedName>
    <definedName name="_Fill" localSheetId="11" hidden="1">#REF!</definedName>
    <definedName name="_Fill" localSheetId="18" hidden="1">#REF!</definedName>
    <definedName name="_Fill" localSheetId="3" hidden="1">#REF!</definedName>
    <definedName name="_Fill" localSheetId="13" hidden="1">#REF!</definedName>
    <definedName name="_Fill" localSheetId="16" hidden="1">#REF!</definedName>
    <definedName name="_Fill" hidden="1">#REF!</definedName>
    <definedName name="_xlnm._FilterDatabase" localSheetId="4" hidden="1">#REF!</definedName>
    <definedName name="_xlnm._FilterDatabase" localSheetId="5" hidden="1">'B2 BS VON 11.2019'!$A$8:$Q$24</definedName>
    <definedName name="_xlnm._FilterDatabase" localSheetId="6" hidden="1">'B3 DA xem xét bổ sung TH'!$A$8:$W$10</definedName>
    <definedName name="_xlnm._FilterDatabase" localSheetId="19" hidden="1">#REF!</definedName>
    <definedName name="_xlnm._FilterDatabase" localSheetId="7" hidden="1">#REF!</definedName>
    <definedName name="_xlnm._FilterDatabase" localSheetId="8" hidden="1">'B6 NGUON VON 2020'!$A$6:$O$18</definedName>
    <definedName name="_xlnm._FilterDatabase" localSheetId="10" hidden="1">'B7 PA PHAN BO, DIEU HOA'!$A$6:$O$41</definedName>
    <definedName name="_xlnm._FilterDatabase" localSheetId="12" hidden="1">'B9. Chuan bi DT'!$A$9:$N$11</definedName>
    <definedName name="_xlnm._FilterDatabase" localSheetId="18" hidden="1">#REF!</definedName>
    <definedName name="_xlnm._FilterDatabase" localSheetId="17" hidden="1">#REF!</definedName>
    <definedName name="_xlnm._FilterDatabase" localSheetId="3" hidden="1">'PB 4 KCM'!$A$9:$P$28</definedName>
    <definedName name="_xlnm._FilterDatabase" localSheetId="0" hidden="1">'PB1 0%'!$A$9:$P$38</definedName>
    <definedName name="_xlnm._FilterDatabase" localSheetId="13" hidden="1">'PB13. DM CHUYEN TIEP'!$A$11:$AH$16</definedName>
    <definedName name="_xlnm._FilterDatabase" localSheetId="16" hidden="1">'PB13. DM CHUYEN TIEP 29.6'!$A$11:$AI$17</definedName>
    <definedName name="_xlnm._FilterDatabase" localSheetId="1" hidden="1">'PB2 &lt;10%'!$A$9:$I$26</definedName>
    <definedName name="_xlnm._FilterDatabase" localSheetId="2" hidden="1">'PB3 &gt;10% s'!$A$9:$O$121</definedName>
    <definedName name="_xlnm._FilterDatabase" localSheetId="9" hidden="1">'PB6.1 DH giảm '!$A$9:$S$56</definedName>
    <definedName name="_xlnm._FilterDatabase" hidden="1">#REF!</definedName>
    <definedName name="_GFE28" localSheetId="19">#REF!</definedName>
    <definedName name="_GFE28" localSheetId="10">#REF!</definedName>
    <definedName name="_GFE28" localSheetId="3">#REF!</definedName>
    <definedName name="_GFE28" localSheetId="0">#REF!</definedName>
    <definedName name="_GFE28" localSheetId="16">#REF!</definedName>
    <definedName name="_GFE28" localSheetId="1">#REF!</definedName>
    <definedName name="_GFE28" localSheetId="2">#REF!</definedName>
    <definedName name="_GFE28">#REF!</definedName>
    <definedName name="_Goi8" localSheetId="4" hidden="1">{"'Sheet1'!$L$16"}</definedName>
    <definedName name="_Goi8" localSheetId="5" hidden="1">{"'Sheet1'!$L$16"}</definedName>
    <definedName name="_Goi8" localSheetId="6" hidden="1">{"'Sheet1'!$L$16"}</definedName>
    <definedName name="_Goi8" localSheetId="19" hidden="1">{"'Sheet1'!$L$16"}</definedName>
    <definedName name="_Goi8" localSheetId="7" hidden="1">{"'Sheet1'!$L$16"}</definedName>
    <definedName name="_Goi8" localSheetId="8" hidden="1">{"'Sheet1'!$L$16"}</definedName>
    <definedName name="_Goi8" localSheetId="10" hidden="1">{"'Sheet1'!$L$16"}</definedName>
    <definedName name="_Goi8" localSheetId="11" hidden="1">{"'Sheet1'!$L$16"}</definedName>
    <definedName name="_Goi8" localSheetId="12" hidden="1">{"'Sheet1'!$L$16"}</definedName>
    <definedName name="_Goi8" localSheetId="18" hidden="1">{"'Sheet1'!$L$16"}</definedName>
    <definedName name="_Goi8" localSheetId="17" hidden="1">{"'Sheet1'!$L$16"}</definedName>
    <definedName name="_Goi8" localSheetId="3" hidden="1">{"'Sheet1'!$L$16"}</definedName>
    <definedName name="_Goi8" localSheetId="0" hidden="1">{"'Sheet1'!$L$16"}</definedName>
    <definedName name="_Goi8" localSheetId="13" hidden="1">{"'Sheet1'!$L$16"}</definedName>
    <definedName name="_Goi8" localSheetId="16" hidden="1">{"'Sheet1'!$L$16"}</definedName>
    <definedName name="_Goi8" localSheetId="1" hidden="1">{"'Sheet1'!$L$16"}</definedName>
    <definedName name="_Goi8" localSheetId="2" hidden="1">{"'Sheet1'!$L$16"}</definedName>
    <definedName name="_Goi8" hidden="1">{"'Sheet1'!$L$16"}</definedName>
    <definedName name="_gon4" localSheetId="13">#REF!</definedName>
    <definedName name="_gon4" localSheetId="16">#REF!</definedName>
    <definedName name="_gon4">#N/A</definedName>
    <definedName name="_h1" localSheetId="4" hidden="1">{"'Sheet1'!$L$16"}</definedName>
    <definedName name="_h1" localSheetId="5" hidden="1">{"'Sheet1'!$L$16"}</definedName>
    <definedName name="_h1" localSheetId="6" hidden="1">{"'Sheet1'!$L$16"}</definedName>
    <definedName name="_h1" localSheetId="19" hidden="1">{"'Sheet1'!$L$16"}</definedName>
    <definedName name="_h1" localSheetId="7" hidden="1">{"'Sheet1'!$L$16"}</definedName>
    <definedName name="_h1" localSheetId="8" hidden="1">{"'Sheet1'!$L$16"}</definedName>
    <definedName name="_h1" localSheetId="10" hidden="1">{"'Sheet1'!$L$16"}</definedName>
    <definedName name="_h1" localSheetId="11" hidden="1">{"'Sheet1'!$L$16"}</definedName>
    <definedName name="_h1" localSheetId="12" hidden="1">{"'Sheet1'!$L$16"}</definedName>
    <definedName name="_h1" localSheetId="18" hidden="1">{"'Sheet1'!$L$16"}</definedName>
    <definedName name="_h1" localSheetId="17" hidden="1">{"'Sheet1'!$L$16"}</definedName>
    <definedName name="_h1" localSheetId="3" hidden="1">{"'Sheet1'!$L$16"}</definedName>
    <definedName name="_h1" localSheetId="0" hidden="1">{"'Sheet1'!$L$16"}</definedName>
    <definedName name="_h1" localSheetId="13" hidden="1">{"'Sheet1'!$L$16"}</definedName>
    <definedName name="_h1" localSheetId="16" hidden="1">{"'Sheet1'!$L$16"}</definedName>
    <definedName name="_h1" localSheetId="1" hidden="1">{"'Sheet1'!$L$16"}</definedName>
    <definedName name="_h1" localSheetId="2" hidden="1">{"'Sheet1'!$L$16"}</definedName>
    <definedName name="_h1" hidden="1">{"'Sheet1'!$L$16"}</definedName>
    <definedName name="_hh1" localSheetId="19">[6]XL4Poppy!$C$9</definedName>
    <definedName name="_hh1" localSheetId="7">[6]XL4Poppy!$C$9</definedName>
    <definedName name="_hh1" localSheetId="18">[6]XL4Poppy!$C$9</definedName>
    <definedName name="_hh1" localSheetId="17">[6]XL4Poppy!$C$9</definedName>
    <definedName name="_hh1">[7]XL4Poppy!$C$9</definedName>
    <definedName name="_hh2" localSheetId="19">[6]XL4Poppy!$A$15</definedName>
    <definedName name="_hh2" localSheetId="7">[6]XL4Poppy!$A$15</definedName>
    <definedName name="_hh2" localSheetId="18">[6]XL4Poppy!$A$15</definedName>
    <definedName name="_hh2" localSheetId="17">[6]XL4Poppy!$A$15</definedName>
    <definedName name="_hh2">[7]XL4Poppy!$A$15</definedName>
    <definedName name="_hsm2">1.1289</definedName>
    <definedName name="_hso2">#N/A</definedName>
    <definedName name="_hu1" localSheetId="4" hidden="1">{"'Sheet1'!$L$16"}</definedName>
    <definedName name="_hu1" localSheetId="5" hidden="1">{"'Sheet1'!$L$16"}</definedName>
    <definedName name="_hu1" localSheetId="6" hidden="1">{"'Sheet1'!$L$16"}</definedName>
    <definedName name="_hu1" localSheetId="19" hidden="1">{"'Sheet1'!$L$16"}</definedName>
    <definedName name="_hu1" localSheetId="7" hidden="1">{"'Sheet1'!$L$16"}</definedName>
    <definedName name="_hu1" localSheetId="8" hidden="1">{"'Sheet1'!$L$16"}</definedName>
    <definedName name="_hu1" localSheetId="10" hidden="1">{"'Sheet1'!$L$16"}</definedName>
    <definedName name="_hu1" localSheetId="11" hidden="1">{"'Sheet1'!$L$16"}</definedName>
    <definedName name="_hu1" localSheetId="12" hidden="1">{"'Sheet1'!$L$16"}</definedName>
    <definedName name="_hu1" localSheetId="18" hidden="1">{"'Sheet1'!$L$16"}</definedName>
    <definedName name="_hu1" localSheetId="17" hidden="1">{"'Sheet1'!$L$16"}</definedName>
    <definedName name="_hu1" localSheetId="3" hidden="1">{"'Sheet1'!$L$16"}</definedName>
    <definedName name="_hu1" localSheetId="0" hidden="1">{"'Sheet1'!$L$16"}</definedName>
    <definedName name="_hu1" localSheetId="13" hidden="1">{"'Sheet1'!$L$16"}</definedName>
    <definedName name="_hu1" localSheetId="16" hidden="1">{"'Sheet1'!$L$16"}</definedName>
    <definedName name="_hu1" localSheetId="1" hidden="1">{"'Sheet1'!$L$16"}</definedName>
    <definedName name="_hu1" localSheetId="2" hidden="1">{"'Sheet1'!$L$16"}</definedName>
    <definedName name="_hu1" hidden="1">{"'Sheet1'!$L$16"}</definedName>
    <definedName name="_hu2" localSheetId="4" hidden="1">{"'Sheet1'!$L$16"}</definedName>
    <definedName name="_hu2" localSheetId="5" hidden="1">{"'Sheet1'!$L$16"}</definedName>
    <definedName name="_hu2" localSheetId="6" hidden="1">{"'Sheet1'!$L$16"}</definedName>
    <definedName name="_hu2" localSheetId="19" hidden="1">{"'Sheet1'!$L$16"}</definedName>
    <definedName name="_hu2" localSheetId="7" hidden="1">{"'Sheet1'!$L$16"}</definedName>
    <definedName name="_hu2" localSheetId="8" hidden="1">{"'Sheet1'!$L$16"}</definedName>
    <definedName name="_hu2" localSheetId="10" hidden="1">{"'Sheet1'!$L$16"}</definedName>
    <definedName name="_hu2" localSheetId="11" hidden="1">{"'Sheet1'!$L$16"}</definedName>
    <definedName name="_hu2" localSheetId="12" hidden="1">{"'Sheet1'!$L$16"}</definedName>
    <definedName name="_hu2" localSheetId="18" hidden="1">{"'Sheet1'!$L$16"}</definedName>
    <definedName name="_hu2" localSheetId="17" hidden="1">{"'Sheet1'!$L$16"}</definedName>
    <definedName name="_hu2" localSheetId="3" hidden="1">{"'Sheet1'!$L$16"}</definedName>
    <definedName name="_hu2" localSheetId="0" hidden="1">{"'Sheet1'!$L$16"}</definedName>
    <definedName name="_hu2" localSheetId="13" hidden="1">{"'Sheet1'!$L$16"}</definedName>
    <definedName name="_hu2" localSheetId="16" hidden="1">{"'Sheet1'!$L$16"}</definedName>
    <definedName name="_hu2" localSheetId="1" hidden="1">{"'Sheet1'!$L$16"}</definedName>
    <definedName name="_hu2" localSheetId="2" hidden="1">{"'Sheet1'!$L$16"}</definedName>
    <definedName name="_hu2" hidden="1">{"'Sheet1'!$L$16"}</definedName>
    <definedName name="_hu5" localSheetId="4" hidden="1">{"'Sheet1'!$L$16"}</definedName>
    <definedName name="_hu5" localSheetId="5" hidden="1">{"'Sheet1'!$L$16"}</definedName>
    <definedName name="_hu5" localSheetId="6" hidden="1">{"'Sheet1'!$L$16"}</definedName>
    <definedName name="_hu5" localSheetId="19" hidden="1">{"'Sheet1'!$L$16"}</definedName>
    <definedName name="_hu5" localSheetId="7" hidden="1">{"'Sheet1'!$L$16"}</definedName>
    <definedName name="_hu5" localSheetId="8" hidden="1">{"'Sheet1'!$L$16"}</definedName>
    <definedName name="_hu5" localSheetId="10" hidden="1">{"'Sheet1'!$L$16"}</definedName>
    <definedName name="_hu5" localSheetId="11" hidden="1">{"'Sheet1'!$L$16"}</definedName>
    <definedName name="_hu5" localSheetId="12" hidden="1">{"'Sheet1'!$L$16"}</definedName>
    <definedName name="_hu5" localSheetId="18" hidden="1">{"'Sheet1'!$L$16"}</definedName>
    <definedName name="_hu5" localSheetId="17" hidden="1">{"'Sheet1'!$L$16"}</definedName>
    <definedName name="_hu5" localSheetId="3" hidden="1">{"'Sheet1'!$L$16"}</definedName>
    <definedName name="_hu5" localSheetId="0" hidden="1">{"'Sheet1'!$L$16"}</definedName>
    <definedName name="_hu5" localSheetId="13" hidden="1">{"'Sheet1'!$L$16"}</definedName>
    <definedName name="_hu5" localSheetId="16" hidden="1">{"'Sheet1'!$L$16"}</definedName>
    <definedName name="_hu5" localSheetId="1" hidden="1">{"'Sheet1'!$L$16"}</definedName>
    <definedName name="_hu5" localSheetId="2" hidden="1">{"'Sheet1'!$L$16"}</definedName>
    <definedName name="_hu5" hidden="1">{"'Sheet1'!$L$16"}</definedName>
    <definedName name="_hu6" localSheetId="4" hidden="1">{"'Sheet1'!$L$16"}</definedName>
    <definedName name="_hu6" localSheetId="5" hidden="1">{"'Sheet1'!$L$16"}</definedName>
    <definedName name="_hu6" localSheetId="6" hidden="1">{"'Sheet1'!$L$16"}</definedName>
    <definedName name="_hu6" localSheetId="19" hidden="1">{"'Sheet1'!$L$16"}</definedName>
    <definedName name="_hu6" localSheetId="7" hidden="1">{"'Sheet1'!$L$16"}</definedName>
    <definedName name="_hu6" localSheetId="8" hidden="1">{"'Sheet1'!$L$16"}</definedName>
    <definedName name="_hu6" localSheetId="10" hidden="1">{"'Sheet1'!$L$16"}</definedName>
    <definedName name="_hu6" localSheetId="11" hidden="1">{"'Sheet1'!$L$16"}</definedName>
    <definedName name="_hu6" localSheetId="12" hidden="1">{"'Sheet1'!$L$16"}</definedName>
    <definedName name="_hu6" localSheetId="18" hidden="1">{"'Sheet1'!$L$16"}</definedName>
    <definedName name="_hu6" localSheetId="17" hidden="1">{"'Sheet1'!$L$16"}</definedName>
    <definedName name="_hu6" localSheetId="3" hidden="1">{"'Sheet1'!$L$16"}</definedName>
    <definedName name="_hu6" localSheetId="0" hidden="1">{"'Sheet1'!$L$16"}</definedName>
    <definedName name="_hu6" localSheetId="13" hidden="1">{"'Sheet1'!$L$16"}</definedName>
    <definedName name="_hu6" localSheetId="16" hidden="1">{"'Sheet1'!$L$16"}</definedName>
    <definedName name="_hu6" localSheetId="1" hidden="1">{"'Sheet1'!$L$16"}</definedName>
    <definedName name="_hu6" localSheetId="2" hidden="1">{"'Sheet1'!$L$16"}</definedName>
    <definedName name="_hu6" hidden="1">{"'Sheet1'!$L$16"}</definedName>
    <definedName name="_hu7" localSheetId="4" hidden="1">{"'Sheet1'!$L$16"}</definedName>
    <definedName name="_hu7" localSheetId="5" hidden="1">{"'Sheet1'!$L$16"}</definedName>
    <definedName name="_hu7" localSheetId="6" hidden="1">{"'Sheet1'!$L$16"}</definedName>
    <definedName name="_hu7" localSheetId="19" hidden="1">{"'Sheet1'!$L$16"}</definedName>
    <definedName name="_hu7" localSheetId="7" hidden="1">{"'Sheet1'!$L$16"}</definedName>
    <definedName name="_hu7" localSheetId="8" hidden="1">{"'Sheet1'!$L$16"}</definedName>
    <definedName name="_hu7" localSheetId="10" hidden="1">{"'Sheet1'!$L$16"}</definedName>
    <definedName name="_hu7" localSheetId="11" hidden="1">{"'Sheet1'!$L$16"}</definedName>
    <definedName name="_hu7" localSheetId="12" hidden="1">{"'Sheet1'!$L$16"}</definedName>
    <definedName name="_hu7" localSheetId="18" hidden="1">{"'Sheet1'!$L$16"}</definedName>
    <definedName name="_hu7" localSheetId="17" hidden="1">{"'Sheet1'!$L$16"}</definedName>
    <definedName name="_hu7" localSheetId="3" hidden="1">{"'Sheet1'!$L$16"}</definedName>
    <definedName name="_hu7" localSheetId="0" hidden="1">{"'Sheet1'!$L$16"}</definedName>
    <definedName name="_hu7" localSheetId="13" hidden="1">{"'Sheet1'!$L$16"}</definedName>
    <definedName name="_hu7" localSheetId="16" hidden="1">{"'Sheet1'!$L$16"}</definedName>
    <definedName name="_hu7" localSheetId="1" hidden="1">{"'Sheet1'!$L$16"}</definedName>
    <definedName name="_hu7" localSheetId="2" hidden="1">{"'Sheet1'!$L$16"}</definedName>
    <definedName name="_hu7" hidden="1">{"'Sheet1'!$L$16"}</definedName>
    <definedName name="_K146" localSheetId="4" hidden="1">{"'Sheet1'!$L$16"}</definedName>
    <definedName name="_K146" localSheetId="5" hidden="1">{"'Sheet1'!$L$16"}</definedName>
    <definedName name="_K146" localSheetId="6" hidden="1">{"'Sheet1'!$L$16"}</definedName>
    <definedName name="_K146" localSheetId="19" hidden="1">{"'Sheet1'!$L$16"}</definedName>
    <definedName name="_K146" localSheetId="7" hidden="1">{"'Sheet1'!$L$16"}</definedName>
    <definedName name="_K146" localSheetId="8" hidden="1">{"'Sheet1'!$L$16"}</definedName>
    <definedName name="_K146" localSheetId="10" hidden="1">{"'Sheet1'!$L$16"}</definedName>
    <definedName name="_K146" localSheetId="11" hidden="1">{"'Sheet1'!$L$16"}</definedName>
    <definedName name="_K146" localSheetId="12" hidden="1">{"'Sheet1'!$L$16"}</definedName>
    <definedName name="_K146" localSheetId="18" hidden="1">{"'Sheet1'!$L$16"}</definedName>
    <definedName name="_K146" localSheetId="17" hidden="1">{"'Sheet1'!$L$16"}</definedName>
    <definedName name="_K146" localSheetId="3" hidden="1">{"'Sheet1'!$L$16"}</definedName>
    <definedName name="_K146" localSheetId="0" hidden="1">{"'Sheet1'!$L$16"}</definedName>
    <definedName name="_K146" localSheetId="13" hidden="1">{"'Sheet1'!$L$16"}</definedName>
    <definedName name="_K146" localSheetId="16" hidden="1">{"'Sheet1'!$L$16"}</definedName>
    <definedName name="_K146" localSheetId="1" hidden="1">{"'Sheet1'!$L$16"}</definedName>
    <definedName name="_K146" localSheetId="2" hidden="1">{"'Sheet1'!$L$16"}</definedName>
    <definedName name="_K146" hidden="1">{"'Sheet1'!$L$16"}</definedName>
    <definedName name="_k27" localSheetId="4" hidden="1">{"'Sheet1'!$L$16"}</definedName>
    <definedName name="_k27" localSheetId="5" hidden="1">{"'Sheet1'!$L$16"}</definedName>
    <definedName name="_k27" localSheetId="6" hidden="1">{"'Sheet1'!$L$16"}</definedName>
    <definedName name="_k27" localSheetId="19" hidden="1">{"'Sheet1'!$L$16"}</definedName>
    <definedName name="_k27" localSheetId="7" hidden="1">{"'Sheet1'!$L$16"}</definedName>
    <definedName name="_k27" localSheetId="8" hidden="1">{"'Sheet1'!$L$16"}</definedName>
    <definedName name="_k27" localSheetId="10" hidden="1">{"'Sheet1'!$L$16"}</definedName>
    <definedName name="_k27" localSheetId="11" hidden="1">{"'Sheet1'!$L$16"}</definedName>
    <definedName name="_k27" localSheetId="12" hidden="1">{"'Sheet1'!$L$16"}</definedName>
    <definedName name="_k27" localSheetId="18" hidden="1">{"'Sheet1'!$L$16"}</definedName>
    <definedName name="_k27" localSheetId="17" hidden="1">{"'Sheet1'!$L$16"}</definedName>
    <definedName name="_k27" localSheetId="3" hidden="1">{"'Sheet1'!$L$16"}</definedName>
    <definedName name="_k27" localSheetId="0" hidden="1">{"'Sheet1'!$L$16"}</definedName>
    <definedName name="_k27" localSheetId="13" hidden="1">{"'Sheet1'!$L$16"}</definedName>
    <definedName name="_k27" localSheetId="16" hidden="1">{"'Sheet1'!$L$16"}</definedName>
    <definedName name="_k27" localSheetId="1" hidden="1">{"'Sheet1'!$L$16"}</definedName>
    <definedName name="_k27" localSheetId="2" hidden="1">{"'Sheet1'!$L$16"}</definedName>
    <definedName name="_k27" hidden="1">{"'Sheet1'!$L$16"}</definedName>
    <definedName name="_ke2" localSheetId="4" hidden="1">{"'Sheet1'!$L$16"}</definedName>
    <definedName name="_ke2" localSheetId="5" hidden="1">{"'Sheet1'!$L$16"}</definedName>
    <definedName name="_ke2" localSheetId="6" hidden="1">{"'Sheet1'!$L$16"}</definedName>
    <definedName name="_ke2" localSheetId="19" hidden="1">{"'Sheet1'!$L$16"}</definedName>
    <definedName name="_ke2" localSheetId="7" hidden="1">{"'Sheet1'!$L$16"}</definedName>
    <definedName name="_ke2" localSheetId="8" hidden="1">{"'Sheet1'!$L$16"}</definedName>
    <definedName name="_ke2" localSheetId="10" hidden="1">{"'Sheet1'!$L$16"}</definedName>
    <definedName name="_ke2" localSheetId="11" hidden="1">{"'Sheet1'!$L$16"}</definedName>
    <definedName name="_ke2" localSheetId="12" hidden="1">{"'Sheet1'!$L$16"}</definedName>
    <definedName name="_ke2" localSheetId="18" hidden="1">{"'Sheet1'!$L$16"}</definedName>
    <definedName name="_ke2" localSheetId="17" hidden="1">{"'Sheet1'!$L$16"}</definedName>
    <definedName name="_ke2" localSheetId="3" hidden="1">{"'Sheet1'!$L$16"}</definedName>
    <definedName name="_ke2" localSheetId="0" hidden="1">{"'Sheet1'!$L$16"}</definedName>
    <definedName name="_ke2" localSheetId="13" hidden="1">{"'Sheet1'!$L$16"}</definedName>
    <definedName name="_ke2" localSheetId="16" hidden="1">{"'Sheet1'!$L$16"}</definedName>
    <definedName name="_ke2" localSheetId="1" hidden="1">{"'Sheet1'!$L$16"}</definedName>
    <definedName name="_ke2" localSheetId="2" hidden="1">{"'Sheet1'!$L$16"}</definedName>
    <definedName name="_ke2" hidden="1">{"'Sheet1'!$L$16"}</definedName>
    <definedName name="_Key1" localSheetId="4" hidden="1">#REF!</definedName>
    <definedName name="_Key1" localSheetId="5" hidden="1">#REF!</definedName>
    <definedName name="_Key1" localSheetId="6" hidden="1">#REF!</definedName>
    <definedName name="_Key1" localSheetId="19" hidden="1">#REF!</definedName>
    <definedName name="_Key1" localSheetId="8" hidden="1">#REF!</definedName>
    <definedName name="_Key1" localSheetId="10" hidden="1">#REF!</definedName>
    <definedName name="_Key1" localSheetId="11" hidden="1">#REF!</definedName>
    <definedName name="_Key1" localSheetId="3" hidden="1">#REF!</definedName>
    <definedName name="_Key1" localSheetId="13" hidden="1">#REF!</definedName>
    <definedName name="_Key1" localSheetId="16" hidden="1">#REF!</definedName>
    <definedName name="_Key1" hidden="1">#REF!</definedName>
    <definedName name="_Key2" localSheetId="4" hidden="1">#REF!</definedName>
    <definedName name="_Key2" localSheetId="5" hidden="1">#REF!</definedName>
    <definedName name="_Key2" localSheetId="6" hidden="1">#REF!</definedName>
    <definedName name="_Key2" localSheetId="19" hidden="1">#REF!</definedName>
    <definedName name="_Key2" localSheetId="8" hidden="1">#REF!</definedName>
    <definedName name="_Key2" localSheetId="10" hidden="1">#REF!</definedName>
    <definedName name="_Key2" localSheetId="11" hidden="1">#REF!</definedName>
    <definedName name="_Key2" localSheetId="18" hidden="1">#REF!</definedName>
    <definedName name="_Key2" localSheetId="3" hidden="1">#REF!</definedName>
    <definedName name="_Key2" localSheetId="13" hidden="1">#REF!</definedName>
    <definedName name="_Key2" localSheetId="16" hidden="1">#REF!</definedName>
    <definedName name="_Key2" hidden="1">#REF!</definedName>
    <definedName name="_KH08" localSheetId="4" hidden="1">{#N/A,#N/A,FALSE,"Chi tiÆt"}</definedName>
    <definedName name="_KH08" localSheetId="5" hidden="1">{#N/A,#N/A,FALSE,"Chi tiÆt"}</definedName>
    <definedName name="_KH08" localSheetId="6" hidden="1">{#N/A,#N/A,FALSE,"Chi tiÆt"}</definedName>
    <definedName name="_KH08" localSheetId="19" hidden="1">{#N/A,#N/A,FALSE,"Chi tiÆt"}</definedName>
    <definedName name="_KH08" localSheetId="7" hidden="1">{#N/A,#N/A,FALSE,"Chi tiÆt"}</definedName>
    <definedName name="_KH08" localSheetId="8" hidden="1">{#N/A,#N/A,FALSE,"Chi tiÆt"}</definedName>
    <definedName name="_KH08" localSheetId="10" hidden="1">{#N/A,#N/A,FALSE,"Chi tiÆt"}</definedName>
    <definedName name="_KH08" localSheetId="11" hidden="1">{#N/A,#N/A,FALSE,"Chi tiÆt"}</definedName>
    <definedName name="_KH08" localSheetId="12" hidden="1">{#N/A,#N/A,FALSE,"Chi tiÆt"}</definedName>
    <definedName name="_KH08" localSheetId="18" hidden="1">{#N/A,#N/A,FALSE,"Chi tiÆt"}</definedName>
    <definedName name="_KH08" localSheetId="17" hidden="1">{#N/A,#N/A,FALSE,"Chi tiÆt"}</definedName>
    <definedName name="_KH08" localSheetId="3" hidden="1">{#N/A,#N/A,FALSE,"Chi tiÆt"}</definedName>
    <definedName name="_KH08" localSheetId="0" hidden="1">{#N/A,#N/A,FALSE,"Chi tiÆt"}</definedName>
    <definedName name="_KH08" localSheetId="13" hidden="1">{#N/A,#N/A,FALSE,"Chi tiÆt"}</definedName>
    <definedName name="_KH08" localSheetId="16" hidden="1">{#N/A,#N/A,FALSE,"Chi tiÆt"}</definedName>
    <definedName name="_KH08" localSheetId="1" hidden="1">{#N/A,#N/A,FALSE,"Chi tiÆt"}</definedName>
    <definedName name="_KH08" localSheetId="2" hidden="1">{#N/A,#N/A,FALSE,"Chi tiÆt"}</definedName>
    <definedName name="_KH08" hidden="1">{#N/A,#N/A,FALSE,"Chi tiÆt"}</definedName>
    <definedName name="_khu7" localSheetId="19">#REF!</definedName>
    <definedName name="_khu7" localSheetId="7">#REF!</definedName>
    <definedName name="_khu7" localSheetId="10">#REF!</definedName>
    <definedName name="_khu7" localSheetId="18">#REF!</definedName>
    <definedName name="_khu7" localSheetId="17">#REF!</definedName>
    <definedName name="_khu7" localSheetId="3">#REF!</definedName>
    <definedName name="_khu7" localSheetId="0">#REF!</definedName>
    <definedName name="_khu7" localSheetId="16">#REF!</definedName>
    <definedName name="_khu7" localSheetId="1">#REF!</definedName>
    <definedName name="_khu7" localSheetId="2">#REF!</definedName>
    <definedName name="_khu7">#REF!</definedName>
    <definedName name="_kl1">#N/A</definedName>
    <definedName name="_km03" localSheetId="4" hidden="1">{"'Sheet1'!$L$16"}</definedName>
    <definedName name="_km03" localSheetId="5" hidden="1">{"'Sheet1'!$L$16"}</definedName>
    <definedName name="_km03" localSheetId="6" hidden="1">{"'Sheet1'!$L$16"}</definedName>
    <definedName name="_km03" localSheetId="19" hidden="1">{"'Sheet1'!$L$16"}</definedName>
    <definedName name="_km03" localSheetId="7" hidden="1">{"'Sheet1'!$L$16"}</definedName>
    <definedName name="_km03" localSheetId="8" hidden="1">{"'Sheet1'!$L$16"}</definedName>
    <definedName name="_km03" localSheetId="10" hidden="1">{"'Sheet1'!$L$16"}</definedName>
    <definedName name="_km03" localSheetId="11" hidden="1">{"'Sheet1'!$L$16"}</definedName>
    <definedName name="_km03" localSheetId="12" hidden="1">{"'Sheet1'!$L$16"}</definedName>
    <definedName name="_km03" localSheetId="18" hidden="1">{"'Sheet1'!$L$16"}</definedName>
    <definedName name="_km03" localSheetId="17" hidden="1">{"'Sheet1'!$L$16"}</definedName>
    <definedName name="_km03" localSheetId="3" hidden="1">{"'Sheet1'!$L$16"}</definedName>
    <definedName name="_km03" localSheetId="0" hidden="1">{"'Sheet1'!$L$16"}</definedName>
    <definedName name="_km03" localSheetId="13" hidden="1">{"'Sheet1'!$L$16"}</definedName>
    <definedName name="_km03" localSheetId="16" hidden="1">{"'Sheet1'!$L$16"}</definedName>
    <definedName name="_km03" localSheetId="1" hidden="1">{"'Sheet1'!$L$16"}</definedName>
    <definedName name="_km03" localSheetId="2" hidden="1">{"'Sheet1'!$L$16"}</definedName>
    <definedName name="_km03" hidden="1">{"'Sheet1'!$L$16"}</definedName>
    <definedName name="_km190" localSheetId="19">#REF!</definedName>
    <definedName name="_km190" localSheetId="13">#REF!</definedName>
    <definedName name="_km190" localSheetId="16">#REF!</definedName>
    <definedName name="_km190">#REF!</definedName>
    <definedName name="_km191" localSheetId="19">#REF!</definedName>
    <definedName name="_km191" localSheetId="13">#REF!</definedName>
    <definedName name="_km191" localSheetId="16">#REF!</definedName>
    <definedName name="_km191">#REF!</definedName>
    <definedName name="_km192" localSheetId="19">#REF!</definedName>
    <definedName name="_km192" localSheetId="13">#REF!</definedName>
    <definedName name="_km192" localSheetId="16">#REF!</definedName>
    <definedName name="_km192">#REF!</definedName>
    <definedName name="_Km36">#N/A</definedName>
    <definedName name="_Knc36">#N/A</definedName>
    <definedName name="_Knc57">#N/A</definedName>
    <definedName name="_Kvl36">#N/A</definedName>
    <definedName name="_L1">[5]SL!$E$2</definedName>
    <definedName name="_L123" localSheetId="4" hidden="1">{"'Sheet1'!$L$16"}</definedName>
    <definedName name="_L123" localSheetId="5" hidden="1">{"'Sheet1'!$L$16"}</definedName>
    <definedName name="_L123" localSheetId="6" hidden="1">{"'Sheet1'!$L$16"}</definedName>
    <definedName name="_L123" localSheetId="19" hidden="1">{"'Sheet1'!$L$16"}</definedName>
    <definedName name="_L123" localSheetId="7" hidden="1">{"'Sheet1'!$L$16"}</definedName>
    <definedName name="_L123" localSheetId="8" hidden="1">{"'Sheet1'!$L$16"}</definedName>
    <definedName name="_L123" localSheetId="10" hidden="1">{"'Sheet1'!$L$16"}</definedName>
    <definedName name="_L123" localSheetId="11" hidden="1">{"'Sheet1'!$L$16"}</definedName>
    <definedName name="_L123" localSheetId="12" hidden="1">{"'Sheet1'!$L$16"}</definedName>
    <definedName name="_L123" localSheetId="18" hidden="1">{"'Sheet1'!$L$16"}</definedName>
    <definedName name="_L123" localSheetId="17" hidden="1">{"'Sheet1'!$L$16"}</definedName>
    <definedName name="_L123" localSheetId="3" hidden="1">{"'Sheet1'!$L$16"}</definedName>
    <definedName name="_L123" localSheetId="0" hidden="1">{"'Sheet1'!$L$16"}</definedName>
    <definedName name="_L123" localSheetId="13" hidden="1">{"'Sheet1'!$L$16"}</definedName>
    <definedName name="_L123" localSheetId="16" hidden="1">{"'Sheet1'!$L$16"}</definedName>
    <definedName name="_L123" localSheetId="1" hidden="1">{"'Sheet1'!$L$16"}</definedName>
    <definedName name="_L123" localSheetId="2" hidden="1">{"'Sheet1'!$L$16"}</definedName>
    <definedName name="_L123" hidden="1">{"'Sheet1'!$L$16"}</definedName>
    <definedName name="_L1234" localSheetId="4" hidden="1">{"'Sheet1'!$L$16"}</definedName>
    <definedName name="_L1234" localSheetId="5" hidden="1">{"'Sheet1'!$L$16"}</definedName>
    <definedName name="_L1234" localSheetId="6" hidden="1">{"'Sheet1'!$L$16"}</definedName>
    <definedName name="_L1234" localSheetId="19" hidden="1">{"'Sheet1'!$L$16"}</definedName>
    <definedName name="_L1234" localSheetId="7" hidden="1">{"'Sheet1'!$L$16"}</definedName>
    <definedName name="_L1234" localSheetId="8" hidden="1">{"'Sheet1'!$L$16"}</definedName>
    <definedName name="_L1234" localSheetId="10" hidden="1">{"'Sheet1'!$L$16"}</definedName>
    <definedName name="_L1234" localSheetId="11" hidden="1">{"'Sheet1'!$L$16"}</definedName>
    <definedName name="_L1234" localSheetId="12" hidden="1">{"'Sheet1'!$L$16"}</definedName>
    <definedName name="_L1234" localSheetId="18" hidden="1">{"'Sheet1'!$L$16"}</definedName>
    <definedName name="_L1234" localSheetId="17" hidden="1">{"'Sheet1'!$L$16"}</definedName>
    <definedName name="_L1234" localSheetId="3" hidden="1">{"'Sheet1'!$L$16"}</definedName>
    <definedName name="_L1234" localSheetId="0" hidden="1">{"'Sheet1'!$L$16"}</definedName>
    <definedName name="_L1234" localSheetId="13" hidden="1">{"'Sheet1'!$L$16"}</definedName>
    <definedName name="_L1234" localSheetId="16" hidden="1">{"'Sheet1'!$L$16"}</definedName>
    <definedName name="_L1234" localSheetId="1" hidden="1">{"'Sheet1'!$L$16"}</definedName>
    <definedName name="_L1234" localSheetId="2" hidden="1">{"'Sheet1'!$L$16"}</definedName>
    <definedName name="_L1234" hidden="1">{"'Sheet1'!$L$16"}</definedName>
    <definedName name="_L6" localSheetId="19">[8]XL4Poppy!$C$31</definedName>
    <definedName name="_L6" localSheetId="7">[8]XL4Poppy!$C$31</definedName>
    <definedName name="_L6" localSheetId="18">[8]XL4Poppy!$C$31</definedName>
    <definedName name="_L6" localSheetId="17">[8]XL4Poppy!$C$31</definedName>
    <definedName name="_L6">[9]XL4Poppy!$C$31</definedName>
    <definedName name="_Lan1" localSheetId="4" hidden="1">{"'Sheet1'!$L$16"}</definedName>
    <definedName name="_Lan1" localSheetId="5" hidden="1">{"'Sheet1'!$L$16"}</definedName>
    <definedName name="_Lan1" localSheetId="6" hidden="1">{"'Sheet1'!$L$16"}</definedName>
    <definedName name="_Lan1" localSheetId="19" hidden="1">{"'Sheet1'!$L$16"}</definedName>
    <definedName name="_Lan1" localSheetId="7" hidden="1">{"'Sheet1'!$L$16"}</definedName>
    <definedName name="_Lan1" localSheetId="8" hidden="1">{"'Sheet1'!$L$16"}</definedName>
    <definedName name="_Lan1" localSheetId="10" hidden="1">{"'Sheet1'!$L$16"}</definedName>
    <definedName name="_Lan1" localSheetId="11" hidden="1">{"'Sheet1'!$L$16"}</definedName>
    <definedName name="_Lan1" localSheetId="12" hidden="1">{"'Sheet1'!$L$16"}</definedName>
    <definedName name="_Lan1" localSheetId="18" hidden="1">{"'Sheet1'!$L$16"}</definedName>
    <definedName name="_Lan1" localSheetId="17" hidden="1">{"'Sheet1'!$L$16"}</definedName>
    <definedName name="_Lan1" localSheetId="3" hidden="1">{"'Sheet1'!$L$16"}</definedName>
    <definedName name="_Lan1" localSheetId="0" hidden="1">{"'Sheet1'!$L$16"}</definedName>
    <definedName name="_Lan1" localSheetId="13" hidden="1">{"'Sheet1'!$L$16"}</definedName>
    <definedName name="_Lan1" localSheetId="16" hidden="1">{"'Sheet1'!$L$16"}</definedName>
    <definedName name="_Lan1" localSheetId="1" hidden="1">{"'Sheet1'!$L$16"}</definedName>
    <definedName name="_Lan1" localSheetId="2" hidden="1">{"'Sheet1'!$L$16"}</definedName>
    <definedName name="_Lan1" hidden="1">{"'Sheet1'!$L$16"}</definedName>
    <definedName name="_Lan2" localSheetId="19" hidden="1">{"'Sheet1'!$L$16"}</definedName>
    <definedName name="_Lan2" localSheetId="7" hidden="1">{"'Sheet1'!$L$16"}</definedName>
    <definedName name="_Lan2" localSheetId="10" hidden="1">{"'Sheet1'!$L$16"}</definedName>
    <definedName name="_Lan2" localSheetId="18" hidden="1">{"'Sheet1'!$L$16"}</definedName>
    <definedName name="_Lan2" localSheetId="17" hidden="1">{"'Sheet1'!$L$16"}</definedName>
    <definedName name="_Lan2" localSheetId="3" hidden="1">{"'Sheet1'!$L$16"}</definedName>
    <definedName name="_Lan2" localSheetId="0" hidden="1">{"'Sheet1'!$L$16"}</definedName>
    <definedName name="_Lan2" localSheetId="16" hidden="1">{"'Sheet1'!$L$16"}</definedName>
    <definedName name="_Lan2" localSheetId="1" hidden="1">{"'Sheet1'!$L$16"}</definedName>
    <definedName name="_Lan2" localSheetId="2" hidden="1">{"'Sheet1'!$L$16"}</definedName>
    <definedName name="_Lan2" hidden="1">{"'Sheet1'!$L$16"}</definedName>
    <definedName name="_LAN3" localSheetId="4" hidden="1">{"'Sheet1'!$L$16"}</definedName>
    <definedName name="_LAN3" localSheetId="5" hidden="1">{"'Sheet1'!$L$16"}</definedName>
    <definedName name="_LAN3" localSheetId="6" hidden="1">{"'Sheet1'!$L$16"}</definedName>
    <definedName name="_LAN3" localSheetId="19" hidden="1">{"'Sheet1'!$L$16"}</definedName>
    <definedName name="_LAN3" localSheetId="7" hidden="1">{"'Sheet1'!$L$16"}</definedName>
    <definedName name="_LAN3" localSheetId="8" hidden="1">{"'Sheet1'!$L$16"}</definedName>
    <definedName name="_LAN3" localSheetId="10" hidden="1">{"'Sheet1'!$L$16"}</definedName>
    <definedName name="_LAN3" localSheetId="11" hidden="1">{"'Sheet1'!$L$16"}</definedName>
    <definedName name="_LAN3" localSheetId="12" hidden="1">{"'Sheet1'!$L$16"}</definedName>
    <definedName name="_LAN3" localSheetId="18" hidden="1">{"'Sheet1'!$L$16"}</definedName>
    <definedName name="_LAN3" localSheetId="17" hidden="1">{"'Sheet1'!$L$16"}</definedName>
    <definedName name="_LAN3" localSheetId="3" hidden="1">{"'Sheet1'!$L$16"}</definedName>
    <definedName name="_LAN3" localSheetId="0" hidden="1">{"'Sheet1'!$L$16"}</definedName>
    <definedName name="_LAN3" localSheetId="13" hidden="1">{"'Sheet1'!$L$16"}</definedName>
    <definedName name="_LAN3" localSheetId="16" hidden="1">{"'Sheet1'!$L$16"}</definedName>
    <definedName name="_LAN3" localSheetId="1" hidden="1">{"'Sheet1'!$L$16"}</definedName>
    <definedName name="_LAN3" localSheetId="2" hidden="1">{"'Sheet1'!$L$16"}</definedName>
    <definedName name="_LAN3" hidden="1">{"'Sheet1'!$L$16"}</definedName>
    <definedName name="_lap1" localSheetId="13">#REF!</definedName>
    <definedName name="_lap1" localSheetId="16">#REF!</definedName>
    <definedName name="_lap1">#N/A</definedName>
    <definedName name="_lap2" localSheetId="13">#REF!</definedName>
    <definedName name="_lap2" localSheetId="16">#REF!</definedName>
    <definedName name="_lap2">#N/A</definedName>
    <definedName name="_lk2" localSheetId="4" hidden="1">{"'Sheet1'!$L$16"}</definedName>
    <definedName name="_lk2" localSheetId="5" hidden="1">{"'Sheet1'!$L$16"}</definedName>
    <definedName name="_lk2" localSheetId="6" hidden="1">{"'Sheet1'!$L$16"}</definedName>
    <definedName name="_lk2" localSheetId="19" hidden="1">{"'Sheet1'!$L$16"}</definedName>
    <definedName name="_lk2" localSheetId="7" hidden="1">{"'Sheet1'!$L$16"}</definedName>
    <definedName name="_lk2" localSheetId="8" hidden="1">{"'Sheet1'!$L$16"}</definedName>
    <definedName name="_lk2" localSheetId="10" hidden="1">{"'Sheet1'!$L$16"}</definedName>
    <definedName name="_lk2" localSheetId="11" hidden="1">{"'Sheet1'!$L$16"}</definedName>
    <definedName name="_lk2" localSheetId="12" hidden="1">{"'Sheet1'!$L$16"}</definedName>
    <definedName name="_lk2" localSheetId="18" hidden="1">{"'Sheet1'!$L$16"}</definedName>
    <definedName name="_lk2" localSheetId="17" hidden="1">{"'Sheet1'!$L$16"}</definedName>
    <definedName name="_lk2" localSheetId="3" hidden="1">{"'Sheet1'!$L$16"}</definedName>
    <definedName name="_lk2" localSheetId="0" hidden="1">{"'Sheet1'!$L$16"}</definedName>
    <definedName name="_lk2" localSheetId="13" hidden="1">{"'Sheet1'!$L$16"}</definedName>
    <definedName name="_lk2" localSheetId="16" hidden="1">{"'Sheet1'!$L$16"}</definedName>
    <definedName name="_lk2" localSheetId="1" hidden="1">{"'Sheet1'!$L$16"}</definedName>
    <definedName name="_lk2" localSheetId="2" hidden="1">{"'Sheet1'!$L$16"}</definedName>
    <definedName name="_lk2" hidden="1">{"'Sheet1'!$L$16"}</definedName>
    <definedName name="_m1233" localSheetId="4" hidden="1">{"'Sheet1'!$L$16"}</definedName>
    <definedName name="_m1233" localSheetId="5" hidden="1">{"'Sheet1'!$L$16"}</definedName>
    <definedName name="_m1233" localSheetId="6" hidden="1">{"'Sheet1'!$L$16"}</definedName>
    <definedName name="_m1233" localSheetId="19" hidden="1">{"'Sheet1'!$L$16"}</definedName>
    <definedName name="_m1233" localSheetId="7" hidden="1">{"'Sheet1'!$L$16"}</definedName>
    <definedName name="_m1233" localSheetId="8" hidden="1">{"'Sheet1'!$L$16"}</definedName>
    <definedName name="_m1233" localSheetId="10" hidden="1">{"'Sheet1'!$L$16"}</definedName>
    <definedName name="_m1233" localSheetId="11" hidden="1">{"'Sheet1'!$L$16"}</definedName>
    <definedName name="_m1233" localSheetId="12" hidden="1">{"'Sheet1'!$L$16"}</definedName>
    <definedName name="_m1233" localSheetId="18" hidden="1">{"'Sheet1'!$L$16"}</definedName>
    <definedName name="_m1233" localSheetId="17" hidden="1">{"'Sheet1'!$L$16"}</definedName>
    <definedName name="_m1233" localSheetId="3" hidden="1">{"'Sheet1'!$L$16"}</definedName>
    <definedName name="_m1233" localSheetId="0" hidden="1">{"'Sheet1'!$L$16"}</definedName>
    <definedName name="_m1233" localSheetId="13" hidden="1">{"'Sheet1'!$L$16"}</definedName>
    <definedName name="_m1233" localSheetId="16" hidden="1">{"'Sheet1'!$L$16"}</definedName>
    <definedName name="_m1233" localSheetId="1" hidden="1">{"'Sheet1'!$L$16"}</definedName>
    <definedName name="_m1233" localSheetId="2" hidden="1">{"'Sheet1'!$L$16"}</definedName>
    <definedName name="_m1233" hidden="1">{"'Sheet1'!$L$16"}</definedName>
    <definedName name="_M2" localSheetId="4" hidden="1">{"'Sheet1'!$L$16"}</definedName>
    <definedName name="_M2" localSheetId="5" hidden="1">{"'Sheet1'!$L$16"}</definedName>
    <definedName name="_M2" localSheetId="6" hidden="1">{"'Sheet1'!$L$16"}</definedName>
    <definedName name="_M2" localSheetId="19" hidden="1">{"'Sheet1'!$L$16"}</definedName>
    <definedName name="_M2" localSheetId="7" hidden="1">{"'Sheet1'!$L$16"}</definedName>
    <definedName name="_M2" localSheetId="8" hidden="1">{"'Sheet1'!$L$16"}</definedName>
    <definedName name="_M2" localSheetId="10" hidden="1">{"'Sheet1'!$L$16"}</definedName>
    <definedName name="_M2" localSheetId="11" hidden="1">{"'Sheet1'!$L$16"}</definedName>
    <definedName name="_M2" localSheetId="12" hidden="1">{"'Sheet1'!$L$16"}</definedName>
    <definedName name="_M2" localSheetId="18" hidden="1">{"'Sheet1'!$L$16"}</definedName>
    <definedName name="_M2" localSheetId="17" hidden="1">{"'Sheet1'!$L$16"}</definedName>
    <definedName name="_M2" localSheetId="3" hidden="1">{"'Sheet1'!$L$16"}</definedName>
    <definedName name="_M2" localSheetId="0" hidden="1">{"'Sheet1'!$L$16"}</definedName>
    <definedName name="_M2" localSheetId="13" hidden="1">{"'Sheet1'!$L$16"}</definedName>
    <definedName name="_M2" localSheetId="16" hidden="1">{"'Sheet1'!$L$16"}</definedName>
    <definedName name="_M2" localSheetId="1" hidden="1">{"'Sheet1'!$L$16"}</definedName>
    <definedName name="_M2" localSheetId="2" hidden="1">{"'Sheet1'!$L$16"}</definedName>
    <definedName name="_M2" hidden="1">{"'Sheet1'!$L$16"}</definedName>
    <definedName name="_M36" localSheetId="4" hidden="1">{"'Sheet1'!$L$16"}</definedName>
    <definedName name="_M36" localSheetId="5" hidden="1">{"'Sheet1'!$L$16"}</definedName>
    <definedName name="_M36" localSheetId="6" hidden="1">{"'Sheet1'!$L$16"}</definedName>
    <definedName name="_M36" localSheetId="19" hidden="1">{"'Sheet1'!$L$16"}</definedName>
    <definedName name="_M36" localSheetId="7" hidden="1">{"'Sheet1'!$L$16"}</definedName>
    <definedName name="_M36" localSheetId="8" hidden="1">{"'Sheet1'!$L$16"}</definedName>
    <definedName name="_M36" localSheetId="10" hidden="1">{"'Sheet1'!$L$16"}</definedName>
    <definedName name="_M36" localSheetId="11" hidden="1">{"'Sheet1'!$L$16"}</definedName>
    <definedName name="_M36" localSheetId="12" hidden="1">{"'Sheet1'!$L$16"}</definedName>
    <definedName name="_M36" localSheetId="18" hidden="1">{"'Sheet1'!$L$16"}</definedName>
    <definedName name="_M36" localSheetId="17" hidden="1">{"'Sheet1'!$L$16"}</definedName>
    <definedName name="_M36" localSheetId="3" hidden="1">{"'Sheet1'!$L$16"}</definedName>
    <definedName name="_M36" localSheetId="0" hidden="1">{"'Sheet1'!$L$16"}</definedName>
    <definedName name="_M36" localSheetId="13" hidden="1">{"'Sheet1'!$L$16"}</definedName>
    <definedName name="_M36" localSheetId="16" hidden="1">{"'Sheet1'!$L$16"}</definedName>
    <definedName name="_M36" localSheetId="1" hidden="1">{"'Sheet1'!$L$16"}</definedName>
    <definedName name="_M36" localSheetId="2" hidden="1">{"'Sheet1'!$L$16"}</definedName>
    <definedName name="_M36" hidden="1">{"'Sheet1'!$L$16"}</definedName>
    <definedName name="_MAC12" localSheetId="13">#REF!</definedName>
    <definedName name="_MAC12" localSheetId="16">#REF!</definedName>
    <definedName name="_MAC12">#N/A</definedName>
    <definedName name="_MAC46" localSheetId="13">#REF!</definedName>
    <definedName name="_MAC46" localSheetId="16">#REF!</definedName>
    <definedName name="_MAC46">#N/A</definedName>
    <definedName name="_MB1" localSheetId="19">#REF!</definedName>
    <definedName name="_MB1" localSheetId="7">#REF!</definedName>
    <definedName name="_MB1" localSheetId="10">#REF!</definedName>
    <definedName name="_MB1" localSheetId="18">#REF!</definedName>
    <definedName name="_MB1" localSheetId="17">#REF!</definedName>
    <definedName name="_MB1" localSheetId="3">#REF!</definedName>
    <definedName name="_MB1" localSheetId="0">#REF!</definedName>
    <definedName name="_MB1" localSheetId="16">#REF!</definedName>
    <definedName name="_MB1" localSheetId="1">#REF!</definedName>
    <definedName name="_MB1" localSheetId="2">#REF!</definedName>
    <definedName name="_MB1">#REF!</definedName>
    <definedName name="_MB2" localSheetId="19">#REF!</definedName>
    <definedName name="_MB2" localSheetId="10">#REF!</definedName>
    <definedName name="_MB2" localSheetId="3">#REF!</definedName>
    <definedName name="_MB2" localSheetId="16">#REF!</definedName>
    <definedName name="_MB2">#REF!</definedName>
    <definedName name="_MN1" localSheetId="19">#REF!</definedName>
    <definedName name="_MN1" localSheetId="10">#REF!</definedName>
    <definedName name="_MN1" localSheetId="3">#REF!</definedName>
    <definedName name="_MN1" localSheetId="16">#REF!</definedName>
    <definedName name="_MN1">#REF!</definedName>
    <definedName name="_MN2" localSheetId="19">#REF!</definedName>
    <definedName name="_MN2" localSheetId="10">#REF!</definedName>
    <definedName name="_MN2" localSheetId="3">#REF!</definedName>
    <definedName name="_MN2" localSheetId="16">#REF!</definedName>
    <definedName name="_MN2">#REF!</definedName>
    <definedName name="_MT1" localSheetId="19">#REF!</definedName>
    <definedName name="_MT1" localSheetId="10">#REF!</definedName>
    <definedName name="_MT1" localSheetId="3">#REF!</definedName>
    <definedName name="_MT1" localSheetId="16">#REF!</definedName>
    <definedName name="_MT1">#REF!</definedName>
    <definedName name="_MT2" localSheetId="19">#REF!</definedName>
    <definedName name="_MT2" localSheetId="10">#REF!</definedName>
    <definedName name="_MT2" localSheetId="3">#REF!</definedName>
    <definedName name="_MT2" localSheetId="16">#REF!</definedName>
    <definedName name="_MT2">#REF!</definedName>
    <definedName name="_mtc3">#N/A</definedName>
    <definedName name="_MTL12" localSheetId="4" hidden="1">{"'Sheet1'!$L$16"}</definedName>
    <definedName name="_MTL12" localSheetId="5" hidden="1">{"'Sheet1'!$L$16"}</definedName>
    <definedName name="_MTL12" localSheetId="6" hidden="1">{"'Sheet1'!$L$16"}</definedName>
    <definedName name="_MTL12" localSheetId="19" hidden="1">{"'Sheet1'!$L$16"}</definedName>
    <definedName name="_MTL12" localSheetId="7" hidden="1">{"'Sheet1'!$L$16"}</definedName>
    <definedName name="_MTL12" localSheetId="8" hidden="1">{"'Sheet1'!$L$16"}</definedName>
    <definedName name="_MTL12" localSheetId="10" hidden="1">{"'Sheet1'!$L$16"}</definedName>
    <definedName name="_MTL12" localSheetId="11" hidden="1">{"'Sheet1'!$L$16"}</definedName>
    <definedName name="_MTL12" localSheetId="12" hidden="1">{"'Sheet1'!$L$16"}</definedName>
    <definedName name="_MTL12" localSheetId="18" hidden="1">{"'Sheet1'!$L$16"}</definedName>
    <definedName name="_MTL12" localSheetId="17" hidden="1">{"'Sheet1'!$L$16"}</definedName>
    <definedName name="_MTL12" localSheetId="3" hidden="1">{"'Sheet1'!$L$16"}</definedName>
    <definedName name="_MTL12" localSheetId="0" hidden="1">{"'Sheet1'!$L$16"}</definedName>
    <definedName name="_MTL12" localSheetId="13" hidden="1">{"'Sheet1'!$L$16"}</definedName>
    <definedName name="_MTL12" localSheetId="16" hidden="1">{"'Sheet1'!$L$16"}</definedName>
    <definedName name="_MTL12" localSheetId="1" hidden="1">{"'Sheet1'!$L$16"}</definedName>
    <definedName name="_MTL12" localSheetId="2" hidden="1">{"'Sheet1'!$L$16"}</definedName>
    <definedName name="_MTL12" hidden="1">{"'Sheet1'!$L$16"}</definedName>
    <definedName name="_nam1" localSheetId="4" hidden="1">{"'Sheet1'!$L$16"}</definedName>
    <definedName name="_nam1" localSheetId="5" hidden="1">{"'Sheet1'!$L$16"}</definedName>
    <definedName name="_nam1" localSheetId="6" hidden="1">{"'Sheet1'!$L$16"}</definedName>
    <definedName name="_nam1" localSheetId="19" hidden="1">{"'Sheet1'!$L$16"}</definedName>
    <definedName name="_nam1" localSheetId="7" hidden="1">{"'Sheet1'!$L$16"}</definedName>
    <definedName name="_nam1" localSheetId="8" hidden="1">{"'Sheet1'!$L$16"}</definedName>
    <definedName name="_nam1" localSheetId="10" hidden="1">{"'Sheet1'!$L$16"}</definedName>
    <definedName name="_nam1" localSheetId="11" hidden="1">{"'Sheet1'!$L$16"}</definedName>
    <definedName name="_nam1" localSheetId="12" hidden="1">{"'Sheet1'!$L$16"}</definedName>
    <definedName name="_nam1" localSheetId="18" hidden="1">{"'Sheet1'!$L$16"}</definedName>
    <definedName name="_nam1" localSheetId="17" hidden="1">{"'Sheet1'!$L$16"}</definedName>
    <definedName name="_nam1" localSheetId="3" hidden="1">{"'Sheet1'!$L$16"}</definedName>
    <definedName name="_nam1" localSheetId="0" hidden="1">{"'Sheet1'!$L$16"}</definedName>
    <definedName name="_nam1" localSheetId="13" hidden="1">{"'Sheet1'!$L$16"}</definedName>
    <definedName name="_nam1" localSheetId="16" hidden="1">{"'Sheet1'!$L$16"}</definedName>
    <definedName name="_nam1" localSheetId="1" hidden="1">{"'Sheet1'!$L$16"}</definedName>
    <definedName name="_nam1" localSheetId="2" hidden="1">{"'Sheet1'!$L$16"}</definedName>
    <definedName name="_nam1" hidden="1">{"'Sheet1'!$L$16"}</definedName>
    <definedName name="_nam2" localSheetId="4" hidden="1">{#N/A,#N/A,FALSE,"Chi tiÆt"}</definedName>
    <definedName name="_nam2" localSheetId="5" hidden="1">{#N/A,#N/A,FALSE,"Chi tiÆt"}</definedName>
    <definedName name="_nam2" localSheetId="6" hidden="1">{#N/A,#N/A,FALSE,"Chi tiÆt"}</definedName>
    <definedName name="_nam2" localSheetId="19" hidden="1">{#N/A,#N/A,FALSE,"Chi tiÆt"}</definedName>
    <definedName name="_nam2" localSheetId="7" hidden="1">{#N/A,#N/A,FALSE,"Chi tiÆt"}</definedName>
    <definedName name="_nam2" localSheetId="8" hidden="1">{#N/A,#N/A,FALSE,"Chi tiÆt"}</definedName>
    <definedName name="_nam2" localSheetId="10" hidden="1">{#N/A,#N/A,FALSE,"Chi tiÆt"}</definedName>
    <definedName name="_nam2" localSheetId="11" hidden="1">{#N/A,#N/A,FALSE,"Chi tiÆt"}</definedName>
    <definedName name="_nam2" localSheetId="12" hidden="1">{#N/A,#N/A,FALSE,"Chi tiÆt"}</definedName>
    <definedName name="_nam2" localSheetId="18" hidden="1">{#N/A,#N/A,FALSE,"Chi tiÆt"}</definedName>
    <definedName name="_nam2" localSheetId="17" hidden="1">{#N/A,#N/A,FALSE,"Chi tiÆt"}</definedName>
    <definedName name="_nam2" localSheetId="3" hidden="1">{#N/A,#N/A,FALSE,"Chi tiÆt"}</definedName>
    <definedName name="_nam2" localSheetId="0" hidden="1">{#N/A,#N/A,FALSE,"Chi tiÆt"}</definedName>
    <definedName name="_nam2" localSheetId="13" hidden="1">{#N/A,#N/A,FALSE,"Chi tiÆt"}</definedName>
    <definedName name="_nam2" localSheetId="16" hidden="1">{#N/A,#N/A,FALSE,"Chi tiÆt"}</definedName>
    <definedName name="_nam2" localSheetId="1" hidden="1">{#N/A,#N/A,FALSE,"Chi tiÆt"}</definedName>
    <definedName name="_nam2" localSheetId="2" hidden="1">{#N/A,#N/A,FALSE,"Chi tiÆt"}</definedName>
    <definedName name="_nam2" hidden="1">{#N/A,#N/A,FALSE,"Chi tiÆt"}</definedName>
    <definedName name="_nam3" localSheetId="4" hidden="1">{"'Sheet1'!$L$16"}</definedName>
    <definedName name="_nam3" localSheetId="5" hidden="1">{"'Sheet1'!$L$16"}</definedName>
    <definedName name="_nam3" localSheetId="6" hidden="1">{"'Sheet1'!$L$16"}</definedName>
    <definedName name="_nam3" localSheetId="19" hidden="1">{"'Sheet1'!$L$16"}</definedName>
    <definedName name="_nam3" localSheetId="7" hidden="1">{"'Sheet1'!$L$16"}</definedName>
    <definedName name="_nam3" localSheetId="8" hidden="1">{"'Sheet1'!$L$16"}</definedName>
    <definedName name="_nam3" localSheetId="10" hidden="1">{"'Sheet1'!$L$16"}</definedName>
    <definedName name="_nam3" localSheetId="11" hidden="1">{"'Sheet1'!$L$16"}</definedName>
    <definedName name="_nam3" localSheetId="12" hidden="1">{"'Sheet1'!$L$16"}</definedName>
    <definedName name="_nam3" localSheetId="18" hidden="1">{"'Sheet1'!$L$16"}</definedName>
    <definedName name="_nam3" localSheetId="17" hidden="1">{"'Sheet1'!$L$16"}</definedName>
    <definedName name="_nam3" localSheetId="3" hidden="1">{"'Sheet1'!$L$16"}</definedName>
    <definedName name="_nam3" localSheetId="0" hidden="1">{"'Sheet1'!$L$16"}</definedName>
    <definedName name="_nam3" localSheetId="13" hidden="1">{"'Sheet1'!$L$16"}</definedName>
    <definedName name="_nam3" localSheetId="16" hidden="1">{"'Sheet1'!$L$16"}</definedName>
    <definedName name="_nam3" localSheetId="1" hidden="1">{"'Sheet1'!$L$16"}</definedName>
    <definedName name="_nam3" localSheetId="2" hidden="1">{"'Sheet1'!$L$16"}</definedName>
    <definedName name="_nam3" hidden="1">{"'Sheet1'!$L$16"}</definedName>
    <definedName name="_nc151" localSheetId="19">#REF!</definedName>
    <definedName name="_nc151" localSheetId="10">#REF!</definedName>
    <definedName name="_nc151" localSheetId="3">#REF!</definedName>
    <definedName name="_nc151" localSheetId="16">#REF!</definedName>
    <definedName name="_nc151">#REF!</definedName>
    <definedName name="_nc6">#N/A</definedName>
    <definedName name="_nc7">#N/A</definedName>
    <definedName name="_NCL100">#N/A</definedName>
    <definedName name="_NCL200">#N/A</definedName>
    <definedName name="_NCL250">#N/A</definedName>
    <definedName name="_NET2" localSheetId="19">#REF!</definedName>
    <definedName name="_NET2" localSheetId="7">#REF!</definedName>
    <definedName name="_NET2" localSheetId="10">#REF!</definedName>
    <definedName name="_NET2" localSheetId="18">#REF!</definedName>
    <definedName name="_NET2" localSheetId="17">#REF!</definedName>
    <definedName name="_NET2" localSheetId="3">#REF!</definedName>
    <definedName name="_NET2" localSheetId="0">#REF!</definedName>
    <definedName name="_NET2" localSheetId="13">#REF!</definedName>
    <definedName name="_NET2" localSheetId="16">#REF!</definedName>
    <definedName name="_NET2" localSheetId="1">#REF!</definedName>
    <definedName name="_NET2" localSheetId="2">#REF!</definedName>
    <definedName name="_NET2">#REF!</definedName>
    <definedName name="_nh2" localSheetId="4" hidden="1">{#N/A,#N/A,FALSE,"Chi tiÆt"}</definedName>
    <definedName name="_nh2" localSheetId="5" hidden="1">{#N/A,#N/A,FALSE,"Chi tiÆt"}</definedName>
    <definedName name="_nh2" localSheetId="6" hidden="1">{#N/A,#N/A,FALSE,"Chi tiÆt"}</definedName>
    <definedName name="_nh2" localSheetId="19" hidden="1">{#N/A,#N/A,FALSE,"Chi tiÆt"}</definedName>
    <definedName name="_nh2" localSheetId="7" hidden="1">{#N/A,#N/A,FALSE,"Chi tiÆt"}</definedName>
    <definedName name="_nh2" localSheetId="8" hidden="1">{#N/A,#N/A,FALSE,"Chi tiÆt"}</definedName>
    <definedName name="_nh2" localSheetId="10" hidden="1">{#N/A,#N/A,FALSE,"Chi tiÆt"}</definedName>
    <definedName name="_nh2" localSheetId="11" hidden="1">{#N/A,#N/A,FALSE,"Chi tiÆt"}</definedName>
    <definedName name="_nh2" localSheetId="12" hidden="1">{#N/A,#N/A,FALSE,"Chi tiÆt"}</definedName>
    <definedName name="_nh2" localSheetId="18" hidden="1">{#N/A,#N/A,FALSE,"Chi tiÆt"}</definedName>
    <definedName name="_nh2" localSheetId="17" hidden="1">{#N/A,#N/A,FALSE,"Chi tiÆt"}</definedName>
    <definedName name="_nh2" localSheetId="3" hidden="1">{#N/A,#N/A,FALSE,"Chi tiÆt"}</definedName>
    <definedName name="_nh2" localSheetId="0" hidden="1">{#N/A,#N/A,FALSE,"Chi tiÆt"}</definedName>
    <definedName name="_nh2" localSheetId="13" hidden="1">{#N/A,#N/A,FALSE,"Chi tiÆt"}</definedName>
    <definedName name="_nh2" localSheetId="16" hidden="1">{#N/A,#N/A,FALSE,"Chi tiÆt"}</definedName>
    <definedName name="_nh2" localSheetId="1" hidden="1">{#N/A,#N/A,FALSE,"Chi tiÆt"}</definedName>
    <definedName name="_nh2" localSheetId="2" hidden="1">{#N/A,#N/A,FALSE,"Chi tiÆt"}</definedName>
    <definedName name="_nh2" hidden="1">{#N/A,#N/A,FALSE,"Chi tiÆt"}</definedName>
    <definedName name="_nin190">#N/A</definedName>
    <definedName name="_NSO2" localSheetId="4" hidden="1">{"'Sheet1'!$L$16"}</definedName>
    <definedName name="_NSO2" localSheetId="5" hidden="1">{"'Sheet1'!$L$16"}</definedName>
    <definedName name="_NSO2" localSheetId="6" hidden="1">{"'Sheet1'!$L$16"}</definedName>
    <definedName name="_NSO2" localSheetId="19" hidden="1">{"'Sheet1'!$L$16"}</definedName>
    <definedName name="_NSO2" localSheetId="7" hidden="1">{"'Sheet1'!$L$16"}</definedName>
    <definedName name="_NSO2" localSheetId="8" hidden="1">{"'Sheet1'!$L$16"}</definedName>
    <definedName name="_NSO2" localSheetId="10" hidden="1">{"'Sheet1'!$L$16"}</definedName>
    <definedName name="_NSO2" localSheetId="11" hidden="1">{"'Sheet1'!$L$16"}</definedName>
    <definedName name="_NSO2" localSheetId="12" hidden="1">{"'Sheet1'!$L$16"}</definedName>
    <definedName name="_NSO2" localSheetId="18" hidden="1">{"'Sheet1'!$L$16"}</definedName>
    <definedName name="_NSO2" localSheetId="17" hidden="1">{"'Sheet1'!$L$16"}</definedName>
    <definedName name="_NSO2" localSheetId="3" hidden="1">{"'Sheet1'!$L$16"}</definedName>
    <definedName name="_NSO2" localSheetId="0" hidden="1">{"'Sheet1'!$L$16"}</definedName>
    <definedName name="_NSO2" localSheetId="13" hidden="1">{"'Sheet1'!$L$16"}</definedName>
    <definedName name="_NSO2" localSheetId="16" hidden="1">{"'Sheet1'!$L$16"}</definedName>
    <definedName name="_NSO2" localSheetId="1" hidden="1">{"'Sheet1'!$L$16"}</definedName>
    <definedName name="_NSO2" localSheetId="2" hidden="1">{"'Sheet1'!$L$16"}</definedName>
    <definedName name="_NSO2" hidden="1">{"'Sheet1'!$L$16"}</definedName>
    <definedName name="_Order1" hidden="1">255</definedName>
    <definedName name="_Order2" hidden="1">255</definedName>
    <definedName name="_PA3" localSheetId="4" hidden="1">{"'Sheet1'!$L$16"}</definedName>
    <definedName name="_PA3" localSheetId="5" hidden="1">{"'Sheet1'!$L$16"}</definedName>
    <definedName name="_PA3" localSheetId="6" hidden="1">{"'Sheet1'!$L$16"}</definedName>
    <definedName name="_PA3" localSheetId="19" hidden="1">{"'Sheet1'!$L$16"}</definedName>
    <definedName name="_PA3" localSheetId="7" hidden="1">{"'Sheet1'!$L$16"}</definedName>
    <definedName name="_PA3" localSheetId="8" hidden="1">{"'Sheet1'!$L$16"}</definedName>
    <definedName name="_PA3" localSheetId="10" hidden="1">{"'Sheet1'!$L$16"}</definedName>
    <definedName name="_PA3" localSheetId="11" hidden="1">{"'Sheet1'!$L$16"}</definedName>
    <definedName name="_PA3" localSheetId="12" hidden="1">{"'Sheet1'!$L$16"}</definedName>
    <definedName name="_PA3" localSheetId="18" hidden="1">{"'Sheet1'!$L$16"}</definedName>
    <definedName name="_PA3" localSheetId="17" hidden="1">{"'Sheet1'!$L$16"}</definedName>
    <definedName name="_PA3" localSheetId="3" hidden="1">{"'Sheet1'!$L$16"}</definedName>
    <definedName name="_PA3" localSheetId="0" hidden="1">{"'Sheet1'!$L$16"}</definedName>
    <definedName name="_PA3" localSheetId="13" hidden="1">{"'Sheet1'!$L$16"}</definedName>
    <definedName name="_PA3" localSheetId="16" hidden="1">{"'Sheet1'!$L$16"}</definedName>
    <definedName name="_PA3" localSheetId="1" hidden="1">{"'Sheet1'!$L$16"}</definedName>
    <definedName name="_PA3" localSheetId="2" hidden="1">{"'Sheet1'!$L$16"}</definedName>
    <definedName name="_PA3" hidden="1">{"'Sheet1'!$L$16"}</definedName>
    <definedName name="_Parse_Out" localSheetId="19" hidden="1">[11]Quantity!#REF!</definedName>
    <definedName name="_Parse_Out" localSheetId="7" hidden="1">[12]Quantity!#REF!</definedName>
    <definedName name="_Parse_Out" localSheetId="10" hidden="1">[13]Quantity!#REF!</definedName>
    <definedName name="_Parse_Out" localSheetId="18" hidden="1">[11]Quantity!#REF!</definedName>
    <definedName name="_Parse_Out" localSheetId="17" hidden="1">[11]Quantity!#REF!</definedName>
    <definedName name="_Parse_Out" hidden="1">[13]Quantity!#REF!</definedName>
    <definedName name="_phi10" localSheetId="19">#REF!</definedName>
    <definedName name="_phi10" localSheetId="7">#REF!</definedName>
    <definedName name="_phi10" localSheetId="10">#REF!</definedName>
    <definedName name="_phi10" localSheetId="18">#REF!</definedName>
    <definedName name="_phi10" localSheetId="17">#REF!</definedName>
    <definedName name="_phi10" localSheetId="3">#REF!</definedName>
    <definedName name="_phi10" localSheetId="13">#REF!</definedName>
    <definedName name="_phi10" localSheetId="16">#REF!</definedName>
    <definedName name="_phi10">#REF!</definedName>
    <definedName name="_phi12" localSheetId="19">#REF!</definedName>
    <definedName name="_phi12" localSheetId="10">#REF!</definedName>
    <definedName name="_phi12" localSheetId="3">#REF!</definedName>
    <definedName name="_phi12" localSheetId="13">#REF!</definedName>
    <definedName name="_phi12" localSheetId="16">#REF!</definedName>
    <definedName name="_phi12">#REF!</definedName>
    <definedName name="_phi14" localSheetId="19">#REF!</definedName>
    <definedName name="_phi14" localSheetId="10">#REF!</definedName>
    <definedName name="_phi14" localSheetId="3">#REF!</definedName>
    <definedName name="_phi14" localSheetId="13">#REF!</definedName>
    <definedName name="_phi14" localSheetId="16">#REF!</definedName>
    <definedName name="_phi14">#REF!</definedName>
    <definedName name="_phi16" localSheetId="19">#REF!</definedName>
    <definedName name="_phi16" localSheetId="10">#REF!</definedName>
    <definedName name="_phi16" localSheetId="3">#REF!</definedName>
    <definedName name="_phi16" localSheetId="13">#REF!</definedName>
    <definedName name="_phi16" localSheetId="16">#REF!</definedName>
    <definedName name="_phi16">#REF!</definedName>
    <definedName name="_phi18" localSheetId="19">#REF!</definedName>
    <definedName name="_phi18" localSheetId="10">#REF!</definedName>
    <definedName name="_phi18" localSheetId="3">#REF!</definedName>
    <definedName name="_phi18" localSheetId="13">#REF!</definedName>
    <definedName name="_phi18" localSheetId="16">#REF!</definedName>
    <definedName name="_phi18">#REF!</definedName>
    <definedName name="_phi20" localSheetId="19">#REF!</definedName>
    <definedName name="_phi20" localSheetId="10">#REF!</definedName>
    <definedName name="_phi20" localSheetId="3">#REF!</definedName>
    <definedName name="_phi20" localSheetId="13">#REF!</definedName>
    <definedName name="_phi20" localSheetId="16">#REF!</definedName>
    <definedName name="_phi20">#REF!</definedName>
    <definedName name="_phi22" localSheetId="19">#REF!</definedName>
    <definedName name="_phi22" localSheetId="10">#REF!</definedName>
    <definedName name="_phi22" localSheetId="3">#REF!</definedName>
    <definedName name="_phi22" localSheetId="13">#REF!</definedName>
    <definedName name="_phi22" localSheetId="16">#REF!</definedName>
    <definedName name="_phi22">#REF!</definedName>
    <definedName name="_phi25" localSheetId="19">#REF!</definedName>
    <definedName name="_phi25" localSheetId="10">#REF!</definedName>
    <definedName name="_phi25" localSheetId="3">#REF!</definedName>
    <definedName name="_phi25" localSheetId="13">#REF!</definedName>
    <definedName name="_phi25" localSheetId="16">#REF!</definedName>
    <definedName name="_phi25">#REF!</definedName>
    <definedName name="_phi28" localSheetId="19">#REF!</definedName>
    <definedName name="_phi28" localSheetId="10">#REF!</definedName>
    <definedName name="_phi28" localSheetId="3">#REF!</definedName>
    <definedName name="_phi28" localSheetId="13">#REF!</definedName>
    <definedName name="_phi28" localSheetId="16">#REF!</definedName>
    <definedName name="_phi28">#REF!</definedName>
    <definedName name="_phi6" localSheetId="19">#REF!</definedName>
    <definedName name="_phi6" localSheetId="10">#REF!</definedName>
    <definedName name="_phi6" localSheetId="3">#REF!</definedName>
    <definedName name="_phi6" localSheetId="13">#REF!</definedName>
    <definedName name="_phi6" localSheetId="16">#REF!</definedName>
    <definedName name="_phi6">#REF!</definedName>
    <definedName name="_phi8" localSheetId="19">#REF!</definedName>
    <definedName name="_phi8" localSheetId="10">#REF!</definedName>
    <definedName name="_phi8" localSheetId="3">#REF!</definedName>
    <definedName name="_phi8" localSheetId="13">#REF!</definedName>
    <definedName name="_phi8" localSheetId="16">#REF!</definedName>
    <definedName name="_phi8">#REF!</definedName>
    <definedName name="_phu3" localSheetId="4" hidden="1">{"'Sheet1'!$L$16"}</definedName>
    <definedName name="_phu3" localSheetId="5" hidden="1">{"'Sheet1'!$L$16"}</definedName>
    <definedName name="_phu3" localSheetId="6" hidden="1">{"'Sheet1'!$L$16"}</definedName>
    <definedName name="_phu3" localSheetId="19" hidden="1">{"'Sheet1'!$L$16"}</definedName>
    <definedName name="_phu3" localSheetId="7" hidden="1">{"'Sheet1'!$L$16"}</definedName>
    <definedName name="_phu3" localSheetId="8" hidden="1">{"'Sheet1'!$L$16"}</definedName>
    <definedName name="_phu3" localSheetId="10" hidden="1">{"'Sheet1'!$L$16"}</definedName>
    <definedName name="_phu3" localSheetId="11" hidden="1">{"'Sheet1'!$L$16"}</definedName>
    <definedName name="_phu3" localSheetId="12" hidden="1">{"'Sheet1'!$L$16"}</definedName>
    <definedName name="_phu3" localSheetId="18" hidden="1">{"'Sheet1'!$L$16"}</definedName>
    <definedName name="_phu3" localSheetId="17" hidden="1">{"'Sheet1'!$L$16"}</definedName>
    <definedName name="_phu3" localSheetId="3" hidden="1">{"'Sheet1'!$L$16"}</definedName>
    <definedName name="_phu3" localSheetId="0" hidden="1">{"'Sheet1'!$L$16"}</definedName>
    <definedName name="_phu3" localSheetId="13" hidden="1">{"'Sheet1'!$L$16"}</definedName>
    <definedName name="_phu3" localSheetId="16" hidden="1">{"'Sheet1'!$L$16"}</definedName>
    <definedName name="_phu3" localSheetId="1" hidden="1">{"'Sheet1'!$L$16"}</definedName>
    <definedName name="_phu3" localSheetId="2" hidden="1">{"'Sheet1'!$L$16"}</definedName>
    <definedName name="_phu3" hidden="1">{"'Sheet1'!$L$16"}</definedName>
    <definedName name="_PL1242" localSheetId="19">#REF!</definedName>
    <definedName name="_PL1242" localSheetId="7">#REF!</definedName>
    <definedName name="_PL1242" localSheetId="18">#REF!</definedName>
    <definedName name="_PL1242" localSheetId="17">#REF!</definedName>
    <definedName name="_PL1242" localSheetId="13">#REF!</definedName>
    <definedName name="_PL1242" localSheetId="16">#REF!</definedName>
    <definedName name="_PL1242">#REF!</definedName>
    <definedName name="_Pl2" localSheetId="4" hidden="1">{"'Sheet1'!$L$16"}</definedName>
    <definedName name="_Pl2" localSheetId="5" hidden="1">{"'Sheet1'!$L$16"}</definedName>
    <definedName name="_Pl2" localSheetId="6" hidden="1">{"'Sheet1'!$L$16"}</definedName>
    <definedName name="_Pl2" localSheetId="19" hidden="1">{"'Sheet1'!$L$16"}</definedName>
    <definedName name="_Pl2" localSheetId="7" hidden="1">{"'Sheet1'!$L$16"}</definedName>
    <definedName name="_Pl2" localSheetId="8" hidden="1">{"'Sheet1'!$L$16"}</definedName>
    <definedName name="_Pl2" localSheetId="10" hidden="1">{"'Sheet1'!$L$16"}</definedName>
    <definedName name="_Pl2" localSheetId="11" hidden="1">{"'Sheet1'!$L$16"}</definedName>
    <definedName name="_Pl2" localSheetId="12" hidden="1">{"'Sheet1'!$L$16"}</definedName>
    <definedName name="_Pl2" localSheetId="18" hidden="1">{"'Sheet1'!$L$16"}</definedName>
    <definedName name="_Pl2" localSheetId="17" hidden="1">{"'Sheet1'!$L$16"}</definedName>
    <definedName name="_Pl2" localSheetId="3" hidden="1">{"'Sheet1'!$L$16"}</definedName>
    <definedName name="_Pl2" localSheetId="0" hidden="1">{"'Sheet1'!$L$16"}</definedName>
    <definedName name="_Pl2" localSheetId="13" hidden="1">{"'Sheet1'!$L$16"}</definedName>
    <definedName name="_Pl2" localSheetId="16" hidden="1">{"'Sheet1'!$L$16"}</definedName>
    <definedName name="_Pl2" localSheetId="1" hidden="1">{"'Sheet1'!$L$16"}</definedName>
    <definedName name="_Pl2" localSheetId="2" hidden="1">{"'Sheet1'!$L$16"}</definedName>
    <definedName name="_Pl2" hidden="1">{"'Sheet1'!$L$16"}</definedName>
    <definedName name="_PL3" localSheetId="4" hidden="1">#REF!</definedName>
    <definedName name="_PL3" localSheetId="5" hidden="1">#REF!</definedName>
    <definedName name="_PL3" localSheetId="6" hidden="1">#REF!</definedName>
    <definedName name="_PL3" localSheetId="19" hidden="1">#REF!</definedName>
    <definedName name="_PL3" localSheetId="8" hidden="1">#REF!</definedName>
    <definedName name="_PL3" localSheetId="10" hidden="1">#REF!</definedName>
    <definedName name="_PL3" localSheetId="11" hidden="1">#REF!</definedName>
    <definedName name="_PL3" localSheetId="18" hidden="1">#REF!</definedName>
    <definedName name="_PL3" localSheetId="3" hidden="1">#REF!</definedName>
    <definedName name="_PL3" localSheetId="13" hidden="1">#REF!</definedName>
    <definedName name="_PL3" localSheetId="16" hidden="1">#REF!</definedName>
    <definedName name="_PL3" hidden="1">#REF!</definedName>
    <definedName name="_QLO7" hidden="1">#N/A</definedName>
    <definedName name="_RHH1">#N/A</definedName>
    <definedName name="_RHH10">#N/A</definedName>
    <definedName name="_RHP1">#N/A</definedName>
    <definedName name="_RHP10">#N/A</definedName>
    <definedName name="_RI1">#N/A</definedName>
    <definedName name="_RI10">#N/A</definedName>
    <definedName name="_RII1">#N/A</definedName>
    <definedName name="_RII10">#N/A</definedName>
    <definedName name="_RIP1">#N/A</definedName>
    <definedName name="_RIP10">#N/A</definedName>
    <definedName name="_rp95" localSheetId="19">#REF!</definedName>
    <definedName name="_rp95" localSheetId="7">#REF!</definedName>
    <definedName name="_rp95" localSheetId="10">#REF!</definedName>
    <definedName name="_rp95" localSheetId="18">#REF!</definedName>
    <definedName name="_rp95" localSheetId="17">#REF!</definedName>
    <definedName name="_rp95" localSheetId="3">#REF!</definedName>
    <definedName name="_rp95" localSheetId="0">#REF!</definedName>
    <definedName name="_rp95" localSheetId="16">#REF!</definedName>
    <definedName name="_rp95" localSheetId="1">#REF!</definedName>
    <definedName name="_rp95" localSheetId="2">#REF!</definedName>
    <definedName name="_rp95">#REF!</definedName>
    <definedName name="_s1" localSheetId="19">#REF!</definedName>
    <definedName name="_s1" localSheetId="10">#REF!</definedName>
    <definedName name="_s1" localSheetId="3">#REF!</definedName>
    <definedName name="_s1" localSheetId="13">#REF!</definedName>
    <definedName name="_s1" localSheetId="16">#REF!</definedName>
    <definedName name="_s1">#REF!</definedName>
    <definedName name="_sat10" localSheetId="13">#REF!</definedName>
    <definedName name="_sat10" localSheetId="16">#REF!</definedName>
    <definedName name="_sat10">#N/A</definedName>
    <definedName name="_sat12">#N/A</definedName>
    <definedName name="_sat14" localSheetId="13">#REF!</definedName>
    <definedName name="_sat14" localSheetId="16">#REF!</definedName>
    <definedName name="_sat14">#N/A</definedName>
    <definedName name="_sat16" localSheetId="13">#REF!</definedName>
    <definedName name="_sat16" localSheetId="16">#REF!</definedName>
    <definedName name="_sat16">#N/A</definedName>
    <definedName name="_sat20" localSheetId="13">#REF!</definedName>
    <definedName name="_sat20" localSheetId="16">#REF!</definedName>
    <definedName name="_sat20">#N/A</definedName>
    <definedName name="_sat8" localSheetId="13">#REF!</definedName>
    <definedName name="_sat8" localSheetId="16">#REF!</definedName>
    <definedName name="_sat8">#N/A</definedName>
    <definedName name="_sc1" localSheetId="13">#REF!</definedName>
    <definedName name="_sc1" localSheetId="16">#REF!</definedName>
    <definedName name="_sc1">#N/A</definedName>
    <definedName name="_SC2" localSheetId="13">#REF!</definedName>
    <definedName name="_SC2" localSheetId="16">#REF!</definedName>
    <definedName name="_SC2">#N/A</definedName>
    <definedName name="_sc3" localSheetId="13">#REF!</definedName>
    <definedName name="_sc3" localSheetId="16">#REF!</definedName>
    <definedName name="_sc3">#N/A</definedName>
    <definedName name="_SHI1" localSheetId="4" hidden="1">{"'Sheet1'!$L$16"}</definedName>
    <definedName name="_SHI1" localSheetId="5" hidden="1">{"'Sheet1'!$L$16"}</definedName>
    <definedName name="_SHI1" localSheetId="6" hidden="1">{"'Sheet1'!$L$16"}</definedName>
    <definedName name="_SHI1" localSheetId="19" hidden="1">{"'Sheet1'!$L$16"}</definedName>
    <definedName name="_SHI1" localSheetId="7" hidden="1">{"'Sheet1'!$L$16"}</definedName>
    <definedName name="_SHI1" localSheetId="8" hidden="1">{"'Sheet1'!$L$16"}</definedName>
    <definedName name="_SHI1" localSheetId="10" hidden="1">{"'Sheet1'!$L$16"}</definedName>
    <definedName name="_SHI1" localSheetId="11" hidden="1">{"'Sheet1'!$L$16"}</definedName>
    <definedName name="_SHI1" localSheetId="12" hidden="1">{"'Sheet1'!$L$16"}</definedName>
    <definedName name="_SHI1" localSheetId="18" hidden="1">{"'Sheet1'!$L$16"}</definedName>
    <definedName name="_SHI1" localSheetId="17" hidden="1">{"'Sheet1'!$L$16"}</definedName>
    <definedName name="_SHI1" localSheetId="3" hidden="1">{"'Sheet1'!$L$16"}</definedName>
    <definedName name="_SHI1" localSheetId="0" hidden="1">{"'Sheet1'!$L$16"}</definedName>
    <definedName name="_SHI1" localSheetId="13" hidden="1">{"'Sheet1'!$L$16"}</definedName>
    <definedName name="_SHI1" localSheetId="16" hidden="1">{"'Sheet1'!$L$16"}</definedName>
    <definedName name="_SHI1" localSheetId="1" hidden="1">{"'Sheet1'!$L$16"}</definedName>
    <definedName name="_SHI1" localSheetId="2" hidden="1">{"'Sheet1'!$L$16"}</definedName>
    <definedName name="_SHI1" hidden="1">{"'Sheet1'!$L$16"}</definedName>
    <definedName name="_slg1" localSheetId="19">#REF!</definedName>
    <definedName name="_slg1" localSheetId="10">#REF!</definedName>
    <definedName name="_slg1" localSheetId="3">#REF!</definedName>
    <definedName name="_slg1" localSheetId="13">#REF!</definedName>
    <definedName name="_slg1" localSheetId="16">#REF!</definedName>
    <definedName name="_slg1">#REF!</definedName>
    <definedName name="_slg2" localSheetId="19">#REF!</definedName>
    <definedName name="_slg2" localSheetId="10">#REF!</definedName>
    <definedName name="_slg2" localSheetId="3">#REF!</definedName>
    <definedName name="_slg2" localSheetId="13">#REF!</definedName>
    <definedName name="_slg2" localSheetId="16">#REF!</definedName>
    <definedName name="_slg2">#REF!</definedName>
    <definedName name="_slg3" localSheetId="19">#REF!</definedName>
    <definedName name="_slg3" localSheetId="10">#REF!</definedName>
    <definedName name="_slg3" localSheetId="3">#REF!</definedName>
    <definedName name="_slg3" localSheetId="13">#REF!</definedName>
    <definedName name="_slg3" localSheetId="16">#REF!</definedName>
    <definedName name="_slg3">#REF!</definedName>
    <definedName name="_slg4" localSheetId="19">#REF!</definedName>
    <definedName name="_slg4" localSheetId="10">#REF!</definedName>
    <definedName name="_slg4" localSheetId="3">#REF!</definedName>
    <definedName name="_slg4" localSheetId="13">#REF!</definedName>
    <definedName name="_slg4" localSheetId="16">#REF!</definedName>
    <definedName name="_slg4">#REF!</definedName>
    <definedName name="_slg5" localSheetId="19">#REF!</definedName>
    <definedName name="_slg5" localSheetId="10">#REF!</definedName>
    <definedName name="_slg5" localSheetId="3">#REF!</definedName>
    <definedName name="_slg5" localSheetId="13">#REF!</definedName>
    <definedName name="_slg5" localSheetId="16">#REF!</definedName>
    <definedName name="_slg5">#REF!</definedName>
    <definedName name="_slg6" localSheetId="19">#REF!</definedName>
    <definedName name="_slg6" localSheetId="10">#REF!</definedName>
    <definedName name="_slg6" localSheetId="3">#REF!</definedName>
    <definedName name="_slg6" localSheetId="13">#REF!</definedName>
    <definedName name="_slg6" localSheetId="16">#REF!</definedName>
    <definedName name="_slg6">#REF!</definedName>
    <definedName name="_SN3">#N/A</definedName>
    <definedName name="_Sort" localSheetId="4" hidden="1">#REF!</definedName>
    <definedName name="_Sort" localSheetId="5" hidden="1">#REF!</definedName>
    <definedName name="_Sort" localSheetId="6" hidden="1">#REF!</definedName>
    <definedName name="_Sort" localSheetId="19" hidden="1">#REF!</definedName>
    <definedName name="_Sort" localSheetId="8" hidden="1">#REF!</definedName>
    <definedName name="_Sort" localSheetId="10" hidden="1">#REF!</definedName>
    <definedName name="_Sort" localSheetId="11" hidden="1">#REF!</definedName>
    <definedName name="_Sort" localSheetId="12" hidden="1">#REF!</definedName>
    <definedName name="_Sort" localSheetId="18" hidden="1">#REF!</definedName>
    <definedName name="_Sort" localSheetId="17" hidden="1">#REF!</definedName>
    <definedName name="_Sort" localSheetId="3" hidden="1">#REF!</definedName>
    <definedName name="_Sort" localSheetId="13" hidden="1">#REF!</definedName>
    <definedName name="_Sort" localSheetId="16" hidden="1">#REF!</definedName>
    <definedName name="_Sort" hidden="1">#REF!</definedName>
    <definedName name="_Sortmoi" hidden="1">#N/A</definedName>
    <definedName name="_STD0898" localSheetId="19">#REF!</definedName>
    <definedName name="_STD0898" localSheetId="7">#REF!</definedName>
    <definedName name="_STD0898" localSheetId="10">#REF!</definedName>
    <definedName name="_STD0898" localSheetId="18">#REF!</definedName>
    <definedName name="_STD0898" localSheetId="17">#REF!</definedName>
    <definedName name="_STD0898" localSheetId="3">#REF!</definedName>
    <definedName name="_STD0898" localSheetId="0">#REF!</definedName>
    <definedName name="_STD0898" localSheetId="16">#REF!</definedName>
    <definedName name="_STD0898" localSheetId="1">#REF!</definedName>
    <definedName name="_STD0898" localSheetId="2">#REF!</definedName>
    <definedName name="_STD0898">#REF!</definedName>
    <definedName name="_sua20">#N/A</definedName>
    <definedName name="_Sub02" localSheetId="19">#REF!</definedName>
    <definedName name="_Sub02" localSheetId="7">#REF!</definedName>
    <definedName name="_Sub02" localSheetId="10">#REF!</definedName>
    <definedName name="_Sub02" localSheetId="18">#REF!</definedName>
    <definedName name="_Sub02" localSheetId="17">#REF!</definedName>
    <definedName name="_Sub02" localSheetId="3">#REF!</definedName>
    <definedName name="_Sub02" localSheetId="0">#REF!</definedName>
    <definedName name="_Sub02" localSheetId="16">#REF!</definedName>
    <definedName name="_Sub02" localSheetId="1">#REF!</definedName>
    <definedName name="_Sub02" localSheetId="2">#REF!</definedName>
    <definedName name="_Sub02">#REF!</definedName>
    <definedName name="_T12" localSheetId="4" hidden="1">{"'Sheet1'!$L$16"}</definedName>
    <definedName name="_T12" localSheetId="5" hidden="1">{"'Sheet1'!$L$16"}</definedName>
    <definedName name="_T12" localSheetId="6" hidden="1">{"'Sheet1'!$L$16"}</definedName>
    <definedName name="_T12" localSheetId="19" hidden="1">{"'Sheet1'!$L$16"}</definedName>
    <definedName name="_T12" localSheetId="7" hidden="1">{"'Sheet1'!$L$16"}</definedName>
    <definedName name="_T12" localSheetId="8" hidden="1">{"'Sheet1'!$L$16"}</definedName>
    <definedName name="_T12" localSheetId="10" hidden="1">{"'Sheet1'!$L$16"}</definedName>
    <definedName name="_T12" localSheetId="11" hidden="1">{"'Sheet1'!$L$16"}</definedName>
    <definedName name="_T12" localSheetId="12" hidden="1">{"'Sheet1'!$L$16"}</definedName>
    <definedName name="_T12" localSheetId="18" hidden="1">{"'Sheet1'!$L$16"}</definedName>
    <definedName name="_T12" localSheetId="17" hidden="1">{"'Sheet1'!$L$16"}</definedName>
    <definedName name="_T12" localSheetId="3" hidden="1">{"'Sheet1'!$L$16"}</definedName>
    <definedName name="_T12" localSheetId="0" hidden="1">{"'Sheet1'!$L$16"}</definedName>
    <definedName name="_T12" localSheetId="13" hidden="1">{"'Sheet1'!$L$16"}</definedName>
    <definedName name="_T12" localSheetId="16" hidden="1">{"'Sheet1'!$L$16"}</definedName>
    <definedName name="_T12" localSheetId="1" hidden="1">{"'Sheet1'!$L$16"}</definedName>
    <definedName name="_T12" localSheetId="2" hidden="1">{"'Sheet1'!$L$16"}</definedName>
    <definedName name="_T12" hidden="1">{"'Sheet1'!$L$16"}</definedName>
    <definedName name="_T13" localSheetId="19" hidden="1">{"'Sheet1'!$L$16"}</definedName>
    <definedName name="_T13" localSheetId="7" hidden="1">{"'Sheet1'!$L$16"}</definedName>
    <definedName name="_T13" localSheetId="10" hidden="1">{"'Sheet1'!$L$16"}</definedName>
    <definedName name="_T13" localSheetId="18" hidden="1">{"'Sheet1'!$L$16"}</definedName>
    <definedName name="_T13" localSheetId="17" hidden="1">{"'Sheet1'!$L$16"}</definedName>
    <definedName name="_T13" localSheetId="3" hidden="1">{"'Sheet1'!$L$16"}</definedName>
    <definedName name="_T13" localSheetId="0" hidden="1">{"'Sheet1'!$L$16"}</definedName>
    <definedName name="_T13" localSheetId="16" hidden="1">{"'Sheet1'!$L$16"}</definedName>
    <definedName name="_T13" localSheetId="1" hidden="1">{"'Sheet1'!$L$16"}</definedName>
    <definedName name="_T13" localSheetId="2" hidden="1">{"'Sheet1'!$L$16"}</definedName>
    <definedName name="_T13" hidden="1">{"'Sheet1'!$L$16"}</definedName>
    <definedName name="_t2">[10]XL4Poppy!$C$4</definedName>
    <definedName name="_t3">[10]XL4Poppy!$C$31</definedName>
    <definedName name="_t4">[10]XL4Poppy!$C$9</definedName>
    <definedName name="_t5">[10]XL4Poppy!$B$1:$B$16</definedName>
    <definedName name="_t6">[10]XL4Poppy!$A$15</definedName>
    <definedName name="_TC07" localSheetId="4" hidden="1">{"'Sheet1'!$L$16"}</definedName>
    <definedName name="_TC07" localSheetId="5" hidden="1">{"'Sheet1'!$L$16"}</definedName>
    <definedName name="_TC07" localSheetId="6" hidden="1">{"'Sheet1'!$L$16"}</definedName>
    <definedName name="_TC07" localSheetId="19" hidden="1">{"'Sheet1'!$L$16"}</definedName>
    <definedName name="_TC07" localSheetId="7" hidden="1">{"'Sheet1'!$L$16"}</definedName>
    <definedName name="_TC07" localSheetId="8" hidden="1">{"'Sheet1'!$L$16"}</definedName>
    <definedName name="_TC07" localSheetId="10" hidden="1">{"'Sheet1'!$L$16"}</definedName>
    <definedName name="_TC07" localSheetId="11" hidden="1">{"'Sheet1'!$L$16"}</definedName>
    <definedName name="_TC07" localSheetId="12" hidden="1">{"'Sheet1'!$L$16"}</definedName>
    <definedName name="_TC07" localSheetId="18" hidden="1">{"'Sheet1'!$L$16"}</definedName>
    <definedName name="_TC07" localSheetId="17" hidden="1">{"'Sheet1'!$L$16"}</definedName>
    <definedName name="_TC07" localSheetId="3" hidden="1">{"'Sheet1'!$L$16"}</definedName>
    <definedName name="_TC07" localSheetId="0" hidden="1">{"'Sheet1'!$L$16"}</definedName>
    <definedName name="_TC07" localSheetId="13" hidden="1">{"'Sheet1'!$L$16"}</definedName>
    <definedName name="_TC07" localSheetId="16" hidden="1">{"'Sheet1'!$L$16"}</definedName>
    <definedName name="_TC07" localSheetId="1" hidden="1">{"'Sheet1'!$L$16"}</definedName>
    <definedName name="_TC07" localSheetId="2" hidden="1">{"'Sheet1'!$L$16"}</definedName>
    <definedName name="_TC07" hidden="1">{"'Sheet1'!$L$16"}</definedName>
    <definedName name="_tct5" localSheetId="19">#REF!</definedName>
    <definedName name="_tct5" localSheetId="10">#REF!</definedName>
    <definedName name="_tct5" localSheetId="3">#REF!</definedName>
    <definedName name="_tct5" localSheetId="16">#REF!</definedName>
    <definedName name="_tct5">#REF!</definedName>
    <definedName name="_tg427" localSheetId="19">#REF!</definedName>
    <definedName name="_tg427" localSheetId="10">#REF!</definedName>
    <definedName name="_tg427" localSheetId="3">#REF!</definedName>
    <definedName name="_tg427" localSheetId="16">#REF!</definedName>
    <definedName name="_tg427">#REF!</definedName>
    <definedName name="_TH1" localSheetId="19">#REF!</definedName>
    <definedName name="_TH1" localSheetId="7">#REF!</definedName>
    <definedName name="_TH1" localSheetId="18">#REF!</definedName>
    <definedName name="_TH1" localSheetId="17">#REF!</definedName>
    <definedName name="_TH1" localSheetId="13">#REF!</definedName>
    <definedName name="_TH1" localSheetId="16">#REF!</definedName>
    <definedName name="_TH1">#REF!</definedName>
    <definedName name="_TH2" localSheetId="19">{"'Sheet1'!$L$16"}</definedName>
    <definedName name="_TH2" localSheetId="7">{"'Sheet1'!$L$16"}</definedName>
    <definedName name="_TH2" localSheetId="18">{"'Sheet1'!$L$16"}</definedName>
    <definedName name="_TH2" localSheetId="17">{"'Sheet1'!$L$16"}</definedName>
    <definedName name="_TH2" localSheetId="13">{"'Sheet1'!$L$16"}</definedName>
    <definedName name="_TH2" localSheetId="16">{"'Sheet1'!$L$16"}</definedName>
    <definedName name="_TH2">{"'Sheet1'!$L$16"}</definedName>
    <definedName name="_TH20" localSheetId="19">#REF!</definedName>
    <definedName name="_TH20" localSheetId="10">#REF!</definedName>
    <definedName name="_TH20" localSheetId="3">#REF!</definedName>
    <definedName name="_TH20" localSheetId="0">#REF!</definedName>
    <definedName name="_TH20" localSheetId="16">#REF!</definedName>
    <definedName name="_TH20" localSheetId="1">#REF!</definedName>
    <definedName name="_TH20" localSheetId="2">#REF!</definedName>
    <definedName name="_TH20">#REF!</definedName>
    <definedName name="_TH3" localSheetId="19">#REF!</definedName>
    <definedName name="_TH3" localSheetId="13">#REF!</definedName>
    <definedName name="_TH3" localSheetId="16">#REF!</definedName>
    <definedName name="_TH3">#REF!</definedName>
    <definedName name="_TK155" localSheetId="19">#REF!</definedName>
    <definedName name="_TK155" localSheetId="10">#REF!</definedName>
    <definedName name="_TK155" localSheetId="3">#REF!</definedName>
    <definedName name="_TK155" localSheetId="16">#REF!</definedName>
    <definedName name="_TK155">#REF!</definedName>
    <definedName name="_TK422" localSheetId="19">#REF!</definedName>
    <definedName name="_TK422" localSheetId="10">#REF!</definedName>
    <definedName name="_TK422" localSheetId="3">#REF!</definedName>
    <definedName name="_TK422" localSheetId="16">#REF!</definedName>
    <definedName name="_TK422">#REF!</definedName>
    <definedName name="_TL1" localSheetId="13">#REF!</definedName>
    <definedName name="_TL1" localSheetId="16">#REF!</definedName>
    <definedName name="_TL1">#N/A</definedName>
    <definedName name="_TL2" localSheetId="13">#REF!</definedName>
    <definedName name="_TL2" localSheetId="16">#REF!</definedName>
    <definedName name="_TL2">#N/A</definedName>
    <definedName name="_TL3">#N/A</definedName>
    <definedName name="_TLA120" localSheetId="13">#REF!</definedName>
    <definedName name="_TLA120" localSheetId="16">#REF!</definedName>
    <definedName name="_TLA120">#N/A</definedName>
    <definedName name="_TLA35" localSheetId="13">#REF!</definedName>
    <definedName name="_TLA35" localSheetId="16">#REF!</definedName>
    <definedName name="_TLA35">#N/A</definedName>
    <definedName name="_TLA50" localSheetId="13">#REF!</definedName>
    <definedName name="_TLA50" localSheetId="16">#REF!</definedName>
    <definedName name="_TLA50">#N/A</definedName>
    <definedName name="_TLA70" localSheetId="13">#REF!</definedName>
    <definedName name="_TLA70" localSheetId="16">#REF!</definedName>
    <definedName name="_TLA70">#N/A</definedName>
    <definedName name="_TLA95" localSheetId="13">#REF!</definedName>
    <definedName name="_TLA95" localSheetId="16">#REF!</definedName>
    <definedName name="_TLA95">#N/A</definedName>
    <definedName name="_TM2" localSheetId="4" hidden="1">{"'Sheet1'!$L$16"}</definedName>
    <definedName name="_TM2" localSheetId="5" hidden="1">{"'Sheet1'!$L$16"}</definedName>
    <definedName name="_TM2" localSheetId="6" hidden="1">{"'Sheet1'!$L$16"}</definedName>
    <definedName name="_TM2" localSheetId="19" hidden="1">{"'Sheet1'!$L$16"}</definedName>
    <definedName name="_TM2" localSheetId="7" hidden="1">{"'Sheet1'!$L$16"}</definedName>
    <definedName name="_TM2" localSheetId="8" hidden="1">{"'Sheet1'!$L$16"}</definedName>
    <definedName name="_TM2" localSheetId="10" hidden="1">{"'Sheet1'!$L$16"}</definedName>
    <definedName name="_TM2" localSheetId="11" hidden="1">{"'Sheet1'!$L$16"}</definedName>
    <definedName name="_TM2" localSheetId="12" hidden="1">{"'Sheet1'!$L$16"}</definedName>
    <definedName name="_TM2" localSheetId="18" hidden="1">{"'Sheet1'!$L$16"}</definedName>
    <definedName name="_TM2" localSheetId="17" hidden="1">{"'Sheet1'!$L$16"}</definedName>
    <definedName name="_TM2" localSheetId="3" hidden="1">{"'Sheet1'!$L$16"}</definedName>
    <definedName name="_TM2" localSheetId="0" hidden="1">{"'Sheet1'!$L$16"}</definedName>
    <definedName name="_TM2" localSheetId="13" hidden="1">{"'Sheet1'!$L$16"}</definedName>
    <definedName name="_TM2" localSheetId="16" hidden="1">{"'Sheet1'!$L$16"}</definedName>
    <definedName name="_TM2" localSheetId="1" hidden="1">{"'Sheet1'!$L$16"}</definedName>
    <definedName name="_TM2" localSheetId="2" hidden="1">{"'Sheet1'!$L$16"}</definedName>
    <definedName name="_TM2" hidden="1">{"'Sheet1'!$L$16"}</definedName>
    <definedName name="_tra100" localSheetId="19">#REF!</definedName>
    <definedName name="_tra100" localSheetId="10">#REF!</definedName>
    <definedName name="_tra100" localSheetId="3">#REF!</definedName>
    <definedName name="_tra100" localSheetId="16">#REF!</definedName>
    <definedName name="_tra100">#REF!</definedName>
    <definedName name="_tra102" localSheetId="19">#REF!</definedName>
    <definedName name="_tra102" localSheetId="10">#REF!</definedName>
    <definedName name="_tra102" localSheetId="3">#REF!</definedName>
    <definedName name="_tra102" localSheetId="16">#REF!</definedName>
    <definedName name="_tra102">#REF!</definedName>
    <definedName name="_tra104" localSheetId="19">#REF!</definedName>
    <definedName name="_tra104" localSheetId="10">#REF!</definedName>
    <definedName name="_tra104" localSheetId="3">#REF!</definedName>
    <definedName name="_tra104" localSheetId="16">#REF!</definedName>
    <definedName name="_tra104">#REF!</definedName>
    <definedName name="_tra106" localSheetId="19">#REF!</definedName>
    <definedName name="_tra106" localSheetId="10">#REF!</definedName>
    <definedName name="_tra106" localSheetId="3">#REF!</definedName>
    <definedName name="_tra106" localSheetId="16">#REF!</definedName>
    <definedName name="_tra106">#REF!</definedName>
    <definedName name="_tra108" localSheetId="19">#REF!</definedName>
    <definedName name="_tra108" localSheetId="10">#REF!</definedName>
    <definedName name="_tra108" localSheetId="3">#REF!</definedName>
    <definedName name="_tra108" localSheetId="16">#REF!</definedName>
    <definedName name="_tra108">#REF!</definedName>
    <definedName name="_tra110" localSheetId="19">#REF!</definedName>
    <definedName name="_tra110" localSheetId="10">#REF!</definedName>
    <definedName name="_tra110" localSheetId="3">#REF!</definedName>
    <definedName name="_tra110" localSheetId="16">#REF!</definedName>
    <definedName name="_tra110">#REF!</definedName>
    <definedName name="_tra112" localSheetId="19">#REF!</definedName>
    <definedName name="_tra112" localSheetId="10">#REF!</definedName>
    <definedName name="_tra112" localSheetId="3">#REF!</definedName>
    <definedName name="_tra112" localSheetId="16">#REF!</definedName>
    <definedName name="_tra112">#REF!</definedName>
    <definedName name="_tra114" localSheetId="19">#REF!</definedName>
    <definedName name="_tra114" localSheetId="10">#REF!</definedName>
    <definedName name="_tra114" localSheetId="3">#REF!</definedName>
    <definedName name="_tra114" localSheetId="16">#REF!</definedName>
    <definedName name="_tra114">#REF!</definedName>
    <definedName name="_tra116" localSheetId="19">#REF!</definedName>
    <definedName name="_tra116" localSheetId="10">#REF!</definedName>
    <definedName name="_tra116" localSheetId="3">#REF!</definedName>
    <definedName name="_tra116" localSheetId="16">#REF!</definedName>
    <definedName name="_tra116">#REF!</definedName>
    <definedName name="_tra118" localSheetId="19">#REF!</definedName>
    <definedName name="_tra118" localSheetId="10">#REF!</definedName>
    <definedName name="_tra118" localSheetId="3">#REF!</definedName>
    <definedName name="_tra118" localSheetId="16">#REF!</definedName>
    <definedName name="_tra118">#REF!</definedName>
    <definedName name="_tra120" localSheetId="19">#REF!</definedName>
    <definedName name="_tra120" localSheetId="10">#REF!</definedName>
    <definedName name="_tra120" localSheetId="3">#REF!</definedName>
    <definedName name="_tra120" localSheetId="16">#REF!</definedName>
    <definedName name="_tra120">#REF!</definedName>
    <definedName name="_tra122" localSheetId="19">#REF!</definedName>
    <definedName name="_tra122" localSheetId="10">#REF!</definedName>
    <definedName name="_tra122" localSheetId="3">#REF!</definedName>
    <definedName name="_tra122" localSheetId="16">#REF!</definedName>
    <definedName name="_tra122">#REF!</definedName>
    <definedName name="_tra124" localSheetId="19">#REF!</definedName>
    <definedName name="_tra124" localSheetId="10">#REF!</definedName>
    <definedName name="_tra124" localSheetId="3">#REF!</definedName>
    <definedName name="_tra124" localSheetId="16">#REF!</definedName>
    <definedName name="_tra124">#REF!</definedName>
    <definedName name="_tra126" localSheetId="19">#REF!</definedName>
    <definedName name="_tra126" localSheetId="10">#REF!</definedName>
    <definedName name="_tra126" localSheetId="3">#REF!</definedName>
    <definedName name="_tra126" localSheetId="16">#REF!</definedName>
    <definedName name="_tra126">#REF!</definedName>
    <definedName name="_tra128" localSheetId="19">#REF!</definedName>
    <definedName name="_tra128" localSheetId="10">#REF!</definedName>
    <definedName name="_tra128" localSheetId="3">#REF!</definedName>
    <definedName name="_tra128" localSheetId="16">#REF!</definedName>
    <definedName name="_tra128">#REF!</definedName>
    <definedName name="_tra130" localSheetId="19">#REF!</definedName>
    <definedName name="_tra130" localSheetId="10">#REF!</definedName>
    <definedName name="_tra130" localSheetId="3">#REF!</definedName>
    <definedName name="_tra130" localSheetId="16">#REF!</definedName>
    <definedName name="_tra130">#REF!</definedName>
    <definedName name="_tra132" localSheetId="19">#REF!</definedName>
    <definedName name="_tra132" localSheetId="10">#REF!</definedName>
    <definedName name="_tra132" localSheetId="3">#REF!</definedName>
    <definedName name="_tra132" localSheetId="16">#REF!</definedName>
    <definedName name="_tra132">#REF!</definedName>
    <definedName name="_tra134" localSheetId="19">#REF!</definedName>
    <definedName name="_tra134" localSheetId="10">#REF!</definedName>
    <definedName name="_tra134" localSheetId="3">#REF!</definedName>
    <definedName name="_tra134" localSheetId="16">#REF!</definedName>
    <definedName name="_tra134">#REF!</definedName>
    <definedName name="_tra136" localSheetId="19">#REF!</definedName>
    <definedName name="_tra136" localSheetId="10">#REF!</definedName>
    <definedName name="_tra136" localSheetId="3">#REF!</definedName>
    <definedName name="_tra136" localSheetId="16">#REF!</definedName>
    <definedName name="_tra136">#REF!</definedName>
    <definedName name="_tra138" localSheetId="19">#REF!</definedName>
    <definedName name="_tra138" localSheetId="10">#REF!</definedName>
    <definedName name="_tra138" localSheetId="3">#REF!</definedName>
    <definedName name="_tra138" localSheetId="16">#REF!</definedName>
    <definedName name="_tra138">#REF!</definedName>
    <definedName name="_tra140" localSheetId="19">#REF!</definedName>
    <definedName name="_tra140" localSheetId="10">#REF!</definedName>
    <definedName name="_tra140" localSheetId="3">#REF!</definedName>
    <definedName name="_tra140" localSheetId="16">#REF!</definedName>
    <definedName name="_tra140">#REF!</definedName>
    <definedName name="_tra70" localSheetId="19">#REF!</definedName>
    <definedName name="_tra70" localSheetId="10">#REF!</definedName>
    <definedName name="_tra70" localSheetId="3">#REF!</definedName>
    <definedName name="_tra70" localSheetId="16">#REF!</definedName>
    <definedName name="_tra70">#REF!</definedName>
    <definedName name="_tra72" localSheetId="19">#REF!</definedName>
    <definedName name="_tra72" localSheetId="10">#REF!</definedName>
    <definedName name="_tra72" localSheetId="3">#REF!</definedName>
    <definedName name="_tra72" localSheetId="16">#REF!</definedName>
    <definedName name="_tra72">#REF!</definedName>
    <definedName name="_tra74" localSheetId="19">#REF!</definedName>
    <definedName name="_tra74" localSheetId="10">#REF!</definedName>
    <definedName name="_tra74" localSheetId="3">#REF!</definedName>
    <definedName name="_tra74" localSheetId="16">#REF!</definedName>
    <definedName name="_tra74">#REF!</definedName>
    <definedName name="_tra76" localSheetId="19">#REF!</definedName>
    <definedName name="_tra76" localSheetId="10">#REF!</definedName>
    <definedName name="_tra76" localSheetId="3">#REF!</definedName>
    <definedName name="_tra76" localSheetId="16">#REF!</definedName>
    <definedName name="_tra76">#REF!</definedName>
    <definedName name="_tra78" localSheetId="19">#REF!</definedName>
    <definedName name="_tra78" localSheetId="10">#REF!</definedName>
    <definedName name="_tra78" localSheetId="3">#REF!</definedName>
    <definedName name="_tra78" localSheetId="16">#REF!</definedName>
    <definedName name="_tra78">#REF!</definedName>
    <definedName name="_tra80" localSheetId="19">#REF!</definedName>
    <definedName name="_tra80" localSheetId="10">#REF!</definedName>
    <definedName name="_tra80" localSheetId="3">#REF!</definedName>
    <definedName name="_tra80" localSheetId="16">#REF!</definedName>
    <definedName name="_tra80">#REF!</definedName>
    <definedName name="_tra82" localSheetId="19">#REF!</definedName>
    <definedName name="_tra82" localSheetId="10">#REF!</definedName>
    <definedName name="_tra82" localSheetId="3">#REF!</definedName>
    <definedName name="_tra82" localSheetId="16">#REF!</definedName>
    <definedName name="_tra82">#REF!</definedName>
    <definedName name="_tra84" localSheetId="19">#REF!</definedName>
    <definedName name="_tra84" localSheetId="10">#REF!</definedName>
    <definedName name="_tra84" localSheetId="3">#REF!</definedName>
    <definedName name="_tra84" localSheetId="16">#REF!</definedName>
    <definedName name="_tra84">#REF!</definedName>
    <definedName name="_tra86" localSheetId="19">#REF!</definedName>
    <definedName name="_tra86" localSheetId="10">#REF!</definedName>
    <definedName name="_tra86" localSheetId="3">#REF!</definedName>
    <definedName name="_tra86" localSheetId="16">#REF!</definedName>
    <definedName name="_tra86">#REF!</definedName>
    <definedName name="_tra88" localSheetId="19">#REF!</definedName>
    <definedName name="_tra88" localSheetId="10">#REF!</definedName>
    <definedName name="_tra88" localSheetId="3">#REF!</definedName>
    <definedName name="_tra88" localSheetId="16">#REF!</definedName>
    <definedName name="_tra88">#REF!</definedName>
    <definedName name="_tra90" localSheetId="19">#REF!</definedName>
    <definedName name="_tra90" localSheetId="10">#REF!</definedName>
    <definedName name="_tra90" localSheetId="3">#REF!</definedName>
    <definedName name="_tra90" localSheetId="16">#REF!</definedName>
    <definedName name="_tra90">#REF!</definedName>
    <definedName name="_tra92" localSheetId="19">#REF!</definedName>
    <definedName name="_tra92" localSheetId="10">#REF!</definedName>
    <definedName name="_tra92" localSheetId="3">#REF!</definedName>
    <definedName name="_tra92" localSheetId="16">#REF!</definedName>
    <definedName name="_tra92">#REF!</definedName>
    <definedName name="_tra94" localSheetId="19">#REF!</definedName>
    <definedName name="_tra94" localSheetId="10">#REF!</definedName>
    <definedName name="_tra94" localSheetId="3">#REF!</definedName>
    <definedName name="_tra94" localSheetId="16">#REF!</definedName>
    <definedName name="_tra94">#REF!</definedName>
    <definedName name="_tra96" localSheetId="19">#REF!</definedName>
    <definedName name="_tra96" localSheetId="10">#REF!</definedName>
    <definedName name="_tra96" localSheetId="3">#REF!</definedName>
    <definedName name="_tra96" localSheetId="16">#REF!</definedName>
    <definedName name="_tra96">#REF!</definedName>
    <definedName name="_tra98" localSheetId="19">#REF!</definedName>
    <definedName name="_tra98" localSheetId="10">#REF!</definedName>
    <definedName name="_tra98" localSheetId="3">#REF!</definedName>
    <definedName name="_tra98" localSheetId="16">#REF!</definedName>
    <definedName name="_tra98">#REF!</definedName>
    <definedName name="_Tru21" localSheetId="4" hidden="1">{"'Sheet1'!$L$16"}</definedName>
    <definedName name="_Tru21" localSheetId="5" hidden="1">{"'Sheet1'!$L$16"}</definedName>
    <definedName name="_Tru21" localSheetId="6" hidden="1">{"'Sheet1'!$L$16"}</definedName>
    <definedName name="_Tru21" localSheetId="19" hidden="1">{"'Sheet1'!$L$16"}</definedName>
    <definedName name="_Tru21" localSheetId="7" hidden="1">{"'Sheet1'!$L$16"}</definedName>
    <definedName name="_Tru21" localSheetId="8" hidden="1">{"'Sheet1'!$L$16"}</definedName>
    <definedName name="_Tru21" localSheetId="10" hidden="1">{"'Sheet1'!$L$16"}</definedName>
    <definedName name="_Tru21" localSheetId="11" hidden="1">{"'Sheet1'!$L$16"}</definedName>
    <definedName name="_Tru21" localSheetId="12" hidden="1">{"'Sheet1'!$L$16"}</definedName>
    <definedName name="_Tru21" localSheetId="18" hidden="1">{"'Sheet1'!$L$16"}</definedName>
    <definedName name="_Tru21" localSheetId="17" hidden="1">{"'Sheet1'!$L$16"}</definedName>
    <definedName name="_Tru21" localSheetId="3" hidden="1">{"'Sheet1'!$L$16"}</definedName>
    <definedName name="_Tru21" localSheetId="0" hidden="1">{"'Sheet1'!$L$16"}</definedName>
    <definedName name="_Tru21" localSheetId="13" hidden="1">{"'Sheet1'!$L$16"}</definedName>
    <definedName name="_Tru21" localSheetId="16" hidden="1">{"'Sheet1'!$L$16"}</definedName>
    <definedName name="_Tru21" localSheetId="1" hidden="1">{"'Sheet1'!$L$16"}</definedName>
    <definedName name="_Tru21" localSheetId="2" hidden="1">{"'Sheet1'!$L$16"}</definedName>
    <definedName name="_Tru21" hidden="1">{"'Sheet1'!$L$16"}</definedName>
    <definedName name="_tt3" localSheetId="4" hidden="1">{"'Sheet1'!$L$16"}</definedName>
    <definedName name="_tt3" localSheetId="5" hidden="1">{"'Sheet1'!$L$16"}</definedName>
    <definedName name="_tt3" localSheetId="6" hidden="1">{"'Sheet1'!$L$16"}</definedName>
    <definedName name="_tt3" localSheetId="19" hidden="1">{"'Sheet1'!$L$16"}</definedName>
    <definedName name="_tt3" localSheetId="7" hidden="1">{"'Sheet1'!$L$16"}</definedName>
    <definedName name="_tt3" localSheetId="8" hidden="1">{"'Sheet1'!$L$16"}</definedName>
    <definedName name="_tt3" localSheetId="10" hidden="1">{"'Sheet1'!$L$16"}</definedName>
    <definedName name="_tt3" localSheetId="11" hidden="1">{"'Sheet1'!$L$16"}</definedName>
    <definedName name="_tt3" localSheetId="12" hidden="1">{"'Sheet1'!$L$16"}</definedName>
    <definedName name="_tt3" localSheetId="18" hidden="1">{"'Sheet1'!$L$16"}</definedName>
    <definedName name="_tt3" localSheetId="17" hidden="1">{"'Sheet1'!$L$16"}</definedName>
    <definedName name="_tt3" localSheetId="3" hidden="1">{"'Sheet1'!$L$16"}</definedName>
    <definedName name="_tt3" localSheetId="0" hidden="1">{"'Sheet1'!$L$16"}</definedName>
    <definedName name="_tt3" localSheetId="13" hidden="1">{"'Sheet1'!$L$16"}</definedName>
    <definedName name="_tt3" localSheetId="16" hidden="1">{"'Sheet1'!$L$16"}</definedName>
    <definedName name="_tt3" localSheetId="1" hidden="1">{"'Sheet1'!$L$16"}</definedName>
    <definedName name="_tt3" localSheetId="2" hidden="1">{"'Sheet1'!$L$16"}</definedName>
    <definedName name="_tt3" hidden="1">{"'Sheet1'!$L$16"}</definedName>
    <definedName name="_TT31" localSheetId="4" hidden="1">{"'Sheet1'!$L$16"}</definedName>
    <definedName name="_TT31" localSheetId="5" hidden="1">{"'Sheet1'!$L$16"}</definedName>
    <definedName name="_TT31" localSheetId="6" hidden="1">{"'Sheet1'!$L$16"}</definedName>
    <definedName name="_TT31" localSheetId="19" hidden="1">{"'Sheet1'!$L$16"}</definedName>
    <definedName name="_TT31" localSheetId="7" hidden="1">{"'Sheet1'!$L$16"}</definedName>
    <definedName name="_TT31" localSheetId="8" hidden="1">{"'Sheet1'!$L$16"}</definedName>
    <definedName name="_TT31" localSheetId="10" hidden="1">{"'Sheet1'!$L$16"}</definedName>
    <definedName name="_TT31" localSheetId="11" hidden="1">{"'Sheet1'!$L$16"}</definedName>
    <definedName name="_TT31" localSheetId="12" hidden="1">{"'Sheet1'!$L$16"}</definedName>
    <definedName name="_TT31" localSheetId="18" hidden="1">{"'Sheet1'!$L$16"}</definedName>
    <definedName name="_TT31" localSheetId="17" hidden="1">{"'Sheet1'!$L$16"}</definedName>
    <definedName name="_TT31" localSheetId="3" hidden="1">{"'Sheet1'!$L$16"}</definedName>
    <definedName name="_TT31" localSheetId="0" hidden="1">{"'Sheet1'!$L$16"}</definedName>
    <definedName name="_TT31" localSheetId="13" hidden="1">{"'Sheet1'!$L$16"}</definedName>
    <definedName name="_TT31" localSheetId="16" hidden="1">{"'Sheet1'!$L$16"}</definedName>
    <definedName name="_TT31" localSheetId="1" hidden="1">{"'Sheet1'!$L$16"}</definedName>
    <definedName name="_TT31" localSheetId="2" hidden="1">{"'Sheet1'!$L$16"}</definedName>
    <definedName name="_TT31" hidden="1">{"'Sheet1'!$L$16"}</definedName>
    <definedName name="_tz593">#N/A</definedName>
    <definedName name="_UT2" localSheetId="19">#REF!</definedName>
    <definedName name="_UT2" localSheetId="7">#REF!</definedName>
    <definedName name="_UT2" localSheetId="10">#REF!</definedName>
    <definedName name="_UT2" localSheetId="18">#REF!</definedName>
    <definedName name="_UT2" localSheetId="17">#REF!</definedName>
    <definedName name="_UT2" localSheetId="3">#REF!</definedName>
    <definedName name="_UT2" localSheetId="16">#REF!</definedName>
    <definedName name="_UT2">#REF!</definedName>
    <definedName name="_vc1" localSheetId="19">#REF!</definedName>
    <definedName name="_vc1" localSheetId="13">#REF!</definedName>
    <definedName name="_vc1" localSheetId="16">#REF!</definedName>
    <definedName name="_vc1">#REF!</definedName>
    <definedName name="_vc2" localSheetId="19">#REF!</definedName>
    <definedName name="_vc2" localSheetId="13">#REF!</definedName>
    <definedName name="_vc2" localSheetId="16">#REF!</definedName>
    <definedName name="_vc2">#REF!</definedName>
    <definedName name="_vc3" localSheetId="19">#REF!</definedName>
    <definedName name="_vc3" localSheetId="13">#REF!</definedName>
    <definedName name="_vc3" localSheetId="16">#REF!</definedName>
    <definedName name="_vc3">#REF!</definedName>
    <definedName name="_vl1" localSheetId="19">#REF!</definedName>
    <definedName name="_vl1" localSheetId="10">#REF!</definedName>
    <definedName name="_vl1" localSheetId="3">#REF!</definedName>
    <definedName name="_vl1" localSheetId="16">#REF!</definedName>
    <definedName name="_vl1">#REF!</definedName>
    <definedName name="_VL100">#N/A</definedName>
    <definedName name="_vl2" localSheetId="4" hidden="1">{"'Sheet1'!$L$16"}</definedName>
    <definedName name="_vl2" localSheetId="5" hidden="1">{"'Sheet1'!$L$16"}</definedName>
    <definedName name="_vl2" localSheetId="6" hidden="1">{"'Sheet1'!$L$16"}</definedName>
    <definedName name="_vl2" localSheetId="19" hidden="1">{"'Sheet1'!$L$16"}</definedName>
    <definedName name="_vl2" localSheetId="7" hidden="1">{"'Sheet1'!$L$16"}</definedName>
    <definedName name="_vl2" localSheetId="8" hidden="1">{"'Sheet1'!$L$16"}</definedName>
    <definedName name="_vl2" localSheetId="10" hidden="1">{"'Sheet1'!$L$16"}</definedName>
    <definedName name="_vl2" localSheetId="11" hidden="1">{"'Sheet1'!$L$16"}</definedName>
    <definedName name="_vl2" localSheetId="12" hidden="1">{"'Sheet1'!$L$16"}</definedName>
    <definedName name="_vl2" localSheetId="18" hidden="1">{"'Sheet1'!$L$16"}</definedName>
    <definedName name="_vl2" localSheetId="17" hidden="1">{"'Sheet1'!$L$16"}</definedName>
    <definedName name="_vl2" localSheetId="3" hidden="1">{"'Sheet1'!$L$16"}</definedName>
    <definedName name="_vl2" localSheetId="0" hidden="1">{"'Sheet1'!$L$16"}</definedName>
    <definedName name="_vl2" localSheetId="13" hidden="1">{"'Sheet1'!$L$16"}</definedName>
    <definedName name="_vl2" localSheetId="16" hidden="1">{"'Sheet1'!$L$16"}</definedName>
    <definedName name="_vl2" localSheetId="1" hidden="1">{"'Sheet1'!$L$16"}</definedName>
    <definedName name="_vl2" localSheetId="2" hidden="1">{"'Sheet1'!$L$16"}</definedName>
    <definedName name="_vl2" hidden="1">{"'Sheet1'!$L$16"}</definedName>
    <definedName name="_VL200">#N/A</definedName>
    <definedName name="_VL250">#N/A</definedName>
    <definedName name="_xb80" localSheetId="19">#REF!</definedName>
    <definedName name="_xb80" localSheetId="7">#REF!</definedName>
    <definedName name="_xb80" localSheetId="10">#REF!</definedName>
    <definedName name="_xb80" localSheetId="18">#REF!</definedName>
    <definedName name="_xb80" localSheetId="17">#REF!</definedName>
    <definedName name="_xb80" localSheetId="3">#REF!</definedName>
    <definedName name="_xb80" localSheetId="0">#REF!</definedName>
    <definedName name="_xb80" localSheetId="16">#REF!</definedName>
    <definedName name="_xb80" localSheetId="1">#REF!</definedName>
    <definedName name="_xb80" localSheetId="2">#REF!</definedName>
    <definedName name="_xb80">#REF!</definedName>
    <definedName name="_xx3" localSheetId="19">#REF!</definedName>
    <definedName name="_xx3" localSheetId="10">#REF!</definedName>
    <definedName name="_xx3" localSheetId="3">#REF!</definedName>
    <definedName name="_xx3" localSheetId="16">#REF!</definedName>
    <definedName name="_xx3">#REF!</definedName>
    <definedName name="_xx4" localSheetId="19">#REF!</definedName>
    <definedName name="_xx4" localSheetId="10">#REF!</definedName>
    <definedName name="_xx4" localSheetId="3">#REF!</definedName>
    <definedName name="_xx4" localSheetId="16">#REF!</definedName>
    <definedName name="_xx4">#REF!</definedName>
    <definedName name="_xx5" localSheetId="19">#REF!</definedName>
    <definedName name="_xx5" localSheetId="10">#REF!</definedName>
    <definedName name="_xx5" localSheetId="3">#REF!</definedName>
    <definedName name="_xx5" localSheetId="16">#REF!</definedName>
    <definedName name="_xx5">#REF!</definedName>
    <definedName name="_xx6" localSheetId="19">#REF!</definedName>
    <definedName name="_xx6" localSheetId="10">#REF!</definedName>
    <definedName name="_xx6" localSheetId="3">#REF!</definedName>
    <definedName name="_xx6" localSheetId="16">#REF!</definedName>
    <definedName name="_xx6">#REF!</definedName>
    <definedName name="_xx7" localSheetId="19">#REF!</definedName>
    <definedName name="_xx7" localSheetId="10">#REF!</definedName>
    <definedName name="_xx7" localSheetId="3">#REF!</definedName>
    <definedName name="_xx7" localSheetId="16">#REF!</definedName>
    <definedName name="_xx7">#REF!</definedName>
    <definedName name="a" localSheetId="4" hidden="1">{"'Sheet1'!$L$16"}</definedName>
    <definedName name="a" localSheetId="5" hidden="1">{"'Sheet1'!$L$16"}</definedName>
    <definedName name="a" localSheetId="6" hidden="1">{"'Sheet1'!$L$16"}</definedName>
    <definedName name="a" localSheetId="19" hidden="1">{"'Sheet1'!$L$16"}</definedName>
    <definedName name="a" localSheetId="7" hidden="1">{"'Sheet1'!$L$16"}</definedName>
    <definedName name="a" localSheetId="8" hidden="1">{"'Sheet1'!$L$16"}</definedName>
    <definedName name="a" localSheetId="10" hidden="1">{"'Sheet1'!$L$16"}</definedName>
    <definedName name="a" localSheetId="11" hidden="1">{"'Sheet1'!$L$16"}</definedName>
    <definedName name="a" localSheetId="12" hidden="1">{"'Sheet1'!$L$16"}</definedName>
    <definedName name="a" localSheetId="18" hidden="1">{"'Sheet1'!$L$16"}</definedName>
    <definedName name="a" localSheetId="17" hidden="1">{"'Sheet1'!$L$16"}</definedName>
    <definedName name="a" localSheetId="3" hidden="1">{"'Sheet1'!$L$16"}</definedName>
    <definedName name="a" localSheetId="0" hidden="1">{"'Sheet1'!$L$16"}</definedName>
    <definedName name="a" localSheetId="13" hidden="1">{"'Sheet1'!$L$16"}</definedName>
    <definedName name="a" localSheetId="16" hidden="1">{"'Sheet1'!$L$16"}</definedName>
    <definedName name="a" localSheetId="1" hidden="1">{"'Sheet1'!$L$16"}</definedName>
    <definedName name="a" localSheetId="2" hidden="1">{"'Sheet1'!$L$16"}</definedName>
    <definedName name="a" hidden="1">{"'Sheet1'!$L$16"}</definedName>
    <definedName name="a.1" localSheetId="19">#REF!</definedName>
    <definedName name="a.1" localSheetId="10">#REF!</definedName>
    <definedName name="a.1" localSheetId="3">#REF!</definedName>
    <definedName name="a.1" localSheetId="16">#REF!</definedName>
    <definedName name="a.1">#REF!</definedName>
    <definedName name="a.10" localSheetId="19">#REF!</definedName>
    <definedName name="a.10" localSheetId="10">#REF!</definedName>
    <definedName name="a.10" localSheetId="3">#REF!</definedName>
    <definedName name="a.10" localSheetId="16">#REF!</definedName>
    <definedName name="a.10">#REF!</definedName>
    <definedName name="a.12" localSheetId="19">#REF!</definedName>
    <definedName name="a.12" localSheetId="10">#REF!</definedName>
    <definedName name="a.12" localSheetId="3">#REF!</definedName>
    <definedName name="a.12" localSheetId="16">#REF!</definedName>
    <definedName name="a.12">#REF!</definedName>
    <definedName name="a.13" localSheetId="19">#REF!</definedName>
    <definedName name="a.13" localSheetId="10">#REF!</definedName>
    <definedName name="a.13" localSheetId="3">#REF!</definedName>
    <definedName name="a.13" localSheetId="16">#REF!</definedName>
    <definedName name="a.13">#REF!</definedName>
    <definedName name="a.2" localSheetId="19">#REF!</definedName>
    <definedName name="a.2" localSheetId="10">#REF!</definedName>
    <definedName name="a.2" localSheetId="3">#REF!</definedName>
    <definedName name="a.2" localSheetId="16">#REF!</definedName>
    <definedName name="a.2">#REF!</definedName>
    <definedName name="a.3" localSheetId="19">#REF!</definedName>
    <definedName name="a.3" localSheetId="10">#REF!</definedName>
    <definedName name="a.3" localSheetId="3">#REF!</definedName>
    <definedName name="a.3" localSheetId="16">#REF!</definedName>
    <definedName name="a.3">#REF!</definedName>
    <definedName name="a.4" localSheetId="19">#REF!</definedName>
    <definedName name="a.4" localSheetId="10">#REF!</definedName>
    <definedName name="a.4" localSheetId="3">#REF!</definedName>
    <definedName name="a.4" localSheetId="16">#REF!</definedName>
    <definedName name="a.4">#REF!</definedName>
    <definedName name="a.5" localSheetId="19">#REF!</definedName>
    <definedName name="a.5" localSheetId="10">#REF!</definedName>
    <definedName name="a.5" localSheetId="3">#REF!</definedName>
    <definedName name="a.5" localSheetId="16">#REF!</definedName>
    <definedName name="a.5">#REF!</definedName>
    <definedName name="a.6" localSheetId="19">#REF!</definedName>
    <definedName name="a.6" localSheetId="10">#REF!</definedName>
    <definedName name="a.6" localSheetId="3">#REF!</definedName>
    <definedName name="a.6" localSheetId="16">#REF!</definedName>
    <definedName name="a.6">#REF!</definedName>
    <definedName name="a.7" localSheetId="19">#REF!</definedName>
    <definedName name="a.7" localSheetId="10">#REF!</definedName>
    <definedName name="a.7" localSheetId="3">#REF!</definedName>
    <definedName name="a.7" localSheetId="16">#REF!</definedName>
    <definedName name="a.7">#REF!</definedName>
    <definedName name="a.8" localSheetId="19">#REF!</definedName>
    <definedName name="a.8" localSheetId="10">#REF!</definedName>
    <definedName name="a.8" localSheetId="3">#REF!</definedName>
    <definedName name="a.8" localSheetId="16">#REF!</definedName>
    <definedName name="a.8">#REF!</definedName>
    <definedName name="a.9" localSheetId="19">#REF!</definedName>
    <definedName name="a.9" localSheetId="10">#REF!</definedName>
    <definedName name="a.9" localSheetId="3">#REF!</definedName>
    <definedName name="a.9" localSheetId="16">#REF!</definedName>
    <definedName name="a.9">#REF!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 localSheetId="19">#REF!</definedName>
    <definedName name="a1.1" localSheetId="7">#REF!</definedName>
    <definedName name="a1.1" localSheetId="10">#REF!</definedName>
    <definedName name="a1.1" localSheetId="18">#REF!</definedName>
    <definedName name="a1.1" localSheetId="17">#REF!</definedName>
    <definedName name="a1.1" localSheetId="3">#REF!</definedName>
    <definedName name="a1.1" localSheetId="0">#REF!</definedName>
    <definedName name="a1.1" localSheetId="16">#REF!</definedName>
    <definedName name="a1.1" localSheetId="1">#REF!</definedName>
    <definedName name="a1.1" localSheetId="2">#REF!</definedName>
    <definedName name="a1.1">#REF!</definedName>
    <definedName name="A120_" localSheetId="13">#REF!</definedName>
    <definedName name="A120_" localSheetId="16">#REF!</definedName>
    <definedName name="A120_">#N/A</definedName>
    <definedName name="a1moi" localSheetId="4" hidden="1">{"'Sheet1'!$L$16"}</definedName>
    <definedName name="a1moi" localSheetId="5" hidden="1">{"'Sheet1'!$L$16"}</definedName>
    <definedName name="a1moi" localSheetId="6" hidden="1">{"'Sheet1'!$L$16"}</definedName>
    <definedName name="a1moi" localSheetId="19" hidden="1">{"'Sheet1'!$L$16"}</definedName>
    <definedName name="a1moi" localSheetId="7" hidden="1">{"'Sheet1'!$L$16"}</definedName>
    <definedName name="a1moi" localSheetId="8" hidden="1">{"'Sheet1'!$L$16"}</definedName>
    <definedName name="a1moi" localSheetId="10" hidden="1">{"'Sheet1'!$L$16"}</definedName>
    <definedName name="a1moi" localSheetId="11" hidden="1">{"'Sheet1'!$L$16"}</definedName>
    <definedName name="a1moi" localSheetId="12" hidden="1">{"'Sheet1'!$L$16"}</definedName>
    <definedName name="a1moi" localSheetId="18" hidden="1">{"'Sheet1'!$L$16"}</definedName>
    <definedName name="a1moi" localSheetId="17" hidden="1">{"'Sheet1'!$L$16"}</definedName>
    <definedName name="a1moi" localSheetId="3" hidden="1">{"'Sheet1'!$L$16"}</definedName>
    <definedName name="a1moi" localSheetId="0" hidden="1">{"'Sheet1'!$L$16"}</definedName>
    <definedName name="a1moi" localSheetId="13" hidden="1">{"'Sheet1'!$L$16"}</definedName>
    <definedName name="a1moi" localSheetId="16" hidden="1">{"'Sheet1'!$L$16"}</definedName>
    <definedName name="a1moi" localSheetId="1" hidden="1">{"'Sheet1'!$L$16"}</definedName>
    <definedName name="a1moi" localSheetId="2" hidden="1">{"'Sheet1'!$L$16"}</definedName>
    <definedName name="a1moi" hidden="1">{"'Sheet1'!$L$16"}</definedName>
    <definedName name="A1Xc7" localSheetId="19">#REF!</definedName>
    <definedName name="A1Xc7" localSheetId="10">#REF!</definedName>
    <definedName name="A1Xc7" localSheetId="3">#REF!</definedName>
    <definedName name="A1Xc7" localSheetId="16">#REF!</definedName>
    <definedName name="A1Xc7">#REF!</definedName>
    <definedName name="a277Print_Titles" localSheetId="13">#REF!</definedName>
    <definedName name="a277Print_Titles" localSheetId="16">#REF!</definedName>
    <definedName name="a277Print_Titles">#N/A</definedName>
    <definedName name="A35_" localSheetId="13">#REF!</definedName>
    <definedName name="A35_" localSheetId="16">#REF!</definedName>
    <definedName name="A35_">#N/A</definedName>
    <definedName name="A50_" localSheetId="13">#REF!</definedName>
    <definedName name="A50_" localSheetId="16">#REF!</definedName>
    <definedName name="A50_">#N/A</definedName>
    <definedName name="A6N2" localSheetId="19">#REF!</definedName>
    <definedName name="A6N2" localSheetId="7">#REF!</definedName>
    <definedName name="A6N2" localSheetId="18">#REF!</definedName>
    <definedName name="A6N2" localSheetId="17">#REF!</definedName>
    <definedName name="A6N2" localSheetId="13">#REF!</definedName>
    <definedName name="A6N2" localSheetId="16">#REF!</definedName>
    <definedName name="A6N2">#REF!</definedName>
    <definedName name="A6N3" localSheetId="19">#REF!</definedName>
    <definedName name="A6N3" localSheetId="13">#REF!</definedName>
    <definedName name="A6N3" localSheetId="16">#REF!</definedName>
    <definedName name="A6N3">#REF!</definedName>
    <definedName name="A70_" localSheetId="13">#REF!</definedName>
    <definedName name="A70_" localSheetId="16">#REF!</definedName>
    <definedName name="A70_">#N/A</definedName>
    <definedName name="A95_" localSheetId="13">#REF!</definedName>
    <definedName name="A95_" localSheetId="16">#REF!</definedName>
    <definedName name="A95_">#N/A</definedName>
    <definedName name="AA" localSheetId="13">#REF!</definedName>
    <definedName name="AA" localSheetId="16">#REF!</definedName>
    <definedName name="AA">#N/A</definedName>
    <definedName name="aaaaaaaaaaaaaaf" localSheetId="4" hidden="1">{"'Sheet1'!$L$16"}</definedName>
    <definedName name="aaaaaaaaaaaaaaf" localSheetId="5" hidden="1">{"'Sheet1'!$L$16"}</definedName>
    <definedName name="aaaaaaaaaaaaaaf" localSheetId="6" hidden="1">{"'Sheet1'!$L$16"}</definedName>
    <definedName name="aaaaaaaaaaaaaaf" localSheetId="19" hidden="1">{"'Sheet1'!$L$16"}</definedName>
    <definedName name="aaaaaaaaaaaaaaf" localSheetId="7" hidden="1">{"'Sheet1'!$L$16"}</definedName>
    <definedName name="aaaaaaaaaaaaaaf" localSheetId="8" hidden="1">{"'Sheet1'!$L$16"}</definedName>
    <definedName name="aaaaaaaaaaaaaaf" localSheetId="10" hidden="1">{"'Sheet1'!$L$16"}</definedName>
    <definedName name="aaaaaaaaaaaaaaf" localSheetId="11" hidden="1">{"'Sheet1'!$L$16"}</definedName>
    <definedName name="aaaaaaaaaaaaaaf" localSheetId="12" hidden="1">{"'Sheet1'!$L$16"}</definedName>
    <definedName name="aaaaaaaaaaaaaaf" localSheetId="18" hidden="1">{"'Sheet1'!$L$16"}</definedName>
    <definedName name="aaaaaaaaaaaaaaf" localSheetId="17" hidden="1">{"'Sheet1'!$L$16"}</definedName>
    <definedName name="aaaaaaaaaaaaaaf" localSheetId="3" hidden="1">{"'Sheet1'!$L$16"}</definedName>
    <definedName name="aaaaaaaaaaaaaaf" localSheetId="0" hidden="1">{"'Sheet1'!$L$16"}</definedName>
    <definedName name="aaaaaaaaaaaaaaf" localSheetId="13" hidden="1">{"'Sheet1'!$L$16"}</definedName>
    <definedName name="aaaaaaaaaaaaaaf" localSheetId="16" hidden="1">{"'Sheet1'!$L$16"}</definedName>
    <definedName name="aaaaaaaaaaaaaaf" localSheetId="1" hidden="1">{"'Sheet1'!$L$16"}</definedName>
    <definedName name="aaaaaaaaaaaaaaf" localSheetId="2" hidden="1">{"'Sheet1'!$L$16"}</definedName>
    <definedName name="aaaaaaaaaaaaaaf" hidden="1">{"'Sheet1'!$L$16"}</definedName>
    <definedName name="aaaaaaaaaaads" localSheetId="4" hidden="1">{"'Sheet1'!$L$16"}</definedName>
    <definedName name="aaaaaaaaaaads" localSheetId="5" hidden="1">{"'Sheet1'!$L$16"}</definedName>
    <definedName name="aaaaaaaaaaads" localSheetId="6" hidden="1">{"'Sheet1'!$L$16"}</definedName>
    <definedName name="aaaaaaaaaaads" localSheetId="19" hidden="1">{"'Sheet1'!$L$16"}</definedName>
    <definedName name="aaaaaaaaaaads" localSheetId="7" hidden="1">{"'Sheet1'!$L$16"}</definedName>
    <definedName name="aaaaaaaaaaads" localSheetId="8" hidden="1">{"'Sheet1'!$L$16"}</definedName>
    <definedName name="aaaaaaaaaaads" localSheetId="10" hidden="1">{"'Sheet1'!$L$16"}</definedName>
    <definedName name="aaaaaaaaaaads" localSheetId="11" hidden="1">{"'Sheet1'!$L$16"}</definedName>
    <definedName name="aaaaaaaaaaads" localSheetId="12" hidden="1">{"'Sheet1'!$L$16"}</definedName>
    <definedName name="aaaaaaaaaaads" localSheetId="18" hidden="1">{"'Sheet1'!$L$16"}</definedName>
    <definedName name="aaaaaaaaaaads" localSheetId="17" hidden="1">{"'Sheet1'!$L$16"}</definedName>
    <definedName name="aaaaaaaaaaads" localSheetId="3" hidden="1">{"'Sheet1'!$L$16"}</definedName>
    <definedName name="aaaaaaaaaaads" localSheetId="0" hidden="1">{"'Sheet1'!$L$16"}</definedName>
    <definedName name="aaaaaaaaaaads" localSheetId="13" hidden="1">{"'Sheet1'!$L$16"}</definedName>
    <definedName name="aaaaaaaaaaads" localSheetId="16" hidden="1">{"'Sheet1'!$L$16"}</definedName>
    <definedName name="aaaaaaaaaaads" localSheetId="1" hidden="1">{"'Sheet1'!$L$16"}</definedName>
    <definedName name="aaaaaaaaaaads" localSheetId="2" hidden="1">{"'Sheet1'!$L$16"}</definedName>
    <definedName name="aaaaaaaaaaads" hidden="1">{"'Sheet1'!$L$16"}</definedName>
    <definedName name="aasd" localSheetId="4" hidden="1">{"'Sheet1'!$L$16"}</definedName>
    <definedName name="aasd" localSheetId="5" hidden="1">{"'Sheet1'!$L$16"}</definedName>
    <definedName name="aasd" localSheetId="6" hidden="1">{"'Sheet1'!$L$16"}</definedName>
    <definedName name="aasd" localSheetId="19" hidden="1">{"'Sheet1'!$L$16"}</definedName>
    <definedName name="aasd" localSheetId="7" hidden="1">{"'Sheet1'!$L$16"}</definedName>
    <definedName name="aasd" localSheetId="8" hidden="1">{"'Sheet1'!$L$16"}</definedName>
    <definedName name="aasd" localSheetId="10" hidden="1">{"'Sheet1'!$L$16"}</definedName>
    <definedName name="aasd" localSheetId="11" hidden="1">{"'Sheet1'!$L$16"}</definedName>
    <definedName name="aasd" localSheetId="12" hidden="1">{"'Sheet1'!$L$16"}</definedName>
    <definedName name="aasd" localSheetId="18" hidden="1">{"'Sheet1'!$L$16"}</definedName>
    <definedName name="aasd" localSheetId="17" hidden="1">{"'Sheet1'!$L$16"}</definedName>
    <definedName name="aasd" localSheetId="3" hidden="1">{"'Sheet1'!$L$16"}</definedName>
    <definedName name="aasd" localSheetId="0" hidden="1">{"'Sheet1'!$L$16"}</definedName>
    <definedName name="aasd" localSheetId="13" hidden="1">{"'Sheet1'!$L$16"}</definedName>
    <definedName name="aasd" localSheetId="16" hidden="1">{"'Sheet1'!$L$16"}</definedName>
    <definedName name="aasd" localSheetId="1" hidden="1">{"'Sheet1'!$L$16"}</definedName>
    <definedName name="aasd" localSheetId="2" hidden="1">{"'Sheet1'!$L$16"}</definedName>
    <definedName name="aasd" hidden="1">{"'Sheet1'!$L$16"}</definedName>
    <definedName name="AB">#N/A</definedName>
    <definedName name="abc" localSheetId="4" hidden="1">{"'Sheet1'!$L$16"}</definedName>
    <definedName name="abc" localSheetId="19" hidden="1">{"'Sheet1'!$L$16"}</definedName>
    <definedName name="abc" localSheetId="7" hidden="1">{"'Sheet1'!$L$16"}</definedName>
    <definedName name="ABC" localSheetId="8" hidden="1">#REF!</definedName>
    <definedName name="ABC" localSheetId="10" hidden="1">#REF!</definedName>
    <definedName name="abc" localSheetId="11" hidden="1">{"'Sheet1'!$L$16"}</definedName>
    <definedName name="abc" localSheetId="12" hidden="1">{"'Sheet1'!$L$16"}</definedName>
    <definedName name="abc" localSheetId="18" hidden="1">{"'Sheet1'!$L$16"}</definedName>
    <definedName name="abc" localSheetId="17" hidden="1">{"'Sheet1'!$L$16"}</definedName>
    <definedName name="abc" localSheetId="3" hidden="1">{"'Sheet1'!$L$16"}</definedName>
    <definedName name="abc" localSheetId="0" hidden="1">{"'Sheet1'!$L$16"}</definedName>
    <definedName name="ABC" localSheetId="13" hidden="1">#REF!</definedName>
    <definedName name="ABC" localSheetId="16" hidden="1">#REF!</definedName>
    <definedName name="abc" localSheetId="1" hidden="1">{"'Sheet1'!$L$16"}</definedName>
    <definedName name="abc" localSheetId="2" hidden="1">{"'Sheet1'!$L$16"}</definedName>
    <definedName name="abc" hidden="1">{"'Sheet1'!$L$16"}</definedName>
    <definedName name="AC" localSheetId="19">#REF!</definedName>
    <definedName name="AC" localSheetId="10">#REF!</definedName>
    <definedName name="AC" localSheetId="3">#REF!</definedName>
    <definedName name="AC" localSheetId="16">#REF!</definedName>
    <definedName name="AC">#REF!</definedName>
    <definedName name="AC120_" localSheetId="13">#REF!</definedName>
    <definedName name="AC120_" localSheetId="16">#REF!</definedName>
    <definedName name="AC120_">#N/A</definedName>
    <definedName name="AC35_" localSheetId="13">#REF!</definedName>
    <definedName name="AC35_" localSheetId="16">#REF!</definedName>
    <definedName name="AC35_">#N/A</definedName>
    <definedName name="AC50_" localSheetId="13">#REF!</definedName>
    <definedName name="AC50_" localSheetId="16">#REF!</definedName>
    <definedName name="AC50_">#N/A</definedName>
    <definedName name="AC70_" localSheetId="13">#REF!</definedName>
    <definedName name="AC70_" localSheetId="16">#REF!</definedName>
    <definedName name="AC70_">#N/A</definedName>
    <definedName name="AC95_" localSheetId="13">#REF!</definedName>
    <definedName name="AC95_" localSheetId="16">#REF!</definedName>
    <definedName name="AC95_">#N/A</definedName>
    <definedName name="AccessDatabase" localSheetId="5" hidden="1">"C:\My Documents\LeBinh\Xls\VP Cong ty\FORM.mdb"</definedName>
    <definedName name="AccessDatabase" localSheetId="6" hidden="1">"C:\My Documents\LeBinh\Xls\VP Cong ty\FORM.mdb"</definedName>
    <definedName name="AccessDatabase" localSheetId="12" hidden="1">"C:\My Documents\LeBinh\Xls\VP Cong ty\FORM.mdb"</definedName>
    <definedName name="AccessDatabase" hidden="1">"C:\Lab\Daily_ATB\Sieve.mdb"</definedName>
    <definedName name="AD">#N/A</definedName>
    <definedName name="ADADADD" localSheetId="4" hidden="1">{"'Sheet1'!$L$16"}</definedName>
    <definedName name="ADADADD" localSheetId="5" hidden="1">{"'Sheet1'!$L$16"}</definedName>
    <definedName name="ADADADD" localSheetId="6" hidden="1">{"'Sheet1'!$L$16"}</definedName>
    <definedName name="ADADADD" localSheetId="19" hidden="1">{"'Sheet1'!$L$16"}</definedName>
    <definedName name="ADADADD" localSheetId="7" hidden="1">{"'Sheet1'!$L$16"}</definedName>
    <definedName name="ADADADD" localSheetId="8" hidden="1">{"'Sheet1'!$L$16"}</definedName>
    <definedName name="ADADADD" localSheetId="10" hidden="1">{"'Sheet1'!$L$16"}</definedName>
    <definedName name="ADADADD" localSheetId="11" hidden="1">{"'Sheet1'!$L$16"}</definedName>
    <definedName name="ADADADD" localSheetId="12" hidden="1">{"'Sheet1'!$L$16"}</definedName>
    <definedName name="ADADADD" localSheetId="18" hidden="1">{"'Sheet1'!$L$16"}</definedName>
    <definedName name="ADADADD" localSheetId="17" hidden="1">{"'Sheet1'!$L$16"}</definedName>
    <definedName name="ADADADD" localSheetId="3" hidden="1">{"'Sheet1'!$L$16"}</definedName>
    <definedName name="ADADADD" localSheetId="0" hidden="1">{"'Sheet1'!$L$16"}</definedName>
    <definedName name="ADADADD" localSheetId="13" hidden="1">{"'Sheet1'!$L$16"}</definedName>
    <definedName name="ADADADD" localSheetId="16" hidden="1">{"'Sheet1'!$L$16"}</definedName>
    <definedName name="ADADADD" localSheetId="1" hidden="1">{"'Sheet1'!$L$16"}</definedName>
    <definedName name="ADADADD" localSheetId="2" hidden="1">{"'Sheet1'!$L$16"}</definedName>
    <definedName name="ADADADD" hidden="1">{"'Sheet1'!$L$16"}</definedName>
    <definedName name="ADAY" localSheetId="19">#REF!</definedName>
    <definedName name="ADAY" localSheetId="10">#REF!</definedName>
    <definedName name="ADAY" localSheetId="3">#REF!</definedName>
    <definedName name="ADAY" localSheetId="16">#REF!</definedName>
    <definedName name="ADAY">#REF!</definedName>
    <definedName name="ADEQ">#N/A</definedName>
    <definedName name="adf" localSheetId="4" hidden="1">{"'Sheet1'!$L$16"}</definedName>
    <definedName name="adf" localSheetId="5" hidden="1">{"'Sheet1'!$L$16"}</definedName>
    <definedName name="adf" localSheetId="6" hidden="1">{"'Sheet1'!$L$16"}</definedName>
    <definedName name="adf" localSheetId="19" hidden="1">{"'Sheet1'!$L$16"}</definedName>
    <definedName name="adf" localSheetId="7" hidden="1">{"'Sheet1'!$L$16"}</definedName>
    <definedName name="adf" localSheetId="8" hidden="1">{"'Sheet1'!$L$16"}</definedName>
    <definedName name="adf" localSheetId="10" hidden="1">{"'Sheet1'!$L$16"}</definedName>
    <definedName name="adf" localSheetId="11" hidden="1">{"'Sheet1'!$L$16"}</definedName>
    <definedName name="adf" localSheetId="12" hidden="1">{"'Sheet1'!$L$16"}</definedName>
    <definedName name="adf" localSheetId="18" hidden="1">{"'Sheet1'!$L$16"}</definedName>
    <definedName name="adf" localSheetId="17" hidden="1">{"'Sheet1'!$L$16"}</definedName>
    <definedName name="adf" localSheetId="3" hidden="1">{"'Sheet1'!$L$16"}</definedName>
    <definedName name="adf" localSheetId="0" hidden="1">{"'Sheet1'!$L$16"}</definedName>
    <definedName name="adf" localSheetId="13" hidden="1">{"'Sheet1'!$L$16"}</definedName>
    <definedName name="adf" localSheetId="16" hidden="1">{"'Sheet1'!$L$16"}</definedName>
    <definedName name="adf" localSheetId="1" hidden="1">{"'Sheet1'!$L$16"}</definedName>
    <definedName name="adf" localSheetId="2" hidden="1">{"'Sheet1'!$L$16"}</definedName>
    <definedName name="adf" hidden="1">{"'Sheet1'!$L$16"}</definedName>
    <definedName name="adfdfdf" localSheetId="4" hidden="1">{"'Sheet1'!$L$16"}</definedName>
    <definedName name="adfdfdf" localSheetId="5" hidden="1">{"'Sheet1'!$L$16"}</definedName>
    <definedName name="adfdfdf" localSheetId="6" hidden="1">{"'Sheet1'!$L$16"}</definedName>
    <definedName name="adfdfdf" localSheetId="19" hidden="1">{"'Sheet1'!$L$16"}</definedName>
    <definedName name="adfdfdf" localSheetId="7" hidden="1">{"'Sheet1'!$L$16"}</definedName>
    <definedName name="adfdfdf" localSheetId="8" hidden="1">{"'Sheet1'!$L$16"}</definedName>
    <definedName name="adfdfdf" localSheetId="10" hidden="1">{"'Sheet1'!$L$16"}</definedName>
    <definedName name="adfdfdf" localSheetId="11" hidden="1">{"'Sheet1'!$L$16"}</definedName>
    <definedName name="adfdfdf" localSheetId="12" hidden="1">{"'Sheet1'!$L$16"}</definedName>
    <definedName name="adfdfdf" localSheetId="18" hidden="1">{"'Sheet1'!$L$16"}</definedName>
    <definedName name="adfdfdf" localSheetId="17" hidden="1">{"'Sheet1'!$L$16"}</definedName>
    <definedName name="adfdfdf" localSheetId="3" hidden="1">{"'Sheet1'!$L$16"}</definedName>
    <definedName name="adfdfdf" localSheetId="0" hidden="1">{"'Sheet1'!$L$16"}</definedName>
    <definedName name="adfdfdf" localSheetId="13" hidden="1">{"'Sheet1'!$L$16"}</definedName>
    <definedName name="adfdfdf" localSheetId="16" hidden="1">{"'Sheet1'!$L$16"}</definedName>
    <definedName name="adfdfdf" localSheetId="1" hidden="1">{"'Sheet1'!$L$16"}</definedName>
    <definedName name="adfdfdf" localSheetId="2" hidden="1">{"'Sheet1'!$L$16"}</definedName>
    <definedName name="adfdfdf" hidden="1">{"'Sheet1'!$L$16"}</definedName>
    <definedName name="ADP" localSheetId="19">#REF!</definedName>
    <definedName name="ADP" localSheetId="10">#REF!</definedName>
    <definedName name="ADP" localSheetId="3">#REF!</definedName>
    <definedName name="ADP" localSheetId="16">#REF!</definedName>
    <definedName name="ADP">#REF!</definedName>
    <definedName name="adsff" localSheetId="4" hidden="1">{"'Sheet1'!$L$16"}</definedName>
    <definedName name="adsff" localSheetId="5" hidden="1">{"'Sheet1'!$L$16"}</definedName>
    <definedName name="adsff" localSheetId="6" hidden="1">{"'Sheet1'!$L$16"}</definedName>
    <definedName name="adsff" localSheetId="19" hidden="1">{"'Sheet1'!$L$16"}</definedName>
    <definedName name="adsff" localSheetId="7" hidden="1">{"'Sheet1'!$L$16"}</definedName>
    <definedName name="adsff" localSheetId="8" hidden="1">{"'Sheet1'!$L$16"}</definedName>
    <definedName name="adsff" localSheetId="10" hidden="1">{"'Sheet1'!$L$16"}</definedName>
    <definedName name="adsff" localSheetId="11" hidden="1">{"'Sheet1'!$L$16"}</definedName>
    <definedName name="adsff" localSheetId="12" hidden="1">{"'Sheet1'!$L$16"}</definedName>
    <definedName name="adsff" localSheetId="18" hidden="1">{"'Sheet1'!$L$16"}</definedName>
    <definedName name="adsff" localSheetId="17" hidden="1">{"'Sheet1'!$L$16"}</definedName>
    <definedName name="adsff" localSheetId="3" hidden="1">{"'Sheet1'!$L$16"}</definedName>
    <definedName name="adsff" localSheetId="0" hidden="1">{"'Sheet1'!$L$16"}</definedName>
    <definedName name="adsff" localSheetId="13" hidden="1">{"'Sheet1'!$L$16"}</definedName>
    <definedName name="adsff" localSheetId="16" hidden="1">{"'Sheet1'!$L$16"}</definedName>
    <definedName name="adsff" localSheetId="1" hidden="1">{"'Sheet1'!$L$16"}</definedName>
    <definedName name="adsff" localSheetId="2" hidden="1">{"'Sheet1'!$L$16"}</definedName>
    <definedName name="adsff" hidden="1">{"'Sheet1'!$L$16"}</definedName>
    <definedName name="ae" localSheetId="4" hidden="1">{"'Sheet1'!$L$16"}</definedName>
    <definedName name="ae" localSheetId="5" hidden="1">{"'Sheet1'!$L$16"}</definedName>
    <definedName name="ae" localSheetId="6" hidden="1">{"'Sheet1'!$L$16"}</definedName>
    <definedName name="ae" localSheetId="19" hidden="1">{"'Sheet1'!$L$16"}</definedName>
    <definedName name="ae" localSheetId="7" hidden="1">{"'Sheet1'!$L$16"}</definedName>
    <definedName name="ae" localSheetId="8" hidden="1">{"'Sheet1'!$L$16"}</definedName>
    <definedName name="ae" localSheetId="10" hidden="1">{"'Sheet1'!$L$16"}</definedName>
    <definedName name="ae" localSheetId="11" hidden="1">{"'Sheet1'!$L$16"}</definedName>
    <definedName name="ae" localSheetId="12" hidden="1">{"'Sheet1'!$L$16"}</definedName>
    <definedName name="ae" localSheetId="18" hidden="1">{"'Sheet1'!$L$16"}</definedName>
    <definedName name="ae" localSheetId="17" hidden="1">{"'Sheet1'!$L$16"}</definedName>
    <definedName name="ae" localSheetId="3" hidden="1">{"'Sheet1'!$L$16"}</definedName>
    <definedName name="ae" localSheetId="0" hidden="1">{"'Sheet1'!$L$16"}</definedName>
    <definedName name="ae" localSheetId="13" hidden="1">{"'Sheet1'!$L$16"}</definedName>
    <definedName name="ae" localSheetId="16" hidden="1">{"'Sheet1'!$L$16"}</definedName>
    <definedName name="ae" localSheetId="1" hidden="1">{"'Sheet1'!$L$16"}</definedName>
    <definedName name="ae" localSheetId="2" hidden="1">{"'Sheet1'!$L$16"}</definedName>
    <definedName name="ae" hidden="1">{"'Sheet1'!$L$16"}</definedName>
    <definedName name="AG" localSheetId="19">#REF!</definedName>
    <definedName name="AG" localSheetId="10">#REF!</definedName>
    <definedName name="AG" localSheetId="3">#REF!</definedName>
    <definedName name="AG" localSheetId="16">#REF!</definedName>
    <definedName name="AG">#REF!</definedName>
    <definedName name="AG_Temp" localSheetId="19">#REF!</definedName>
    <definedName name="AG_Temp" localSheetId="10">#REF!</definedName>
    <definedName name="AG_Temp" localSheetId="3">#REF!</definedName>
    <definedName name="AG_Temp" localSheetId="16">#REF!</definedName>
    <definedName name="AG_Temp">#REF!</definedName>
    <definedName name="ag15F80">#N/A</definedName>
    <definedName name="aho" localSheetId="19">#REF!</definedName>
    <definedName name="aho" localSheetId="7">#REF!</definedName>
    <definedName name="aho" localSheetId="10">#REF!</definedName>
    <definedName name="aho" localSheetId="18">#REF!</definedName>
    <definedName name="aho" localSheetId="17">#REF!</definedName>
    <definedName name="aho" localSheetId="3">#REF!</definedName>
    <definedName name="aho" localSheetId="0">#REF!</definedName>
    <definedName name="aho" localSheetId="16">#REF!</definedName>
    <definedName name="aho" localSheetId="1">#REF!</definedName>
    <definedName name="aho" localSheetId="2">#REF!</definedName>
    <definedName name="aho">#REF!</definedName>
    <definedName name="AÏ8" localSheetId="19">#REF!</definedName>
    <definedName name="AÏ8" localSheetId="10">#REF!</definedName>
    <definedName name="AÏ8" localSheetId="3">#REF!</definedName>
    <definedName name="AÏ8" localSheetId="16">#REF!</definedName>
    <definedName name="AÏ8">#REF!</definedName>
    <definedName name="AKHAC" localSheetId="19">#REF!</definedName>
    <definedName name="AKHAC" localSheetId="10">#REF!</definedName>
    <definedName name="AKHAC" localSheetId="3">#REF!</definedName>
    <definedName name="AKHAC" localSheetId="16">#REF!</definedName>
    <definedName name="AKHAC">#REF!</definedName>
    <definedName name="All_Item" localSheetId="13">#REF!</definedName>
    <definedName name="All_Item" localSheetId="16">#REF!</definedName>
    <definedName name="All_Item">#N/A</definedName>
    <definedName name="ALPIN">#N/A</definedName>
    <definedName name="ALPJYOU">#N/A</definedName>
    <definedName name="ALPTOI">#N/A</definedName>
    <definedName name="ALTINH" localSheetId="19">#REF!</definedName>
    <definedName name="ALTINH" localSheetId="7">#REF!</definedName>
    <definedName name="ALTINH" localSheetId="10">#REF!</definedName>
    <definedName name="ALTINH" localSheetId="18">#REF!</definedName>
    <definedName name="ALTINH" localSheetId="17">#REF!</definedName>
    <definedName name="ALTINH" localSheetId="3">#REF!</definedName>
    <definedName name="ALTINH" localSheetId="0">#REF!</definedName>
    <definedName name="ALTINH" localSheetId="16">#REF!</definedName>
    <definedName name="ALTINH" localSheetId="1">#REF!</definedName>
    <definedName name="ALTINH" localSheetId="2">#REF!</definedName>
    <definedName name="ALTINH">#REF!</definedName>
    <definedName name="ANN" localSheetId="19">#REF!</definedName>
    <definedName name="ANN" localSheetId="10">#REF!</definedName>
    <definedName name="ANN" localSheetId="3">#REF!</definedName>
    <definedName name="ANN" localSheetId="16">#REF!</definedName>
    <definedName name="ANN">#REF!</definedName>
    <definedName name="anpha" localSheetId="19">#REF!</definedName>
    <definedName name="anpha" localSheetId="13">#REF!</definedName>
    <definedName name="anpha" localSheetId="16">#REF!</definedName>
    <definedName name="anpha">#REF!</definedName>
    <definedName name="ANQD" localSheetId="19">#REF!</definedName>
    <definedName name="ANQD" localSheetId="10">#REF!</definedName>
    <definedName name="ANQD" localSheetId="3">#REF!</definedName>
    <definedName name="ANQD" localSheetId="16">#REF!</definedName>
    <definedName name="ANQD">#REF!</definedName>
    <definedName name="anscount" hidden="1">3</definedName>
    <definedName name="Antoan" localSheetId="4" hidden="1">{"'Sheet1'!$L$16"}</definedName>
    <definedName name="Antoan" localSheetId="5" hidden="1">{"'Sheet1'!$L$16"}</definedName>
    <definedName name="Antoan" localSheetId="6" hidden="1">{"'Sheet1'!$L$16"}</definedName>
    <definedName name="Antoan" localSheetId="19" hidden="1">{"'Sheet1'!$L$16"}</definedName>
    <definedName name="Antoan" localSheetId="7" hidden="1">{"'Sheet1'!$L$16"}</definedName>
    <definedName name="Antoan" localSheetId="8" hidden="1">{"'Sheet1'!$L$16"}</definedName>
    <definedName name="Antoan" localSheetId="10" hidden="1">{"'Sheet1'!$L$16"}</definedName>
    <definedName name="Antoan" localSheetId="11" hidden="1">{"'Sheet1'!$L$16"}</definedName>
    <definedName name="Antoan" localSheetId="12" hidden="1">{"'Sheet1'!$L$16"}</definedName>
    <definedName name="Antoan" localSheetId="18" hidden="1">{"'Sheet1'!$L$16"}</definedName>
    <definedName name="Antoan" localSheetId="17" hidden="1">{"'Sheet1'!$L$16"}</definedName>
    <definedName name="Antoan" localSheetId="3" hidden="1">{"'Sheet1'!$L$16"}</definedName>
    <definedName name="Antoan" localSheetId="0" hidden="1">{"'Sheet1'!$L$16"}</definedName>
    <definedName name="Antoan" localSheetId="13" hidden="1">{"'Sheet1'!$L$16"}</definedName>
    <definedName name="Antoan" localSheetId="16" hidden="1">{"'Sheet1'!$L$16"}</definedName>
    <definedName name="Antoan" localSheetId="1" hidden="1">{"'Sheet1'!$L$16"}</definedName>
    <definedName name="Antoan" localSheetId="2" hidden="1">{"'Sheet1'!$L$16"}</definedName>
    <definedName name="Antoan" hidden="1">{"'Sheet1'!$L$16"}</definedName>
    <definedName name="AppRoad" localSheetId="19">#REF!</definedName>
    <definedName name="AppRoad" localSheetId="10">#REF!</definedName>
    <definedName name="AppRoad" localSheetId="3">#REF!</definedName>
    <definedName name="AppRoad" localSheetId="16">#REF!</definedName>
    <definedName name="AppRoad">#REF!</definedName>
    <definedName name="aqbnmjm" localSheetId="4" hidden="1">#REF!</definedName>
    <definedName name="aqbnmjm" localSheetId="5" hidden="1">#REF!</definedName>
    <definedName name="aqbnmjm" localSheetId="6" hidden="1">#REF!</definedName>
    <definedName name="aqbnmjm" localSheetId="19" hidden="1">#REF!</definedName>
    <definedName name="aqbnmjm" localSheetId="8" hidden="1">#REF!</definedName>
    <definedName name="aqbnmjm" localSheetId="10" hidden="1">#REF!</definedName>
    <definedName name="aqbnmjm" localSheetId="11" hidden="1">#REF!</definedName>
    <definedName name="aqbnmjm" localSheetId="18" hidden="1">#REF!</definedName>
    <definedName name="aqbnmjm" localSheetId="3" hidden="1">#REF!</definedName>
    <definedName name="aqbnmjm" localSheetId="13" hidden="1">#REF!</definedName>
    <definedName name="aqbnmjm" localSheetId="16" hidden="1">#REF!</definedName>
    <definedName name="aqbnmjm" hidden="1">#REF!</definedName>
    <definedName name="Area" localSheetId="19">#REF!</definedName>
    <definedName name="Area" localSheetId="10">#REF!</definedName>
    <definedName name="Area" localSheetId="3">#REF!</definedName>
    <definedName name="Area" localSheetId="16">#REF!</definedName>
    <definedName name="Area">#REF!</definedName>
    <definedName name="AS2DocOpenMode" hidden="1">"AS2DocumentEdit"</definedName>
    <definedName name="asd" localSheetId="4" hidden="1">{"'Sheet1'!$L$16"}</definedName>
    <definedName name="asd" localSheetId="5" hidden="1">{"'Sheet1'!$L$16"}</definedName>
    <definedName name="asd" localSheetId="6" hidden="1">{"'Sheet1'!$L$16"}</definedName>
    <definedName name="asd" localSheetId="19" hidden="1">{"'Sheet1'!$L$16"}</definedName>
    <definedName name="asd" localSheetId="7" hidden="1">{"'Sheet1'!$L$16"}</definedName>
    <definedName name="asd" localSheetId="8" hidden="1">{"'Sheet1'!$L$16"}</definedName>
    <definedName name="asd" localSheetId="10" hidden="1">{"'Sheet1'!$L$16"}</definedName>
    <definedName name="asd" localSheetId="11" hidden="1">{"'Sheet1'!$L$16"}</definedName>
    <definedName name="asd" localSheetId="12" hidden="1">{"'Sheet1'!$L$16"}</definedName>
    <definedName name="asd" localSheetId="18" hidden="1">{"'Sheet1'!$L$16"}</definedName>
    <definedName name="asd" localSheetId="17" hidden="1">{"'Sheet1'!$L$16"}</definedName>
    <definedName name="asd" localSheetId="3" hidden="1">{"'Sheet1'!$L$16"}</definedName>
    <definedName name="asd" localSheetId="0" hidden="1">{"'Sheet1'!$L$16"}</definedName>
    <definedName name="asd" localSheetId="13" hidden="1">{"'Sheet1'!$L$16"}</definedName>
    <definedName name="asd" localSheetId="16" hidden="1">{"'Sheet1'!$L$16"}</definedName>
    <definedName name="asd" localSheetId="1" hidden="1">{"'Sheet1'!$L$16"}</definedName>
    <definedName name="asd" localSheetId="2" hidden="1">{"'Sheet1'!$L$16"}</definedName>
    <definedName name="asd" hidden="1">{"'Sheet1'!$L$16"}</definedName>
    <definedName name="asdddddddddddddd" localSheetId="4" hidden="1">{"'Sheet1'!$L$16"}</definedName>
    <definedName name="asdddddddddddddd" localSheetId="5" hidden="1">{"'Sheet1'!$L$16"}</definedName>
    <definedName name="asdddddddddddddd" localSheetId="6" hidden="1">{"'Sheet1'!$L$16"}</definedName>
    <definedName name="asdddddddddddddd" localSheetId="19" hidden="1">{"'Sheet1'!$L$16"}</definedName>
    <definedName name="asdddddddddddddd" localSheetId="7" hidden="1">{"'Sheet1'!$L$16"}</definedName>
    <definedName name="asdddddddddddddd" localSheetId="8" hidden="1">{"'Sheet1'!$L$16"}</definedName>
    <definedName name="asdddddddddddddd" localSheetId="10" hidden="1">{"'Sheet1'!$L$16"}</definedName>
    <definedName name="asdddddddddddddd" localSheetId="11" hidden="1">{"'Sheet1'!$L$16"}</definedName>
    <definedName name="asdddddddddddddd" localSheetId="12" hidden="1">{"'Sheet1'!$L$16"}</definedName>
    <definedName name="asdddddddddddddd" localSheetId="18" hidden="1">{"'Sheet1'!$L$16"}</definedName>
    <definedName name="asdddddddddddddd" localSheetId="17" hidden="1">{"'Sheet1'!$L$16"}</definedName>
    <definedName name="asdddddddddddddd" localSheetId="3" hidden="1">{"'Sheet1'!$L$16"}</definedName>
    <definedName name="asdddddddddddddd" localSheetId="0" hidden="1">{"'Sheet1'!$L$16"}</definedName>
    <definedName name="asdddddddddddddd" localSheetId="13" hidden="1">{"'Sheet1'!$L$16"}</definedName>
    <definedName name="asdddddddddddddd" localSheetId="16" hidden="1">{"'Sheet1'!$L$16"}</definedName>
    <definedName name="asdddddddddddddd" localSheetId="1" hidden="1">{"'Sheet1'!$L$16"}</definedName>
    <definedName name="asdddddddddddddd" localSheetId="2" hidden="1">{"'Sheet1'!$L$16"}</definedName>
    <definedName name="asdddddddddddddd" hidden="1">{"'Sheet1'!$L$16"}</definedName>
    <definedName name="asdf" localSheetId="4" hidden="1">{"'Sheet1'!$L$16"}</definedName>
    <definedName name="asdf" localSheetId="5" hidden="1">{"'Sheet1'!$L$16"}</definedName>
    <definedName name="asdf" localSheetId="6" hidden="1">{"'Sheet1'!$L$16"}</definedName>
    <definedName name="asdf" localSheetId="19" hidden="1">{"'Sheet1'!$L$16"}</definedName>
    <definedName name="asdf" localSheetId="7" hidden="1">{"'Sheet1'!$L$16"}</definedName>
    <definedName name="asdf" localSheetId="8" hidden="1">{"'Sheet1'!$L$16"}</definedName>
    <definedName name="asdf" localSheetId="10" hidden="1">{"'Sheet1'!$L$16"}</definedName>
    <definedName name="asdf" localSheetId="11" hidden="1">{"'Sheet1'!$L$16"}</definedName>
    <definedName name="asdf" localSheetId="12" hidden="1">{"'Sheet1'!$L$16"}</definedName>
    <definedName name="asdf" localSheetId="18" hidden="1">{"'Sheet1'!$L$16"}</definedName>
    <definedName name="asdf" localSheetId="17" hidden="1">{"'Sheet1'!$L$16"}</definedName>
    <definedName name="asdf" localSheetId="3" hidden="1">{"'Sheet1'!$L$16"}</definedName>
    <definedName name="asdf" localSheetId="0" hidden="1">{"'Sheet1'!$L$16"}</definedName>
    <definedName name="asdf" localSheetId="13" hidden="1">{"'Sheet1'!$L$16"}</definedName>
    <definedName name="asdf" localSheetId="16" hidden="1">{"'Sheet1'!$L$16"}</definedName>
    <definedName name="asdf" localSheetId="1" hidden="1">{"'Sheet1'!$L$16"}</definedName>
    <definedName name="asdf" localSheetId="2" hidden="1">{"'Sheet1'!$L$16"}</definedName>
    <definedName name="asdf" hidden="1">{"'Sheet1'!$L$16"}</definedName>
    <definedName name="asdfd" localSheetId="4" hidden="1">{"'Sheet1'!$L$16"}</definedName>
    <definedName name="asdfd" localSheetId="5" hidden="1">{"'Sheet1'!$L$16"}</definedName>
    <definedName name="asdfd" localSheetId="6" hidden="1">{"'Sheet1'!$L$16"}</definedName>
    <definedName name="asdfd" localSheetId="19" hidden="1">{"'Sheet1'!$L$16"}</definedName>
    <definedName name="asdfd" localSheetId="7" hidden="1">{"'Sheet1'!$L$16"}</definedName>
    <definedName name="asdfd" localSheetId="8" hidden="1">{"'Sheet1'!$L$16"}</definedName>
    <definedName name="asdfd" localSheetId="10" hidden="1">{"'Sheet1'!$L$16"}</definedName>
    <definedName name="asdfd" localSheetId="11" hidden="1">{"'Sheet1'!$L$16"}</definedName>
    <definedName name="asdfd" localSheetId="12" hidden="1">{"'Sheet1'!$L$16"}</definedName>
    <definedName name="asdfd" localSheetId="18" hidden="1">{"'Sheet1'!$L$16"}</definedName>
    <definedName name="asdfd" localSheetId="17" hidden="1">{"'Sheet1'!$L$16"}</definedName>
    <definedName name="asdfd" localSheetId="3" hidden="1">{"'Sheet1'!$L$16"}</definedName>
    <definedName name="asdfd" localSheetId="0" hidden="1">{"'Sheet1'!$L$16"}</definedName>
    <definedName name="asdfd" localSheetId="13" hidden="1">{"'Sheet1'!$L$16"}</definedName>
    <definedName name="asdfd" localSheetId="16" hidden="1">{"'Sheet1'!$L$16"}</definedName>
    <definedName name="asdfd" localSheetId="1" hidden="1">{"'Sheet1'!$L$16"}</definedName>
    <definedName name="asdfd" localSheetId="2" hidden="1">{"'Sheet1'!$L$16"}</definedName>
    <definedName name="asdfd" hidden="1">{"'Sheet1'!$L$16"}</definedName>
    <definedName name="asf" localSheetId="4" hidden="1">{"'Sheet1'!$L$16"}</definedName>
    <definedName name="asf" localSheetId="5" hidden="1">{"'Sheet1'!$L$16"}</definedName>
    <definedName name="asf" localSheetId="6" hidden="1">{"'Sheet1'!$L$16"}</definedName>
    <definedName name="asf" localSheetId="19" hidden="1">{"'Sheet1'!$L$16"}</definedName>
    <definedName name="asf" localSheetId="7" hidden="1">{"'Sheet1'!$L$16"}</definedName>
    <definedName name="asf" localSheetId="8" hidden="1">{"'Sheet1'!$L$16"}</definedName>
    <definedName name="asf" localSheetId="10" hidden="1">{"'Sheet1'!$L$16"}</definedName>
    <definedName name="asf" localSheetId="11" hidden="1">{"'Sheet1'!$L$16"}</definedName>
    <definedName name="asf" localSheetId="12" hidden="1">{"'Sheet1'!$L$16"}</definedName>
    <definedName name="asf" localSheetId="18" hidden="1">{"'Sheet1'!$L$16"}</definedName>
    <definedName name="asf" localSheetId="17" hidden="1">{"'Sheet1'!$L$16"}</definedName>
    <definedName name="asf" localSheetId="3" hidden="1">{"'Sheet1'!$L$16"}</definedName>
    <definedName name="asf" localSheetId="0" hidden="1">{"'Sheet1'!$L$16"}</definedName>
    <definedName name="asf" localSheetId="13" hidden="1">{"'Sheet1'!$L$16"}</definedName>
    <definedName name="asf" localSheetId="16" hidden="1">{"'Sheet1'!$L$16"}</definedName>
    <definedName name="asf" localSheetId="1" hidden="1">{"'Sheet1'!$L$16"}</definedName>
    <definedName name="asf" localSheetId="2" hidden="1">{"'Sheet1'!$L$16"}</definedName>
    <definedName name="asf" hidden="1">{"'Sheet1'!$L$16"}</definedName>
    <definedName name="asss" localSheetId="4" hidden="1">{"'Sheet1'!$L$16"}</definedName>
    <definedName name="asss" localSheetId="5" hidden="1">{"'Sheet1'!$L$16"}</definedName>
    <definedName name="asss" localSheetId="6" hidden="1">{"'Sheet1'!$L$16"}</definedName>
    <definedName name="asss" localSheetId="19" hidden="1">{"'Sheet1'!$L$16"}</definedName>
    <definedName name="asss" localSheetId="7" hidden="1">{"'Sheet1'!$L$16"}</definedName>
    <definedName name="asss" localSheetId="8" hidden="1">{"'Sheet1'!$L$16"}</definedName>
    <definedName name="asss" localSheetId="10" hidden="1">{"'Sheet1'!$L$16"}</definedName>
    <definedName name="asss" localSheetId="11" hidden="1">{"'Sheet1'!$L$16"}</definedName>
    <definedName name="asss" localSheetId="12" hidden="1">{"'Sheet1'!$L$16"}</definedName>
    <definedName name="asss" localSheetId="18" hidden="1">{"'Sheet1'!$L$16"}</definedName>
    <definedName name="asss" localSheetId="17" hidden="1">{"'Sheet1'!$L$16"}</definedName>
    <definedName name="asss" localSheetId="3" hidden="1">{"'Sheet1'!$L$16"}</definedName>
    <definedName name="asss" localSheetId="0" hidden="1">{"'Sheet1'!$L$16"}</definedName>
    <definedName name="asss" localSheetId="13" hidden="1">{"'Sheet1'!$L$16"}</definedName>
    <definedName name="asss" localSheetId="16" hidden="1">{"'Sheet1'!$L$16"}</definedName>
    <definedName name="asss" localSheetId="1" hidden="1">{"'Sheet1'!$L$16"}</definedName>
    <definedName name="asss" localSheetId="2" hidden="1">{"'Sheet1'!$L$16"}</definedName>
    <definedName name="asss" hidden="1">{"'Sheet1'!$L$16"}</definedName>
    <definedName name="ATGT" localSheetId="4" hidden="1">{"'Sheet1'!$L$16"}</definedName>
    <definedName name="ATGT" localSheetId="5" hidden="1">{"'Sheet1'!$L$16"}</definedName>
    <definedName name="ATGT" localSheetId="6" hidden="1">{"'Sheet1'!$L$16"}</definedName>
    <definedName name="ATGT" localSheetId="19" hidden="1">{"'Sheet1'!$L$16"}</definedName>
    <definedName name="ATGT" localSheetId="7" hidden="1">{"'Sheet1'!$L$16"}</definedName>
    <definedName name="ATGT" localSheetId="8" hidden="1">{"'Sheet1'!$L$16"}</definedName>
    <definedName name="ATGT" localSheetId="10" hidden="1">{"'Sheet1'!$L$16"}</definedName>
    <definedName name="ATGT" localSheetId="11" hidden="1">{"'Sheet1'!$L$16"}</definedName>
    <definedName name="ATGT" localSheetId="12" hidden="1">{"'Sheet1'!$L$16"}</definedName>
    <definedName name="ATGT" localSheetId="18" hidden="1">{"'Sheet1'!$L$16"}</definedName>
    <definedName name="ATGT" localSheetId="17" hidden="1">{"'Sheet1'!$L$16"}</definedName>
    <definedName name="ATGT" localSheetId="3" hidden="1">{"'Sheet1'!$L$16"}</definedName>
    <definedName name="ATGT" localSheetId="0" hidden="1">{"'Sheet1'!$L$16"}</definedName>
    <definedName name="ATGT" localSheetId="13" hidden="1">{"'Sheet1'!$L$16"}</definedName>
    <definedName name="ATGT" localSheetId="16" hidden="1">{"'Sheet1'!$L$16"}</definedName>
    <definedName name="ATGT" localSheetId="1" hidden="1">{"'Sheet1'!$L$16"}</definedName>
    <definedName name="ATGT" localSheetId="2" hidden="1">{"'Sheet1'!$L$16"}</definedName>
    <definedName name="ATGT" hidden="1">{"'Sheet1'!$L$16"}</definedName>
    <definedName name="ATRAM" localSheetId="19">#REF!</definedName>
    <definedName name="ATRAM" localSheetId="10">#REF!</definedName>
    <definedName name="ATRAM" localSheetId="3">#REF!</definedName>
    <definedName name="ATRAM" localSheetId="16">#REF!</definedName>
    <definedName name="ATRAM">#REF!</definedName>
    <definedName name="ATW" localSheetId="19">#REF!</definedName>
    <definedName name="ATW" localSheetId="10">#REF!</definedName>
    <definedName name="ATW" localSheetId="3">#REF!</definedName>
    <definedName name="ATW" localSheetId="16">#REF!</definedName>
    <definedName name="ATW">#REF!</definedName>
    <definedName name="AÙ" localSheetId="19">#REF!</definedName>
    <definedName name="AÙ" localSheetId="10">#REF!</definedName>
    <definedName name="AÙ" localSheetId="3">#REF!</definedName>
    <definedName name="AÙ" localSheetId="16">#REF!</definedName>
    <definedName name="AÙ">#REF!</definedName>
    <definedName name="B.MinBacLieu" localSheetId="19">#REF!</definedName>
    <definedName name="B.MinBacLieu" localSheetId="7">#REF!</definedName>
    <definedName name="B.MinBacLieu" localSheetId="10">#REF!</definedName>
    <definedName name="B.MinBacLieu" localSheetId="18">#REF!</definedName>
    <definedName name="B.MinBacLieu" localSheetId="17">#REF!</definedName>
    <definedName name="B.MinBacLieu" localSheetId="3">#REF!</definedName>
    <definedName name="B.MinBacLieu" localSheetId="16">#REF!</definedName>
    <definedName name="B.MinBacLieu">#REF!</definedName>
    <definedName name="b_240" localSheetId="19">#REF!</definedName>
    <definedName name="b_240" localSheetId="13">#REF!</definedName>
    <definedName name="b_240" localSheetId="16">#REF!</definedName>
    <definedName name="b_240">#REF!</definedName>
    <definedName name="b_280" localSheetId="19">#REF!</definedName>
    <definedName name="b_280" localSheetId="13">#REF!</definedName>
    <definedName name="b_280" localSheetId="16">#REF!</definedName>
    <definedName name="b_280">#REF!</definedName>
    <definedName name="b_320" localSheetId="19">#REF!</definedName>
    <definedName name="b_320" localSheetId="13">#REF!</definedName>
    <definedName name="b_320" localSheetId="16">#REF!</definedName>
    <definedName name="b_320">#REF!</definedName>
    <definedName name="B_Isc">#N/A</definedName>
    <definedName name="B6Apha" localSheetId="19">#REF!</definedName>
    <definedName name="B6Apha" localSheetId="10">#REF!</definedName>
    <definedName name="B6Apha" localSheetId="3">#REF!</definedName>
    <definedName name="B6Apha" localSheetId="0">#REF!</definedName>
    <definedName name="B6Apha" localSheetId="16">#REF!</definedName>
    <definedName name="B6Apha" localSheetId="1">#REF!</definedName>
    <definedName name="B6Apha" localSheetId="2">#REF!</definedName>
    <definedName name="B6Apha">#REF!</definedName>
    <definedName name="B6beta" localSheetId="19">#REF!</definedName>
    <definedName name="B6beta" localSheetId="10">#REF!</definedName>
    <definedName name="B6beta" localSheetId="3">#REF!</definedName>
    <definedName name="B6beta" localSheetId="16">#REF!</definedName>
    <definedName name="B6beta">#REF!</definedName>
    <definedName name="B6d" localSheetId="19">#REF!</definedName>
    <definedName name="B6d" localSheetId="10">#REF!</definedName>
    <definedName name="B6d" localSheetId="3">#REF!</definedName>
    <definedName name="B6d" localSheetId="16">#REF!</definedName>
    <definedName name="B6d">#REF!</definedName>
    <definedName name="B6phi" localSheetId="19">#REF!</definedName>
    <definedName name="B6phi" localSheetId="10">#REF!</definedName>
    <definedName name="B6phi" localSheetId="3">#REF!</definedName>
    <definedName name="B6phi" localSheetId="16">#REF!</definedName>
    <definedName name="B6phi">#REF!</definedName>
    <definedName name="B7Csau" localSheetId="19">#REF!</definedName>
    <definedName name="B7Csau" localSheetId="10">#REF!</definedName>
    <definedName name="B7Csau" localSheetId="3">#REF!</definedName>
    <definedName name="B7Csau" localSheetId="16">#REF!</definedName>
    <definedName name="B7Csau">#REF!</definedName>
    <definedName name="B7dset" localSheetId="19">#REF!</definedName>
    <definedName name="B7dset" localSheetId="10">#REF!</definedName>
    <definedName name="B7dset" localSheetId="3">#REF!</definedName>
    <definedName name="B7dset" localSheetId="16">#REF!</definedName>
    <definedName name="B7dset">#REF!</definedName>
    <definedName name="B7R" localSheetId="19">#REF!</definedName>
    <definedName name="B7R" localSheetId="10">#REF!</definedName>
    <definedName name="B7R" localSheetId="3">#REF!</definedName>
    <definedName name="B7R" localSheetId="16">#REF!</definedName>
    <definedName name="B7R">#REF!</definedName>
    <definedName name="BacKan">#N/A</definedName>
    <definedName name="Bai_ducdam_coc" localSheetId="19">#REF!</definedName>
    <definedName name="Bai_ducdam_coc" localSheetId="7">#REF!</definedName>
    <definedName name="Bai_ducdam_coc" localSheetId="10">#REF!</definedName>
    <definedName name="Bai_ducdam_coc" localSheetId="18">#REF!</definedName>
    <definedName name="Bai_ducdam_coc" localSheetId="17">#REF!</definedName>
    <definedName name="Bai_ducdam_coc" localSheetId="3">#REF!</definedName>
    <definedName name="Bai_ducdam_coc" localSheetId="0">#REF!</definedName>
    <definedName name="Bai_ducdam_coc" localSheetId="16">#REF!</definedName>
    <definedName name="Bai_ducdam_coc" localSheetId="1">#REF!</definedName>
    <definedName name="Bai_ducdam_coc" localSheetId="2">#REF!</definedName>
    <definedName name="Bai_ducdam_coc">#REF!</definedName>
    <definedName name="ban" localSheetId="19">#REF!</definedName>
    <definedName name="ban" localSheetId="10">#REF!</definedName>
    <definedName name="ban" localSheetId="3">#REF!</definedName>
    <definedName name="ban" localSheetId="16">#REF!</definedName>
    <definedName name="ban">#REF!</definedName>
    <definedName name="ban_dan" localSheetId="19">#REF!</definedName>
    <definedName name="ban_dan" localSheetId="10">#REF!</definedName>
    <definedName name="ban_dan" localSheetId="3">#REF!</definedName>
    <definedName name="ban_dan" localSheetId="16">#REF!</definedName>
    <definedName name="ban_dan">#REF!</definedName>
    <definedName name="Bang">#N/A</definedName>
    <definedName name="BANG_CHI_TIET_THI_NGHIEM_CONG_TO" localSheetId="19">#REF!</definedName>
    <definedName name="BANG_CHI_TIET_THI_NGHIEM_CONG_TO" localSheetId="7">#REF!</definedName>
    <definedName name="BANG_CHI_TIET_THI_NGHIEM_CONG_TO" localSheetId="18">#REF!</definedName>
    <definedName name="BANG_CHI_TIET_THI_NGHIEM_CONG_TO" localSheetId="17">#REF!</definedName>
    <definedName name="BANG_CHI_TIET_THI_NGHIEM_CONG_TO" localSheetId="13">#REF!</definedName>
    <definedName name="BANG_CHI_TIET_THI_NGHIEM_CONG_TO" localSheetId="16">#REF!</definedName>
    <definedName name="BANG_CHI_TIET_THI_NGHIEM_CONG_TO">#REF!</definedName>
    <definedName name="BANG_CHI_TIET_THI_NGHIEM_DZ0.4KV" localSheetId="19">#REF!</definedName>
    <definedName name="BANG_CHI_TIET_THI_NGHIEM_DZ0.4KV" localSheetId="13">#REF!</definedName>
    <definedName name="BANG_CHI_TIET_THI_NGHIEM_DZ0.4KV" localSheetId="16">#REF!</definedName>
    <definedName name="BANG_CHI_TIET_THI_NGHIEM_DZ0.4KV">#REF!</definedName>
    <definedName name="Bang_cly" localSheetId="19">#REF!</definedName>
    <definedName name="Bang_cly" localSheetId="10">#REF!</definedName>
    <definedName name="Bang_cly" localSheetId="3">#REF!</definedName>
    <definedName name="Bang_cly" localSheetId="0">#REF!</definedName>
    <definedName name="Bang_cly" localSheetId="13">#REF!</definedName>
    <definedName name="Bang_cly" localSheetId="16">#REF!</definedName>
    <definedName name="Bang_cly" localSheetId="1">#REF!</definedName>
    <definedName name="Bang_cly" localSheetId="2">#REF!</definedName>
    <definedName name="Bang_cly">#REF!</definedName>
    <definedName name="Bang_CVC" localSheetId="19">#REF!</definedName>
    <definedName name="Bang_CVC" localSheetId="10">#REF!</definedName>
    <definedName name="Bang_CVC" localSheetId="3">#REF!</definedName>
    <definedName name="Bang_CVC" localSheetId="13">#REF!</definedName>
    <definedName name="Bang_CVC" localSheetId="16">#REF!</definedName>
    <definedName name="Bang_CVC">#REF!</definedName>
    <definedName name="bang_gia" localSheetId="13">#REF!</definedName>
    <definedName name="bang_gia" localSheetId="16">#REF!</definedName>
    <definedName name="bang_gia">#N/A</definedName>
    <definedName name="BANG_TONG_HOP_CONG_TO" localSheetId="19">#REF!</definedName>
    <definedName name="BANG_TONG_HOP_CONG_TO" localSheetId="13">#REF!</definedName>
    <definedName name="BANG_TONG_HOP_CONG_TO" localSheetId="16">#REF!</definedName>
    <definedName name="BANG_TONG_HOP_CONG_TO">#REF!</definedName>
    <definedName name="BANG_TONG_HOP_DZ0.4KV" localSheetId="19">#REF!</definedName>
    <definedName name="BANG_TONG_HOP_DZ0.4KV" localSheetId="13">#REF!</definedName>
    <definedName name="BANG_TONG_HOP_DZ0.4KV" localSheetId="16">#REF!</definedName>
    <definedName name="BANG_TONG_HOP_DZ0.4KV">#REF!</definedName>
    <definedName name="BANG_TONG_HOP_DZ22KV" localSheetId="19">#REF!</definedName>
    <definedName name="BANG_TONG_HOP_DZ22KV" localSheetId="13">#REF!</definedName>
    <definedName name="BANG_TONG_HOP_DZ22KV" localSheetId="16">#REF!</definedName>
    <definedName name="BANG_TONG_HOP_DZ22KV">#REF!</definedName>
    <definedName name="BANG_TONG_HOP_KHO_BAI" localSheetId="19">#REF!</definedName>
    <definedName name="BANG_TONG_HOP_KHO_BAI" localSheetId="13">#REF!</definedName>
    <definedName name="BANG_TONG_HOP_KHO_BAI" localSheetId="16">#REF!</definedName>
    <definedName name="BANG_TONG_HOP_KHO_BAI">#REF!</definedName>
    <definedName name="BANG_TONG_HOP_TBA" localSheetId="19">#REF!</definedName>
    <definedName name="BANG_TONG_HOP_TBA" localSheetId="13">#REF!</definedName>
    <definedName name="BANG_TONG_HOP_TBA" localSheetId="16">#REF!</definedName>
    <definedName name="BANG_TONG_HOP_TBA">#REF!</definedName>
    <definedName name="Bang_travl" localSheetId="19">#REF!</definedName>
    <definedName name="Bang_travl" localSheetId="10">#REF!</definedName>
    <definedName name="Bang_travl" localSheetId="3">#REF!</definedName>
    <definedName name="Bang_travl" localSheetId="0">#REF!</definedName>
    <definedName name="Bang_travl" localSheetId="13">#REF!</definedName>
    <definedName name="Bang_travl" localSheetId="16">#REF!</definedName>
    <definedName name="Bang_travl" localSheetId="1">#REF!</definedName>
    <definedName name="Bang_travl" localSheetId="2">#REF!</definedName>
    <definedName name="Bang_travl">#REF!</definedName>
    <definedName name="bangchu" localSheetId="19">#REF!</definedName>
    <definedName name="bangchu" localSheetId="10">#REF!</definedName>
    <definedName name="bangchu" localSheetId="3">#REF!</definedName>
    <definedName name="bangchu" localSheetId="13">#REF!</definedName>
    <definedName name="bangchu" localSheetId="16">#REF!</definedName>
    <definedName name="bangchu">#REF!</definedName>
    <definedName name="Bangfs" localSheetId="19">#REF!</definedName>
    <definedName name="Bangfs" localSheetId="10">#REF!</definedName>
    <definedName name="Bangfs" localSheetId="3">#REF!</definedName>
    <definedName name="Bangfs" localSheetId="16">#REF!</definedName>
    <definedName name="Bangfs">#REF!</definedName>
    <definedName name="Bangma" localSheetId="19">#REF!</definedName>
    <definedName name="Bangma" localSheetId="10">#REF!</definedName>
    <definedName name="Bangma" localSheetId="3">#REF!</definedName>
    <definedName name="Bangma" localSheetId="16">#REF!</definedName>
    <definedName name="Bangma">#REF!</definedName>
    <definedName name="Bangtienluong" localSheetId="19">#REF!</definedName>
    <definedName name="Bangtienluong" localSheetId="10">#REF!</definedName>
    <definedName name="Bangtienluong" localSheetId="3">#REF!</definedName>
    <definedName name="Bangtienluong" localSheetId="16">#REF!</definedName>
    <definedName name="Bangtienluong">#REF!</definedName>
    <definedName name="bangtinh" localSheetId="19">#REF!</definedName>
    <definedName name="bangtinh" localSheetId="10">#REF!</definedName>
    <definedName name="bangtinh" localSheetId="3">#REF!</definedName>
    <definedName name="bangtinh" localSheetId="16">#REF!</definedName>
    <definedName name="bangtinh">#REF!</definedName>
    <definedName name="banql" localSheetId="4" hidden="1">{"'Sheet1'!$L$16"}</definedName>
    <definedName name="banql" localSheetId="5" hidden="1">{"'Sheet1'!$L$16"}</definedName>
    <definedName name="banql" localSheetId="6" hidden="1">{"'Sheet1'!$L$16"}</definedName>
    <definedName name="banql" localSheetId="19" hidden="1">{"'Sheet1'!$L$16"}</definedName>
    <definedName name="banql" localSheetId="7" hidden="1">{"'Sheet1'!$L$16"}</definedName>
    <definedName name="banql" localSheetId="8" hidden="1">{"'Sheet1'!$L$16"}</definedName>
    <definedName name="banql" localSheetId="10" hidden="1">{"'Sheet1'!$L$16"}</definedName>
    <definedName name="banql" localSheetId="11" hidden="1">{"'Sheet1'!$L$16"}</definedName>
    <definedName name="banql" localSheetId="12" hidden="1">{"'Sheet1'!$L$16"}</definedName>
    <definedName name="banql" localSheetId="18" hidden="1">{"'Sheet1'!$L$16"}</definedName>
    <definedName name="banql" localSheetId="17" hidden="1">{"'Sheet1'!$L$16"}</definedName>
    <definedName name="banql" localSheetId="3" hidden="1">{"'Sheet1'!$L$16"}</definedName>
    <definedName name="banql" localSheetId="0" hidden="1">{"'Sheet1'!$L$16"}</definedName>
    <definedName name="banql" localSheetId="13" hidden="1">{"'Sheet1'!$L$16"}</definedName>
    <definedName name="banql" localSheetId="16" hidden="1">{"'Sheet1'!$L$16"}</definedName>
    <definedName name="banql" localSheetId="1" hidden="1">{"'Sheet1'!$L$16"}</definedName>
    <definedName name="banql" localSheetId="2" hidden="1">{"'Sheet1'!$L$16"}</definedName>
    <definedName name="banql" hidden="1">{"'Sheet1'!$L$16"}</definedName>
    <definedName name="BarData">#N/A</definedName>
    <definedName name="Bay" localSheetId="19">#REF!</definedName>
    <definedName name="Bay" localSheetId="7">#REF!</definedName>
    <definedName name="Bay" localSheetId="10">#REF!</definedName>
    <definedName name="Bay" localSheetId="18">#REF!</definedName>
    <definedName name="Bay" localSheetId="17">#REF!</definedName>
    <definedName name="Bay" localSheetId="3">#REF!</definedName>
    <definedName name="Bay" localSheetId="0">#REF!</definedName>
    <definedName name="Bay" localSheetId="16">#REF!</definedName>
    <definedName name="Bay" localSheetId="1">#REF!</definedName>
    <definedName name="Bay" localSheetId="2">#REF!</definedName>
    <definedName name="Bay">#REF!</definedName>
    <definedName name="BB" localSheetId="13">#REF!</definedName>
    <definedName name="BB" localSheetId="16">#REF!</definedName>
    <definedName name="BB">#N/A</definedName>
    <definedName name="BDAY" localSheetId="19">#REF!</definedName>
    <definedName name="BDAY" localSheetId="7">#REF!</definedName>
    <definedName name="BDAY" localSheetId="10">#REF!</definedName>
    <definedName name="BDAY" localSheetId="18">#REF!</definedName>
    <definedName name="BDAY" localSheetId="17">#REF!</definedName>
    <definedName name="BDAY" localSheetId="3">#REF!</definedName>
    <definedName name="BDAY" localSheetId="0">#REF!</definedName>
    <definedName name="BDAY" localSheetId="16">#REF!</definedName>
    <definedName name="BDAY" localSheetId="1">#REF!</definedName>
    <definedName name="BDAY" localSheetId="2">#REF!</definedName>
    <definedName name="BDAY">#REF!</definedName>
    <definedName name="bdd">1.5</definedName>
    <definedName name="Be_duc_dam" localSheetId="19">#REF!</definedName>
    <definedName name="Be_duc_dam" localSheetId="10">#REF!</definedName>
    <definedName name="Be_duc_dam" localSheetId="3">#REF!</definedName>
    <definedName name="Be_duc_dam" localSheetId="16">#REF!</definedName>
    <definedName name="Be_duc_dam">#REF!</definedName>
    <definedName name="bé_giao_th_ng" localSheetId="19">#REF!</definedName>
    <definedName name="bé_giao_th_ng" localSheetId="10">#REF!</definedName>
    <definedName name="bé_giao_th_ng" localSheetId="3">#REF!</definedName>
    <definedName name="bé_giao_th_ng" localSheetId="16">#REF!</definedName>
    <definedName name="bé_giao_th_ng">#REF!</definedName>
    <definedName name="bé_x_y_dùng" localSheetId="19">#REF!</definedName>
    <definedName name="bé_x_y_dùng" localSheetId="10">#REF!</definedName>
    <definedName name="bé_x_y_dùng" localSheetId="3">#REF!</definedName>
    <definedName name="bé_x_y_dùng" localSheetId="16">#REF!</definedName>
    <definedName name="bé_x_y_dùng">#REF!</definedName>
    <definedName name="beepsound" localSheetId="19">#REF!</definedName>
    <definedName name="beepsound" localSheetId="10">#REF!</definedName>
    <definedName name="beepsound" localSheetId="3">#REF!</definedName>
    <definedName name="beepsound" localSheetId="16">#REF!</definedName>
    <definedName name="beepsound">#REF!</definedName>
    <definedName name="bengam" localSheetId="19">#REF!</definedName>
    <definedName name="bengam" localSheetId="10">#REF!</definedName>
    <definedName name="bengam" localSheetId="3">#REF!</definedName>
    <definedName name="bengam" localSheetId="13">#REF!</definedName>
    <definedName name="bengam" localSheetId="16">#REF!</definedName>
    <definedName name="bengam">#REF!</definedName>
    <definedName name="benuoc" localSheetId="19">#REF!</definedName>
    <definedName name="benuoc" localSheetId="10">#REF!</definedName>
    <definedName name="benuoc" localSheetId="3">#REF!</definedName>
    <definedName name="benuoc" localSheetId="13">#REF!</definedName>
    <definedName name="benuoc" localSheetId="16">#REF!</definedName>
    <definedName name="benuoc">#REF!</definedName>
    <definedName name="beta" localSheetId="19">#REF!</definedName>
    <definedName name="beta" localSheetId="10">#REF!</definedName>
    <definedName name="beta" localSheetId="3">#REF!</definedName>
    <definedName name="beta" localSheetId="13">#REF!</definedName>
    <definedName name="beta" localSheetId="16">#REF!</definedName>
    <definedName name="beta">#REF!</definedName>
    <definedName name="Bgiang" localSheetId="4" hidden="1">{"'Sheet1'!$L$16"}</definedName>
    <definedName name="Bgiang" localSheetId="5" hidden="1">{"'Sheet1'!$L$16"}</definedName>
    <definedName name="Bgiang" localSheetId="6" hidden="1">{"'Sheet1'!$L$16"}</definedName>
    <definedName name="Bgiang" localSheetId="19" hidden="1">{"'Sheet1'!$L$16"}</definedName>
    <definedName name="Bgiang" localSheetId="7" hidden="1">{"'Sheet1'!$L$16"}</definedName>
    <definedName name="Bgiang" localSheetId="8" hidden="1">{"'Sheet1'!$L$16"}</definedName>
    <definedName name="Bgiang" localSheetId="10" hidden="1">{"'Sheet1'!$L$16"}</definedName>
    <definedName name="Bgiang" localSheetId="11" hidden="1">{"'Sheet1'!$L$16"}</definedName>
    <definedName name="Bgiang" localSheetId="12" hidden="1">{"'Sheet1'!$L$16"}</definedName>
    <definedName name="Bgiang" localSheetId="18" hidden="1">{"'Sheet1'!$L$16"}</definedName>
    <definedName name="Bgiang" localSheetId="17" hidden="1">{"'Sheet1'!$L$16"}</definedName>
    <definedName name="Bgiang" localSheetId="3" hidden="1">{"'Sheet1'!$L$16"}</definedName>
    <definedName name="Bgiang" localSheetId="0" hidden="1">{"'Sheet1'!$L$16"}</definedName>
    <definedName name="Bgiang" localSheetId="13" hidden="1">{"'Sheet1'!$L$16"}</definedName>
    <definedName name="Bgiang" localSheetId="16" hidden="1">{"'Sheet1'!$L$16"}</definedName>
    <definedName name="Bgiang" localSheetId="1" hidden="1">{"'Sheet1'!$L$16"}</definedName>
    <definedName name="Bgiang" localSheetId="2" hidden="1">{"'Sheet1'!$L$16"}</definedName>
    <definedName name="Bgiang" hidden="1">{"'Sheet1'!$L$16"}</definedName>
    <definedName name="bia">#N/A</definedName>
    <definedName name="blang" localSheetId="19">#REF!</definedName>
    <definedName name="blang" localSheetId="7">#REF!</definedName>
    <definedName name="blang" localSheetId="10">#REF!</definedName>
    <definedName name="blang" localSheetId="18">#REF!</definedName>
    <definedName name="blang" localSheetId="17">#REF!</definedName>
    <definedName name="blang" localSheetId="3">#REF!</definedName>
    <definedName name="blang" localSheetId="0">#REF!</definedName>
    <definedName name="blang" localSheetId="16">#REF!</definedName>
    <definedName name="blang" localSheetId="1">#REF!</definedName>
    <definedName name="blang" localSheetId="2">#REF!</definedName>
    <definedName name="blang">#REF!</definedName>
    <definedName name="blkh" localSheetId="19">#REF!</definedName>
    <definedName name="blkh" localSheetId="13">#REF!</definedName>
    <definedName name="blkh" localSheetId="16">#REF!</definedName>
    <definedName name="blkh">#REF!</definedName>
    <definedName name="blkh1" localSheetId="19">#REF!</definedName>
    <definedName name="blkh1" localSheetId="13">#REF!</definedName>
    <definedName name="blkh1" localSheetId="16">#REF!</definedName>
    <definedName name="blkh1">#REF!</definedName>
    <definedName name="BLOCK1" localSheetId="19">#REF!</definedName>
    <definedName name="BLOCK1" localSheetId="10">#REF!</definedName>
    <definedName name="BLOCK1" localSheetId="3">#REF!</definedName>
    <definedName name="BLOCK1" localSheetId="16">#REF!</definedName>
    <definedName name="BLOCK1">#REF!</definedName>
    <definedName name="BLOCK2" localSheetId="19">#REF!</definedName>
    <definedName name="BLOCK2" localSheetId="10">#REF!</definedName>
    <definedName name="BLOCK2" localSheetId="3">#REF!</definedName>
    <definedName name="BLOCK2" localSheetId="16">#REF!</definedName>
    <definedName name="BLOCK2">#REF!</definedName>
    <definedName name="BLOCK3" localSheetId="19">#REF!</definedName>
    <definedName name="BLOCK3" localSheetId="10">#REF!</definedName>
    <definedName name="BLOCK3" localSheetId="3">#REF!</definedName>
    <definedName name="BLOCK3" localSheetId="16">#REF!</definedName>
    <definedName name="BLOCK3">#REF!</definedName>
    <definedName name="blong" localSheetId="19">#REF!</definedName>
    <definedName name="blong" localSheetId="10">#REF!</definedName>
    <definedName name="blong" localSheetId="3">#REF!</definedName>
    <definedName name="blong" localSheetId="16">#REF!</definedName>
    <definedName name="blong">#REF!</definedName>
    <definedName name="BMCauDuongSat" localSheetId="19">#REF!</definedName>
    <definedName name="BMCauDuongSat" localSheetId="10">#REF!</definedName>
    <definedName name="BMCauDuongSat" localSheetId="3">#REF!</definedName>
    <definedName name="BMCauDuongSat" localSheetId="16">#REF!</definedName>
    <definedName name="BMCauDuongSat">#REF!</definedName>
    <definedName name="BMS" localSheetId="4" hidden="1">{"'Sheet1'!$L$16"}</definedName>
    <definedName name="BMS" localSheetId="5" hidden="1">{"'Sheet1'!$L$16"}</definedName>
    <definedName name="BMS" localSheetId="6" hidden="1">{"'Sheet1'!$L$16"}</definedName>
    <definedName name="BMS" localSheetId="19" hidden="1">{"'Sheet1'!$L$16"}</definedName>
    <definedName name="BMS" localSheetId="7" hidden="1">{"'Sheet1'!$L$16"}</definedName>
    <definedName name="BMS" localSheetId="8" hidden="1">{"'Sheet1'!$L$16"}</definedName>
    <definedName name="BMS" localSheetId="10" hidden="1">{"'Sheet1'!$L$16"}</definedName>
    <definedName name="BMS" localSheetId="11" hidden="1">{"'Sheet1'!$L$16"}</definedName>
    <definedName name="BMS" localSheetId="12" hidden="1">{"'Sheet1'!$L$16"}</definedName>
    <definedName name="BMS" localSheetId="18" hidden="1">{"'Sheet1'!$L$16"}</definedName>
    <definedName name="BMS" localSheetId="17" hidden="1">{"'Sheet1'!$L$16"}</definedName>
    <definedName name="BMS" localSheetId="3" hidden="1">{"'Sheet1'!$L$16"}</definedName>
    <definedName name="BMS" localSheetId="0" hidden="1">{"'Sheet1'!$L$16"}</definedName>
    <definedName name="BMS" localSheetId="13" hidden="1">{"'Sheet1'!$L$16"}</definedName>
    <definedName name="BMS" localSheetId="16" hidden="1">{"'Sheet1'!$L$16"}</definedName>
    <definedName name="BMS" localSheetId="1" hidden="1">{"'Sheet1'!$L$16"}</definedName>
    <definedName name="BMS" localSheetId="2" hidden="1">{"'Sheet1'!$L$16"}</definedName>
    <definedName name="BMS" hidden="1">{"'Sheet1'!$L$16"}</definedName>
    <definedName name="Bon" localSheetId="19">#REF!</definedName>
    <definedName name="Bon" localSheetId="10">#REF!</definedName>
    <definedName name="Bon" localSheetId="3">#REF!</definedName>
    <definedName name="Bon" localSheetId="16">#REF!</definedName>
    <definedName name="Bon">#REF!</definedName>
    <definedName name="Book2" localSheetId="13">#REF!</definedName>
    <definedName name="Book2" localSheetId="16">#REF!</definedName>
    <definedName name="Book2">#N/A</definedName>
    <definedName name="BookName">"Bao_cao_cua_NVTK_tai_NPP_bieu_mau_moi_4___Mau_moi.xls"</definedName>
    <definedName name="BOQ" localSheetId="13">#REF!</definedName>
    <definedName name="BOQ" localSheetId="16">#REF!</definedName>
    <definedName name="BOQ">#N/A</definedName>
    <definedName name="Botanical2" localSheetId="19">#REF!</definedName>
    <definedName name="Botanical2" localSheetId="7">#REF!</definedName>
    <definedName name="Botanical2" localSheetId="10">#REF!</definedName>
    <definedName name="Botanical2" localSheetId="18">#REF!</definedName>
    <definedName name="Botanical2" localSheetId="17">#REF!</definedName>
    <definedName name="Botanical2" localSheetId="3">#REF!</definedName>
    <definedName name="Botanical2" localSheetId="0">#REF!</definedName>
    <definedName name="Botanical2" localSheetId="16">#REF!</definedName>
    <definedName name="Botanical2" localSheetId="1">#REF!</definedName>
    <definedName name="Botanical2" localSheetId="2">#REF!</definedName>
    <definedName name="Botanical2">#REF!</definedName>
    <definedName name="Botanical2.Jun" localSheetId="19">#REF!</definedName>
    <definedName name="Botanical2.Jun" localSheetId="10">#REF!</definedName>
    <definedName name="Botanical2.Jun" localSheetId="3">#REF!</definedName>
    <definedName name="Botanical2.Jun" localSheetId="16">#REF!</definedName>
    <definedName name="Botanical2.Jun">#REF!</definedName>
    <definedName name="bql" localSheetId="4" hidden="1">{#N/A,#N/A,FALSE,"Chi tiÆt"}</definedName>
    <definedName name="bql" localSheetId="5" hidden="1">{#N/A,#N/A,FALSE,"Chi tiÆt"}</definedName>
    <definedName name="bql" localSheetId="6" hidden="1">{#N/A,#N/A,FALSE,"Chi tiÆt"}</definedName>
    <definedName name="bql" localSheetId="19" hidden="1">{#N/A,#N/A,FALSE,"Chi tiÆt"}</definedName>
    <definedName name="bql" localSheetId="7" hidden="1">{#N/A,#N/A,FALSE,"Chi tiÆt"}</definedName>
    <definedName name="bql" localSheetId="8" hidden="1">{#N/A,#N/A,FALSE,"Chi tiÆt"}</definedName>
    <definedName name="bql" localSheetId="10" hidden="1">{#N/A,#N/A,FALSE,"Chi tiÆt"}</definedName>
    <definedName name="bql" localSheetId="11" hidden="1">{#N/A,#N/A,FALSE,"Chi tiÆt"}</definedName>
    <definedName name="bql" localSheetId="12" hidden="1">{#N/A,#N/A,FALSE,"Chi tiÆt"}</definedName>
    <definedName name="bql" localSheetId="18" hidden="1">{#N/A,#N/A,FALSE,"Chi tiÆt"}</definedName>
    <definedName name="bql" localSheetId="17" hidden="1">{#N/A,#N/A,FALSE,"Chi tiÆt"}</definedName>
    <definedName name="bql" localSheetId="3" hidden="1">{#N/A,#N/A,FALSE,"Chi tiÆt"}</definedName>
    <definedName name="bql" localSheetId="0" hidden="1">{#N/A,#N/A,FALSE,"Chi tiÆt"}</definedName>
    <definedName name="bql" localSheetId="13" hidden="1">{#N/A,#N/A,FALSE,"Chi tiÆt"}</definedName>
    <definedName name="bql" localSheetId="16" hidden="1">{#N/A,#N/A,FALSE,"Chi tiÆt"}</definedName>
    <definedName name="bql" localSheetId="1" hidden="1">{#N/A,#N/A,FALSE,"Chi tiÆt"}</definedName>
    <definedName name="bql" localSheetId="2" hidden="1">{#N/A,#N/A,FALSE,"Chi tiÆt"}</definedName>
    <definedName name="bql" hidden="1">{#N/A,#N/A,FALSE,"Chi tiÆt"}</definedName>
    <definedName name="BR_373" localSheetId="19">#REF!</definedName>
    <definedName name="BR_373" localSheetId="7">#REF!</definedName>
    <definedName name="BR_373" localSheetId="10">#REF!</definedName>
    <definedName name="BR_373" localSheetId="18">#REF!</definedName>
    <definedName name="BR_373" localSheetId="17">#REF!</definedName>
    <definedName name="BR_373" localSheetId="3">#REF!</definedName>
    <definedName name="BR_373" localSheetId="0">#REF!</definedName>
    <definedName name="BR_373" localSheetId="16">#REF!</definedName>
    <definedName name="BR_373" localSheetId="1">#REF!</definedName>
    <definedName name="BR_373" localSheetId="2">#REF!</definedName>
    <definedName name="BR_373">#REF!</definedName>
    <definedName name="BrName" localSheetId="19">#REF!</definedName>
    <definedName name="BrName" localSheetId="10">#REF!</definedName>
    <definedName name="BrName" localSheetId="3">#REF!</definedName>
    <definedName name="BrName" localSheetId="16">#REF!</definedName>
    <definedName name="BrName">#REF!</definedName>
    <definedName name="brok_Comm" localSheetId="19">#REF!</definedName>
    <definedName name="brok_Comm" localSheetId="10">#REF!</definedName>
    <definedName name="brok_Comm" localSheetId="3">#REF!</definedName>
    <definedName name="brok_Comm" localSheetId="16">#REF!</definedName>
    <definedName name="brok_Comm">#REF!</definedName>
    <definedName name="bson" localSheetId="19">#REF!</definedName>
    <definedName name="bson" localSheetId="10">#REF!</definedName>
    <definedName name="bson" localSheetId="3">#REF!</definedName>
    <definedName name="bson" localSheetId="16">#REF!</definedName>
    <definedName name="bson">#REF!</definedName>
    <definedName name="BT" localSheetId="13">#REF!</definedName>
    <definedName name="BT" localSheetId="16">#REF!</definedName>
    <definedName name="BT">#N/A</definedName>
    <definedName name="BT_CT_Mong_Mo_Tru_Cau" localSheetId="19">#REF!</definedName>
    <definedName name="BT_CT_Mong_Mo_Tru_Cau" localSheetId="7">#REF!</definedName>
    <definedName name="BT_CT_Mong_Mo_Tru_Cau" localSheetId="10">#REF!</definedName>
    <definedName name="BT_CT_Mong_Mo_Tru_Cau" localSheetId="18">#REF!</definedName>
    <definedName name="BT_CT_Mong_Mo_Tru_Cau" localSheetId="17">#REF!</definedName>
    <definedName name="BT_CT_Mong_Mo_Tru_Cau" localSheetId="3">#REF!</definedName>
    <definedName name="BT_CT_Mong_Mo_Tru_Cau" localSheetId="0">#REF!</definedName>
    <definedName name="BT_CT_Mong_Mo_Tru_Cau" localSheetId="16">#REF!</definedName>
    <definedName name="BT_CT_Mong_Mo_Tru_Cau" localSheetId="1">#REF!</definedName>
    <definedName name="BT_CT_Mong_Mo_Tru_Cau" localSheetId="2">#REF!</definedName>
    <definedName name="BT_CT_Mong_Mo_Tru_Cau">#REF!</definedName>
    <definedName name="btchiuaxitm300" localSheetId="13">#REF!</definedName>
    <definedName name="btchiuaxitm300" localSheetId="16">#REF!</definedName>
    <definedName name="btchiuaxitm300">#N/A</definedName>
    <definedName name="BTchiuaxm200" localSheetId="13">#REF!</definedName>
    <definedName name="BTchiuaxm200" localSheetId="16">#REF!</definedName>
    <definedName name="BTchiuaxm200">#N/A</definedName>
    <definedName name="btcocM400" localSheetId="13">#REF!</definedName>
    <definedName name="btcocM400" localSheetId="16">#REF!</definedName>
    <definedName name="btcocM400">#N/A</definedName>
    <definedName name="BTlotm100" localSheetId="13">#REF!</definedName>
    <definedName name="BTlotm100" localSheetId="16">#REF!</definedName>
    <definedName name="BTlotm100">#N/A</definedName>
    <definedName name="BTN_CPDD_tuoi_nhua_lot" localSheetId="19">#REF!</definedName>
    <definedName name="BTN_CPDD_tuoi_nhua_lot" localSheetId="7">#REF!</definedName>
    <definedName name="BTN_CPDD_tuoi_nhua_lot" localSheetId="10">#REF!</definedName>
    <definedName name="BTN_CPDD_tuoi_nhua_lot" localSheetId="18">#REF!</definedName>
    <definedName name="BTN_CPDD_tuoi_nhua_lot" localSheetId="17">#REF!</definedName>
    <definedName name="BTN_CPDD_tuoi_nhua_lot" localSheetId="3">#REF!</definedName>
    <definedName name="BTN_CPDD_tuoi_nhua_lot" localSheetId="0">#REF!</definedName>
    <definedName name="BTN_CPDD_tuoi_nhua_lot" localSheetId="16">#REF!</definedName>
    <definedName name="BTN_CPDD_tuoi_nhua_lot" localSheetId="1">#REF!</definedName>
    <definedName name="BTN_CPDD_tuoi_nhua_lot" localSheetId="2">#REF!</definedName>
    <definedName name="BTN_CPDD_tuoi_nhua_lot">#REF!</definedName>
    <definedName name="BTRAM" localSheetId="19">#REF!</definedName>
    <definedName name="BTRAM" localSheetId="10">#REF!</definedName>
    <definedName name="BTRAM" localSheetId="3">#REF!</definedName>
    <definedName name="BTRAM" localSheetId="16">#REF!</definedName>
    <definedName name="BTRAM">#REF!</definedName>
    <definedName name="BU_CHENH_LECH_DZ0.4KV" localSheetId="19">#REF!</definedName>
    <definedName name="BU_CHENH_LECH_DZ0.4KV" localSheetId="13">#REF!</definedName>
    <definedName name="BU_CHENH_LECH_DZ0.4KV" localSheetId="16">#REF!</definedName>
    <definedName name="BU_CHENH_LECH_DZ0.4KV">#REF!</definedName>
    <definedName name="BU_CHENH_LECH_DZ22KV" localSheetId="19">#REF!</definedName>
    <definedName name="BU_CHENH_LECH_DZ22KV" localSheetId="13">#REF!</definedName>
    <definedName name="BU_CHENH_LECH_DZ22KV" localSheetId="16">#REF!</definedName>
    <definedName name="BU_CHENH_LECH_DZ22KV">#REF!</definedName>
    <definedName name="BU_CHENH_LECH_TBA" localSheetId="19">#REF!</definedName>
    <definedName name="BU_CHENH_LECH_TBA" localSheetId="13">#REF!</definedName>
    <definedName name="BU_CHENH_LECH_TBA" localSheetId="16">#REF!</definedName>
    <definedName name="BU_CHENH_LECH_TBA">#REF!</definedName>
    <definedName name="Bulongma">8700</definedName>
    <definedName name="Bulongthepcoctiepdia" localSheetId="19">#REF!</definedName>
    <definedName name="Bulongthepcoctiepdia" localSheetId="7">#REF!</definedName>
    <definedName name="Bulongthepcoctiepdia" localSheetId="10">#REF!</definedName>
    <definedName name="Bulongthepcoctiepdia" localSheetId="18">#REF!</definedName>
    <definedName name="Bulongthepcoctiepdia" localSheetId="17">#REF!</definedName>
    <definedName name="Bulongthepcoctiepdia" localSheetId="3">#REF!</definedName>
    <definedName name="Bulongthepcoctiepdia" localSheetId="16">#REF!</definedName>
    <definedName name="Bulongthepcoctiepdia">#REF!</definedName>
    <definedName name="Button_1">"FORM_Bao_cao_cong_no_List"</definedName>
    <definedName name="BVCISUMMARY" localSheetId="13">#REF!</definedName>
    <definedName name="BVCISUMMARY" localSheetId="16">#REF!</definedName>
    <definedName name="BVCISUMMARY">#N/A</definedName>
    <definedName name="BŸo_cŸo_täng_hìp_giŸ_trÙ_t_i_s_n_câ__Ùnh" localSheetId="19">#REF!</definedName>
    <definedName name="BŸo_cŸo_täng_hìp_giŸ_trÙ_t_i_s_n_câ__Ùnh" localSheetId="7">#REF!</definedName>
    <definedName name="BŸo_cŸo_täng_hìp_giŸ_trÙ_t_i_s_n_câ__Ùnh" localSheetId="18">#REF!</definedName>
    <definedName name="BŸo_cŸo_täng_hìp_giŸ_trÙ_t_i_s_n_câ__Ùnh" localSheetId="17">#REF!</definedName>
    <definedName name="BŸo_cŸo_täng_hìp_giŸ_trÙ_t_i_s_n_câ__Ùnh" localSheetId="13">#REF!</definedName>
    <definedName name="BŸo_cŸo_täng_hìp_giŸ_trÙ_t_i_s_n_câ__Ùnh" localSheetId="16">#REF!</definedName>
    <definedName name="BŸo_cŸo_täng_hìp_giŸ_trÙ_t_i_s_n_câ__Ùnh">#REF!</definedName>
    <definedName name="C.1.1..Phat_tuyen" localSheetId="13">#REF!</definedName>
    <definedName name="C.1.1..Phat_tuyen" localSheetId="16">#REF!</definedName>
    <definedName name="C.1.1..Phat_tuyen">#N/A</definedName>
    <definedName name="C.1.10..VC_Thu_cong_CG" localSheetId="13">#REF!</definedName>
    <definedName name="C.1.10..VC_Thu_cong_CG" localSheetId="16">#REF!</definedName>
    <definedName name="C.1.10..VC_Thu_cong_CG">#N/A</definedName>
    <definedName name="C.1.2..Chat_cay_thu_cong" localSheetId="13">#REF!</definedName>
    <definedName name="C.1.2..Chat_cay_thu_cong" localSheetId="16">#REF!</definedName>
    <definedName name="C.1.2..Chat_cay_thu_cong">#N/A</definedName>
    <definedName name="C.1.3..Chat_cay_may" localSheetId="13">#REF!</definedName>
    <definedName name="C.1.3..Chat_cay_may" localSheetId="16">#REF!</definedName>
    <definedName name="C.1.3..Chat_cay_may">#N/A</definedName>
    <definedName name="C.1.4..Dao_goc_cay" localSheetId="13">#REF!</definedName>
    <definedName name="C.1.4..Dao_goc_cay" localSheetId="16">#REF!</definedName>
    <definedName name="C.1.4..Dao_goc_cay">#N/A</definedName>
    <definedName name="C.1.5..Lam_duong_tam" localSheetId="13">#REF!</definedName>
    <definedName name="C.1.5..Lam_duong_tam" localSheetId="16">#REF!</definedName>
    <definedName name="C.1.5..Lam_duong_tam">#N/A</definedName>
    <definedName name="C.1.6..Lam_cau_tam" localSheetId="13">#REF!</definedName>
    <definedName name="C.1.6..Lam_cau_tam" localSheetId="16">#REF!</definedName>
    <definedName name="C.1.6..Lam_cau_tam">#N/A</definedName>
    <definedName name="C.1.7..Rai_da_chong_lun" localSheetId="13">#REF!</definedName>
    <definedName name="C.1.7..Rai_da_chong_lun" localSheetId="16">#REF!</definedName>
    <definedName name="C.1.7..Rai_da_chong_lun">#N/A</definedName>
    <definedName name="C.1.8..Lam_kho_tam" localSheetId="13">#REF!</definedName>
    <definedName name="C.1.8..Lam_kho_tam" localSheetId="16">#REF!</definedName>
    <definedName name="C.1.8..Lam_kho_tam">#N/A</definedName>
    <definedName name="C.1.8..San_mat_bang" localSheetId="13">#REF!</definedName>
    <definedName name="C.1.8..San_mat_bang" localSheetId="16">#REF!</definedName>
    <definedName name="C.1.8..San_mat_bang">#N/A</definedName>
    <definedName name="C.2.1..VC_Thu_cong" localSheetId="13">#REF!</definedName>
    <definedName name="C.2.1..VC_Thu_cong" localSheetId="16">#REF!</definedName>
    <definedName name="C.2.1..VC_Thu_cong">#N/A</definedName>
    <definedName name="C.2.2..VC_T_cong_CG" localSheetId="13">#REF!</definedName>
    <definedName name="C.2.2..VC_T_cong_CG" localSheetId="16">#REF!</definedName>
    <definedName name="C.2.2..VC_T_cong_CG">#N/A</definedName>
    <definedName name="C.2.3..Boc_do" localSheetId="13">#REF!</definedName>
    <definedName name="C.2.3..Boc_do" localSheetId="16">#REF!</definedName>
    <definedName name="C.2.3..Boc_do">#N/A</definedName>
    <definedName name="C.3.1..Dao_dat_mong_cot" localSheetId="13">#REF!</definedName>
    <definedName name="C.3.1..Dao_dat_mong_cot" localSheetId="16">#REF!</definedName>
    <definedName name="C.3.1..Dao_dat_mong_cot">#N/A</definedName>
    <definedName name="C.3.2..Dao_dat_de_dap" localSheetId="13">#REF!</definedName>
    <definedName name="C.3.2..Dao_dat_de_dap" localSheetId="16">#REF!</definedName>
    <definedName name="C.3.2..Dao_dat_de_dap">#N/A</definedName>
    <definedName name="C.3.3..Dap_dat_mong" localSheetId="13">#REF!</definedName>
    <definedName name="C.3.3..Dap_dat_mong" localSheetId="16">#REF!</definedName>
    <definedName name="C.3.3..Dap_dat_mong">#N/A</definedName>
    <definedName name="C.3.4..Dao_dap_TDia" localSheetId="13">#REF!</definedName>
    <definedName name="C.3.4..Dao_dap_TDia" localSheetId="16">#REF!</definedName>
    <definedName name="C.3.4..Dao_dap_TDia">#N/A</definedName>
    <definedName name="C.3.5..Dap_bo_bao" localSheetId="13">#REF!</definedName>
    <definedName name="C.3.5..Dap_bo_bao" localSheetId="16">#REF!</definedName>
    <definedName name="C.3.5..Dap_bo_bao">#N/A</definedName>
    <definedName name="C.3.6..Bom_tat_nuoc" localSheetId="13">#REF!</definedName>
    <definedName name="C.3.6..Bom_tat_nuoc" localSheetId="16">#REF!</definedName>
    <definedName name="C.3.6..Bom_tat_nuoc">#N/A</definedName>
    <definedName name="C.3.7..Dao_bun" localSheetId="13">#REF!</definedName>
    <definedName name="C.3.7..Dao_bun" localSheetId="16">#REF!</definedName>
    <definedName name="C.3.7..Dao_bun">#N/A</definedName>
    <definedName name="C.3.8..Dap_cat_CT" localSheetId="13">#REF!</definedName>
    <definedName name="C.3.8..Dap_cat_CT" localSheetId="16">#REF!</definedName>
    <definedName name="C.3.8..Dap_cat_CT">#N/A</definedName>
    <definedName name="C.3.9..Dao_pha_da" localSheetId="13">#REF!</definedName>
    <definedName name="C.3.9..Dao_pha_da" localSheetId="16">#REF!</definedName>
    <definedName name="C.3.9..Dao_pha_da">#N/A</definedName>
    <definedName name="C.4.1.Cot_thep" localSheetId="13">#REF!</definedName>
    <definedName name="C.4.1.Cot_thep" localSheetId="16">#REF!</definedName>
    <definedName name="C.4.1.Cot_thep">#N/A</definedName>
    <definedName name="C.4.2..Van_khuon" localSheetId="13">#REF!</definedName>
    <definedName name="C.4.2..Van_khuon" localSheetId="16">#REF!</definedName>
    <definedName name="C.4.2..Van_khuon">#N/A</definedName>
    <definedName name="C.4.3..Be_tong" localSheetId="13">#REF!</definedName>
    <definedName name="C.4.3..Be_tong" localSheetId="16">#REF!</definedName>
    <definedName name="C.4.3..Be_tong">#N/A</definedName>
    <definedName name="C.4.4..Lap_BT_D.San" localSheetId="13">#REF!</definedName>
    <definedName name="C.4.4..Lap_BT_D.San" localSheetId="16">#REF!</definedName>
    <definedName name="C.4.4..Lap_BT_D.San">#N/A</definedName>
    <definedName name="C.4.5..Xay_da_hoc" localSheetId="13">#REF!</definedName>
    <definedName name="C.4.5..Xay_da_hoc" localSheetId="16">#REF!</definedName>
    <definedName name="C.4.5..Xay_da_hoc">#N/A</definedName>
    <definedName name="C.4.6..Dong_coc" localSheetId="13">#REF!</definedName>
    <definedName name="C.4.6..Dong_coc" localSheetId="16">#REF!</definedName>
    <definedName name="C.4.6..Dong_coc">#N/A</definedName>
    <definedName name="C.4.7..Quet_Bi_tum" localSheetId="13">#REF!</definedName>
    <definedName name="C.4.7..Quet_Bi_tum" localSheetId="16">#REF!</definedName>
    <definedName name="C.4.7..Quet_Bi_tum">#N/A</definedName>
    <definedName name="C.5.1..Lap_cot_thep" localSheetId="13">#REF!</definedName>
    <definedName name="C.5.1..Lap_cot_thep" localSheetId="16">#REF!</definedName>
    <definedName name="C.5.1..Lap_cot_thep">#N/A</definedName>
    <definedName name="C.5.2..Lap_cot_BT" localSheetId="13">#REF!</definedName>
    <definedName name="C.5.2..Lap_cot_BT" localSheetId="16">#REF!</definedName>
    <definedName name="C.5.2..Lap_cot_BT">#N/A</definedName>
    <definedName name="C.5.3..Lap_dat_xa" localSheetId="13">#REF!</definedName>
    <definedName name="C.5.3..Lap_dat_xa" localSheetId="16">#REF!</definedName>
    <definedName name="C.5.3..Lap_dat_xa">#N/A</definedName>
    <definedName name="C.5.4..Lap_tiep_dia" localSheetId="13">#REF!</definedName>
    <definedName name="C.5.4..Lap_tiep_dia" localSheetId="16">#REF!</definedName>
    <definedName name="C.5.4..Lap_tiep_dia">#N/A</definedName>
    <definedName name="C.5.5..Son_sat_thep" localSheetId="13">#REF!</definedName>
    <definedName name="C.5.5..Son_sat_thep" localSheetId="16">#REF!</definedName>
    <definedName name="C.5.5..Son_sat_thep">#N/A</definedName>
    <definedName name="C.6.1..Lap_su_dung" localSheetId="13">#REF!</definedName>
    <definedName name="C.6.1..Lap_su_dung" localSheetId="16">#REF!</definedName>
    <definedName name="C.6.1..Lap_su_dung">#N/A</definedName>
    <definedName name="C.6.2..Lap_su_CS" localSheetId="13">#REF!</definedName>
    <definedName name="C.6.2..Lap_su_CS" localSheetId="16">#REF!</definedName>
    <definedName name="C.6.2..Lap_su_CS">#N/A</definedName>
    <definedName name="C.6.3..Su_chuoi_do" localSheetId="13">#REF!</definedName>
    <definedName name="C.6.3..Su_chuoi_do" localSheetId="16">#REF!</definedName>
    <definedName name="C.6.3..Su_chuoi_do">#N/A</definedName>
    <definedName name="C.6.4..Su_chuoi_neo" localSheetId="13">#REF!</definedName>
    <definedName name="C.6.4..Su_chuoi_neo" localSheetId="16">#REF!</definedName>
    <definedName name="C.6.4..Su_chuoi_neo">#N/A</definedName>
    <definedName name="C.6.5..Lap_phu_kien" localSheetId="13">#REF!</definedName>
    <definedName name="C.6.5..Lap_phu_kien" localSheetId="16">#REF!</definedName>
    <definedName name="C.6.5..Lap_phu_kien">#N/A</definedName>
    <definedName name="C.6.6..Ep_noi_day" localSheetId="13">#REF!</definedName>
    <definedName name="C.6.6..Ep_noi_day" localSheetId="16">#REF!</definedName>
    <definedName name="C.6.6..Ep_noi_day">#N/A</definedName>
    <definedName name="C.6.7..KD_vuot_CN" localSheetId="13">#REF!</definedName>
    <definedName name="C.6.7..KD_vuot_CN" localSheetId="16">#REF!</definedName>
    <definedName name="C.6.7..KD_vuot_CN">#N/A</definedName>
    <definedName name="C.6.8..Rai_cang_day" localSheetId="13">#REF!</definedName>
    <definedName name="C.6.8..Rai_cang_day" localSheetId="16">#REF!</definedName>
    <definedName name="C.6.8..Rai_cang_day">#N/A</definedName>
    <definedName name="C.6.9..Cap_quang" localSheetId="13">#REF!</definedName>
    <definedName name="C.6.9..Cap_quang" localSheetId="16">#REF!</definedName>
    <definedName name="C.6.9..Cap_quang">#N/A</definedName>
    <definedName name="C.nhanhP.Nam" localSheetId="19">#REF!</definedName>
    <definedName name="C.nhanhP.Nam" localSheetId="7">#REF!</definedName>
    <definedName name="C.nhanhP.Nam" localSheetId="10">#REF!</definedName>
    <definedName name="C.nhanhP.Nam" localSheetId="18">#REF!</definedName>
    <definedName name="C.nhanhP.Nam" localSheetId="17">#REF!</definedName>
    <definedName name="C.nhanhP.Nam" localSheetId="3">#REF!</definedName>
    <definedName name="C.nhanhP.Nam" localSheetId="0">#REF!</definedName>
    <definedName name="C.nhanhP.Nam" localSheetId="16">#REF!</definedName>
    <definedName name="C.nhanhP.Nam" localSheetId="1">#REF!</definedName>
    <definedName name="C.nhanhP.Nam" localSheetId="2">#REF!</definedName>
    <definedName name="C.nhanhP.Nam">#REF!</definedName>
    <definedName name="C.TBomMin" localSheetId="19">#REF!</definedName>
    <definedName name="C.TBomMin" localSheetId="10">#REF!</definedName>
    <definedName name="C.TBomMin" localSheetId="3">#REF!</definedName>
    <definedName name="C.TBomMin" localSheetId="16">#REF!</definedName>
    <definedName name="C.TBomMin">#REF!</definedName>
    <definedName name="C_" localSheetId="19">#REF!</definedName>
    <definedName name="C_" localSheetId="10">#REF!</definedName>
    <definedName name="C_" localSheetId="3">#REF!</definedName>
    <definedName name="C_" localSheetId="16">#REF!</definedName>
    <definedName name="C_">#REF!</definedName>
    <definedName name="c_n" localSheetId="19">#REF!</definedName>
    <definedName name="c_n" localSheetId="10">#REF!</definedName>
    <definedName name="c_n" localSheetId="3">#REF!</definedName>
    <definedName name="c_n" localSheetId="16">#REF!</definedName>
    <definedName name="c_n">#REF!</definedName>
    <definedName name="C2.7" localSheetId="19">#REF!</definedName>
    <definedName name="C2.7" localSheetId="10">#REF!</definedName>
    <definedName name="C2.7" localSheetId="3">#REF!</definedName>
    <definedName name="C2.7" localSheetId="16">#REF!</definedName>
    <definedName name="C2.7">#REF!</definedName>
    <definedName name="C3.0" localSheetId="19">#REF!</definedName>
    <definedName name="C3.0" localSheetId="10">#REF!</definedName>
    <definedName name="C3.0" localSheetId="3">#REF!</definedName>
    <definedName name="C3.0" localSheetId="16">#REF!</definedName>
    <definedName name="C3.0">#REF!</definedName>
    <definedName name="C3.5" localSheetId="19">#REF!</definedName>
    <definedName name="C3.5" localSheetId="10">#REF!</definedName>
    <definedName name="C3.5" localSheetId="3">#REF!</definedName>
    <definedName name="C3.5" localSheetId="16">#REF!</definedName>
    <definedName name="C3.5">#REF!</definedName>
    <definedName name="C3.7" localSheetId="19">#REF!</definedName>
    <definedName name="C3.7" localSheetId="10">#REF!</definedName>
    <definedName name="C3.7" localSheetId="3">#REF!</definedName>
    <definedName name="C3.7" localSheetId="16">#REF!</definedName>
    <definedName name="C3.7">#REF!</definedName>
    <definedName name="C4.0" localSheetId="19">#REF!</definedName>
    <definedName name="C4.0" localSheetId="10">#REF!</definedName>
    <definedName name="C4.0" localSheetId="3">#REF!</definedName>
    <definedName name="C4.0" localSheetId="16">#REF!</definedName>
    <definedName name="C4.0">#REF!</definedName>
    <definedName name="CA" localSheetId="19">#REF!</definedName>
    <definedName name="CA" localSheetId="10">#REF!</definedName>
    <definedName name="CA" localSheetId="3">#REF!</definedName>
    <definedName name="CA" localSheetId="16">#REF!</definedName>
    <definedName name="CA">#REF!</definedName>
    <definedName name="ca.1111" localSheetId="19">#REF!</definedName>
    <definedName name="ca.1111" localSheetId="13">#REF!</definedName>
    <definedName name="ca.1111" localSheetId="16">#REF!</definedName>
    <definedName name="ca.1111">#REF!</definedName>
    <definedName name="ca.1111.th" localSheetId="19">#REF!</definedName>
    <definedName name="ca.1111.th" localSheetId="13">#REF!</definedName>
    <definedName name="ca.1111.th" localSheetId="16">#REF!</definedName>
    <definedName name="ca.1111.th">#REF!</definedName>
    <definedName name="CACAU">298161</definedName>
    <definedName name="Cachdienchuoi" localSheetId="19">#REF!</definedName>
    <definedName name="Cachdienchuoi" localSheetId="10">#REF!</definedName>
    <definedName name="Cachdienchuoi" localSheetId="3">#REF!</definedName>
    <definedName name="Cachdienchuoi" localSheetId="16">#REF!</definedName>
    <definedName name="Cachdienchuoi">#REF!</definedName>
    <definedName name="Cachdiendung" localSheetId="19">#REF!</definedName>
    <definedName name="Cachdiendung" localSheetId="10">#REF!</definedName>
    <definedName name="Cachdiendung" localSheetId="3">#REF!</definedName>
    <definedName name="Cachdiendung" localSheetId="16">#REF!</definedName>
    <definedName name="Cachdiendung">#REF!</definedName>
    <definedName name="Cachdienhaap" localSheetId="19">#REF!</definedName>
    <definedName name="Cachdienhaap" localSheetId="10">#REF!</definedName>
    <definedName name="Cachdienhaap" localSheetId="3">#REF!</definedName>
    <definedName name="Cachdienhaap" localSheetId="16">#REF!</definedName>
    <definedName name="Cachdienhaap">#REF!</definedName>
    <definedName name="Can_doi" localSheetId="19">#REF!</definedName>
    <definedName name="Can_doi" localSheetId="10">#REF!</definedName>
    <definedName name="Can_doi" localSheetId="3">#REF!</definedName>
    <definedName name="Can_doi" localSheetId="16">#REF!</definedName>
    <definedName name="Can_doi">#REF!</definedName>
    <definedName name="cao" localSheetId="19">#REF!</definedName>
    <definedName name="cao" localSheetId="10">#REF!</definedName>
    <definedName name="cao" localSheetId="3">#REF!</definedName>
    <definedName name="cao" localSheetId="13">#REF!</definedName>
    <definedName name="cao" localSheetId="16">#REF!</definedName>
    <definedName name="cao">#REF!</definedName>
    <definedName name="cap">#N/A</definedName>
    <definedName name="cap_DUL_va_TC" localSheetId="19">#REF!</definedName>
    <definedName name="cap_DUL_va_TC" localSheetId="7">#REF!</definedName>
    <definedName name="cap_DUL_va_TC" localSheetId="10">#REF!</definedName>
    <definedName name="cap_DUL_va_TC" localSheetId="18">#REF!</definedName>
    <definedName name="cap_DUL_va_TC" localSheetId="17">#REF!</definedName>
    <definedName name="cap_DUL_va_TC" localSheetId="3">#REF!</definedName>
    <definedName name="cap_DUL_va_TC" localSheetId="0">#REF!</definedName>
    <definedName name="cap_DUL_va_TC" localSheetId="16">#REF!</definedName>
    <definedName name="cap_DUL_va_TC" localSheetId="1">#REF!</definedName>
    <definedName name="cap_DUL_va_TC" localSheetId="2">#REF!</definedName>
    <definedName name="cap_DUL_va_TC">#REF!</definedName>
    <definedName name="cap0.7">#N/A</definedName>
    <definedName name="Capvon" localSheetId="4" hidden="1">{#N/A,#N/A,FALSE,"Chi tiÆt"}</definedName>
    <definedName name="Capvon" localSheetId="5" hidden="1">{#N/A,#N/A,FALSE,"Chi tiÆt"}</definedName>
    <definedName name="Capvon" localSheetId="6" hidden="1">{#N/A,#N/A,FALSE,"Chi tiÆt"}</definedName>
    <definedName name="Capvon" localSheetId="19" hidden="1">{#N/A,#N/A,FALSE,"Chi tiÆt"}</definedName>
    <definedName name="Capvon" localSheetId="7" hidden="1">{#N/A,#N/A,FALSE,"Chi tiÆt"}</definedName>
    <definedName name="Capvon" localSheetId="8" hidden="1">{#N/A,#N/A,FALSE,"Chi tiÆt"}</definedName>
    <definedName name="Capvon" localSheetId="10" hidden="1">{#N/A,#N/A,FALSE,"Chi tiÆt"}</definedName>
    <definedName name="Capvon" localSheetId="11" hidden="1">{#N/A,#N/A,FALSE,"Chi tiÆt"}</definedName>
    <definedName name="Capvon" localSheetId="12" hidden="1">{#N/A,#N/A,FALSE,"Chi tiÆt"}</definedName>
    <definedName name="Capvon" localSheetId="18" hidden="1">{#N/A,#N/A,FALSE,"Chi tiÆt"}</definedName>
    <definedName name="Capvon" localSheetId="17" hidden="1">{#N/A,#N/A,FALSE,"Chi tiÆt"}</definedName>
    <definedName name="Capvon" localSheetId="3" hidden="1">{#N/A,#N/A,FALSE,"Chi tiÆt"}</definedName>
    <definedName name="Capvon" localSheetId="0" hidden="1">{#N/A,#N/A,FALSE,"Chi tiÆt"}</definedName>
    <definedName name="Capvon" localSheetId="13" hidden="1">{#N/A,#N/A,FALSE,"Chi tiÆt"}</definedName>
    <definedName name="Capvon" localSheetId="16" hidden="1">{#N/A,#N/A,FALSE,"Chi tiÆt"}</definedName>
    <definedName name="Capvon" localSheetId="1" hidden="1">{#N/A,#N/A,FALSE,"Chi tiÆt"}</definedName>
    <definedName name="Capvon" localSheetId="2" hidden="1">{#N/A,#N/A,FALSE,"Chi tiÆt"}</definedName>
    <definedName name="Capvon" hidden="1">{#N/A,#N/A,FALSE,"Chi tiÆt"}</definedName>
    <definedName name="Cat" localSheetId="13">#REF!</definedName>
    <definedName name="Cat" localSheetId="16">#REF!</definedName>
    <definedName name="Cat">#N/A</definedName>
    <definedName name="Category_All" localSheetId="13">#REF!</definedName>
    <definedName name="Category_All" localSheetId="16">#REF!</definedName>
    <definedName name="Category_All">#N/A</definedName>
    <definedName name="CATIN">#N/A</definedName>
    <definedName name="CATJYOU">#N/A</definedName>
    <definedName name="catm" localSheetId="13">#REF!</definedName>
    <definedName name="catm" localSheetId="16">#REF!</definedName>
    <definedName name="catm">#N/A</definedName>
    <definedName name="catn" localSheetId="13">#REF!</definedName>
    <definedName name="catn" localSheetId="16">#REF!</definedName>
    <definedName name="catn">#N/A</definedName>
    <definedName name="CATREC">#N/A</definedName>
    <definedName name="CATSYU">#N/A</definedName>
    <definedName name="catvang" localSheetId="13">#REF!</definedName>
    <definedName name="catvang" localSheetId="16">#REF!</definedName>
    <definedName name="catvang">#N/A</definedName>
    <definedName name="Cau_tam" localSheetId="19">#REF!</definedName>
    <definedName name="Cau_tam" localSheetId="7">#REF!</definedName>
    <definedName name="Cau_tam" localSheetId="10">#REF!</definedName>
    <definedName name="Cau_tam" localSheetId="18">#REF!</definedName>
    <definedName name="Cau_tam" localSheetId="17">#REF!</definedName>
    <definedName name="Cau_tam" localSheetId="3">#REF!</definedName>
    <definedName name="Cau_tam" localSheetId="0">#REF!</definedName>
    <definedName name="Cau_tam" localSheetId="16">#REF!</definedName>
    <definedName name="Cau_tam" localSheetId="1">#REF!</definedName>
    <definedName name="Cau_tam" localSheetId="2">#REF!</definedName>
    <definedName name="Cau_tam">#REF!</definedName>
    <definedName name="Caunho" localSheetId="19">#REF!</definedName>
    <definedName name="Caunho" localSheetId="10">#REF!</definedName>
    <definedName name="Caunho" localSheetId="3">#REF!</definedName>
    <definedName name="Caunho" localSheetId="16">#REF!</definedName>
    <definedName name="Caunho">#REF!</definedName>
    <definedName name="Caùp_ñoàng_traàn_75mm2" localSheetId="19">#REF!</definedName>
    <definedName name="Caùp_ñoàng_traàn_75mm2" localSheetId="10">#REF!</definedName>
    <definedName name="Caùp_ñoàng_traàn_75mm2" localSheetId="3">#REF!</definedName>
    <definedName name="Caùp_ñoàng_traàn_75mm2" localSheetId="16">#REF!</definedName>
    <definedName name="Caùp_ñoàng_traàn_75mm2">#REF!</definedName>
    <definedName name="CB">#N/A</definedName>
    <definedName name="cba" localSheetId="4" hidden="1">{"'Sheet1'!$L$16"}</definedName>
    <definedName name="cba" localSheetId="5" hidden="1">{"'Sheet1'!$L$16"}</definedName>
    <definedName name="cba" localSheetId="6" hidden="1">{"'Sheet1'!$L$16"}</definedName>
    <definedName name="cba" localSheetId="19" hidden="1">{"'Sheet1'!$L$16"}</definedName>
    <definedName name="cba" localSheetId="7" hidden="1">{"'Sheet1'!$L$16"}</definedName>
    <definedName name="cba" localSheetId="8" hidden="1">{"'Sheet1'!$L$16"}</definedName>
    <definedName name="cba" localSheetId="10" hidden="1">{"'Sheet1'!$L$16"}</definedName>
    <definedName name="cba" localSheetId="11" hidden="1">{"'Sheet1'!$L$16"}</definedName>
    <definedName name="cba" localSheetId="12" hidden="1">{"'Sheet1'!$L$16"}</definedName>
    <definedName name="cba" localSheetId="18" hidden="1">{"'Sheet1'!$L$16"}</definedName>
    <definedName name="cba" localSheetId="17" hidden="1">{"'Sheet1'!$L$16"}</definedName>
    <definedName name="cba" localSheetId="3" hidden="1">{"'Sheet1'!$L$16"}</definedName>
    <definedName name="cba" localSheetId="0" hidden="1">{"'Sheet1'!$L$16"}</definedName>
    <definedName name="cba" localSheetId="13" hidden="1">{"'Sheet1'!$L$16"}</definedName>
    <definedName name="cba" localSheetId="16" hidden="1">{"'Sheet1'!$L$16"}</definedName>
    <definedName name="cba" localSheetId="1" hidden="1">{"'Sheet1'!$L$16"}</definedName>
    <definedName name="cba" localSheetId="2" hidden="1">{"'Sheet1'!$L$16"}</definedName>
    <definedName name="cba" hidden="1">{"'Sheet1'!$L$16"}</definedName>
    <definedName name="CBTH" localSheetId="4" hidden="1">{"'Sheet1'!$L$16"}</definedName>
    <definedName name="CBTH" localSheetId="5" hidden="1">{"'Sheet1'!$L$16"}</definedName>
    <definedName name="CBTH" localSheetId="6" hidden="1">{"'Sheet1'!$L$16"}</definedName>
    <definedName name="CBTH" localSheetId="19" hidden="1">{"'Sheet1'!$L$16"}</definedName>
    <definedName name="CBTH" localSheetId="7" hidden="1">{"'Sheet1'!$L$16"}</definedName>
    <definedName name="CBTH" localSheetId="8" hidden="1">{"'Sheet1'!$L$16"}</definedName>
    <definedName name="CBTH" localSheetId="10" hidden="1">{"'Sheet1'!$L$16"}</definedName>
    <definedName name="CBTH" localSheetId="11" hidden="1">{"'Sheet1'!$L$16"}</definedName>
    <definedName name="CBTH" localSheetId="12" hidden="1">{"'Sheet1'!$L$16"}</definedName>
    <definedName name="CBTH" localSheetId="18" hidden="1">{"'Sheet1'!$L$16"}</definedName>
    <definedName name="CBTH" localSheetId="17" hidden="1">{"'Sheet1'!$L$16"}</definedName>
    <definedName name="CBTH" localSheetId="3" hidden="1">{"'Sheet1'!$L$16"}</definedName>
    <definedName name="CBTH" localSheetId="0" hidden="1">{"'Sheet1'!$L$16"}</definedName>
    <definedName name="CBTH" localSheetId="13" hidden="1">{"'Sheet1'!$L$16"}</definedName>
    <definedName name="CBTH" localSheetId="16" hidden="1">{"'Sheet1'!$L$16"}</definedName>
    <definedName name="CBTH" localSheetId="1" hidden="1">{"'Sheet1'!$L$16"}</definedName>
    <definedName name="CBTH" localSheetId="2" hidden="1">{"'Sheet1'!$L$16"}</definedName>
    <definedName name="CBTH" hidden="1">{"'Sheet1'!$L$16"}</definedName>
    <definedName name="cc" localSheetId="19">#REF!</definedName>
    <definedName name="cc" localSheetId="10">#REF!</definedName>
    <definedName name="cc" localSheetId="3">#REF!</definedName>
    <definedName name="cc" localSheetId="16">#REF!</definedName>
    <definedName name="cc">#REF!</definedName>
    <definedName name="CCS" localSheetId="13">#REF!</definedName>
    <definedName name="CCS" localSheetId="16">#REF!</definedName>
    <definedName name="CCS">#N/A</definedName>
    <definedName name="cd" localSheetId="19">#REF!</definedName>
    <definedName name="cd" localSheetId="7">#REF!</definedName>
    <definedName name="cd" localSheetId="10">#REF!</definedName>
    <definedName name="cd" localSheetId="18">#REF!</definedName>
    <definedName name="cd" localSheetId="17">#REF!</definedName>
    <definedName name="cd" localSheetId="3">#REF!</definedName>
    <definedName name="cd" localSheetId="0">#REF!</definedName>
    <definedName name="cd" localSheetId="16">#REF!</definedName>
    <definedName name="cd" localSheetId="1">#REF!</definedName>
    <definedName name="cd" localSheetId="2">#REF!</definedName>
    <definedName name="cd">#REF!</definedName>
    <definedName name="CDA" localSheetId="19">#REF!</definedName>
    <definedName name="CDA" localSheetId="10">#REF!</definedName>
    <definedName name="CDA" localSheetId="3">#REF!</definedName>
    <definedName name="CDA" localSheetId="16">#REF!</definedName>
    <definedName name="CDA">#REF!</definedName>
    <definedName name="CDAY" localSheetId="19">#REF!</definedName>
    <definedName name="CDAY" localSheetId="10">#REF!</definedName>
    <definedName name="CDAY" localSheetId="3">#REF!</definedName>
    <definedName name="CDAY" localSheetId="16">#REF!</definedName>
    <definedName name="CDAY">#REF!</definedName>
    <definedName name="CDD" localSheetId="13">#REF!</definedName>
    <definedName name="CDD" localSheetId="16">#REF!</definedName>
    <definedName name="CDD">#N/A</definedName>
    <definedName name="CDDD" localSheetId="19">#REF!</definedName>
    <definedName name="CDDD" localSheetId="13">#REF!</definedName>
    <definedName name="CDDD" localSheetId="16">#REF!</definedName>
    <definedName name="CDDD">#REF!</definedName>
    <definedName name="CDDD1P" localSheetId="19">#REF!</definedName>
    <definedName name="CDDD1P" localSheetId="13">#REF!</definedName>
    <definedName name="CDDD1P" localSheetId="16">#REF!</definedName>
    <definedName name="CDDD1P">#REF!</definedName>
    <definedName name="CDDD1PHA" localSheetId="19">#REF!</definedName>
    <definedName name="CDDD1PHA" localSheetId="13">#REF!</definedName>
    <definedName name="CDDD1PHA" localSheetId="16">#REF!</definedName>
    <definedName name="CDDD1PHA">#REF!</definedName>
    <definedName name="CDDD3PHA" localSheetId="19">#REF!</definedName>
    <definedName name="CDDD3PHA" localSheetId="13">#REF!</definedName>
    <definedName name="CDDD3PHA" localSheetId="16">#REF!</definedName>
    <definedName name="CDDD3PHA">#REF!</definedName>
    <definedName name="cdn" localSheetId="19">#REF!</definedName>
    <definedName name="cdn" localSheetId="10">#REF!</definedName>
    <definedName name="cdn" localSheetId="3">#REF!</definedName>
    <definedName name="cdn" localSheetId="0">#REF!</definedName>
    <definedName name="cdn" localSheetId="16">#REF!</definedName>
    <definedName name="cdn" localSheetId="1">#REF!</definedName>
    <definedName name="cdn" localSheetId="2">#REF!</definedName>
    <definedName name="cdn">#REF!</definedName>
    <definedName name="Cdnum" localSheetId="13">#REF!</definedName>
    <definedName name="Cdnum" localSheetId="16">#REF!</definedName>
    <definedName name="Cdnum">#N/A</definedName>
    <definedName name="CDT" localSheetId="4" hidden="1">#REF!</definedName>
    <definedName name="CDT" localSheetId="5" hidden="1">#REF!</definedName>
    <definedName name="CDT" localSheetId="6" hidden="1">#REF!</definedName>
    <definedName name="CDT" localSheetId="19" hidden="1">#REF!</definedName>
    <definedName name="CDT" localSheetId="7" hidden="1">#REF!</definedName>
    <definedName name="CDT" localSheetId="8" hidden="1">#REF!</definedName>
    <definedName name="CDT" localSheetId="10" hidden="1">#REF!</definedName>
    <definedName name="CDT" localSheetId="11" hidden="1">#REF!</definedName>
    <definedName name="CDT" localSheetId="18" hidden="1">#REF!</definedName>
    <definedName name="CDT" localSheetId="17" hidden="1">#REF!</definedName>
    <definedName name="CDT" localSheetId="3" hidden="1">#REF!</definedName>
    <definedName name="CDT" localSheetId="13" hidden="1">#REF!</definedName>
    <definedName name="CDT" localSheetId="16" hidden="1">#REF!</definedName>
    <definedName name="CDT" hidden="1">#REF!</definedName>
    <definedName name="CELPNT" localSheetId="19">#REF!</definedName>
    <definedName name="CELPNT" localSheetId="10">#REF!</definedName>
    <definedName name="CELPNT" localSheetId="3">#REF!</definedName>
    <definedName name="CELPNT" localSheetId="16">#REF!</definedName>
    <definedName name="CELPNT">#REF!</definedName>
    <definedName name="CELPNT2" localSheetId="19">#REF!</definedName>
    <definedName name="CELPNT2" localSheetId="10">#REF!</definedName>
    <definedName name="CELPNT2" localSheetId="3">#REF!</definedName>
    <definedName name="CELPNT2" localSheetId="16">#REF!</definedName>
    <definedName name="CELPNT2">#REF!</definedName>
    <definedName name="Céng" localSheetId="19">#REF!</definedName>
    <definedName name="Céng" localSheetId="10">#REF!</definedName>
    <definedName name="Céng" localSheetId="3">#REF!</definedName>
    <definedName name="Céng" localSheetId="16">#REF!</definedName>
    <definedName name="Céng">#REF!</definedName>
    <definedName name="cfc">#N/A</definedName>
    <definedName name="cfk">#N/A</definedName>
    <definedName name="CH" localSheetId="19">#REF!</definedName>
    <definedName name="CH" localSheetId="7">#REF!</definedName>
    <definedName name="CH" localSheetId="10">#REF!</definedName>
    <definedName name="CH" localSheetId="18">#REF!</definedName>
    <definedName name="CH" localSheetId="17">#REF!</definedName>
    <definedName name="CH" localSheetId="3">#REF!</definedName>
    <definedName name="CH" localSheetId="0">#REF!</definedName>
    <definedName name="CH" localSheetId="13">#REF!</definedName>
    <definedName name="CH" localSheetId="16">#REF!</definedName>
    <definedName name="CH" localSheetId="1">#REF!</definedName>
    <definedName name="CH" localSheetId="2">#REF!</definedName>
    <definedName name="CH">#REF!</definedName>
    <definedName name="Ch_rong" localSheetId="19">#REF!</definedName>
    <definedName name="Ch_rong" localSheetId="10">#REF!</definedName>
    <definedName name="Ch_rong" localSheetId="3">#REF!</definedName>
    <definedName name="Ch_rong" localSheetId="16">#REF!</definedName>
    <definedName name="Ch_rong">#REF!</definedName>
    <definedName name="chart" localSheetId="19">#REF!</definedName>
    <definedName name="chart" localSheetId="10">#REF!</definedName>
    <definedName name="chart" localSheetId="3">#REF!</definedName>
    <definedName name="chart" localSheetId="16">#REF!</definedName>
    <definedName name="chart">#REF!</definedName>
    <definedName name="chay1" localSheetId="19">#REF!</definedName>
    <definedName name="chay1" localSheetId="10">#REF!</definedName>
    <definedName name="chay1" localSheetId="3">#REF!</definedName>
    <definedName name="chay1" localSheetId="16">#REF!</definedName>
    <definedName name="chay1">#REF!</definedName>
    <definedName name="chay10" localSheetId="19">#REF!</definedName>
    <definedName name="chay10" localSheetId="10">#REF!</definedName>
    <definedName name="chay10" localSheetId="3">#REF!</definedName>
    <definedName name="chay10" localSheetId="16">#REF!</definedName>
    <definedName name="chay10">#REF!</definedName>
    <definedName name="chay2" localSheetId="19">#REF!</definedName>
    <definedName name="chay2" localSheetId="10">#REF!</definedName>
    <definedName name="chay2" localSheetId="3">#REF!</definedName>
    <definedName name="chay2" localSheetId="16">#REF!</definedName>
    <definedName name="chay2">#REF!</definedName>
    <definedName name="chay3" localSheetId="19">#REF!</definedName>
    <definedName name="chay3" localSheetId="10">#REF!</definedName>
    <definedName name="chay3" localSheetId="3">#REF!</definedName>
    <definedName name="chay3" localSheetId="16">#REF!</definedName>
    <definedName name="chay3">#REF!</definedName>
    <definedName name="chay4" localSheetId="19">#REF!</definedName>
    <definedName name="chay4" localSheetId="10">#REF!</definedName>
    <definedName name="chay4" localSheetId="3">#REF!</definedName>
    <definedName name="chay4" localSheetId="16">#REF!</definedName>
    <definedName name="chay4">#REF!</definedName>
    <definedName name="chay5" localSheetId="19">#REF!</definedName>
    <definedName name="chay5" localSheetId="10">#REF!</definedName>
    <definedName name="chay5" localSheetId="3">#REF!</definedName>
    <definedName name="chay5" localSheetId="16">#REF!</definedName>
    <definedName name="chay5">#REF!</definedName>
    <definedName name="chay6" localSheetId="19">#REF!</definedName>
    <definedName name="chay6" localSheetId="10">#REF!</definedName>
    <definedName name="chay6" localSheetId="3">#REF!</definedName>
    <definedName name="chay6" localSheetId="16">#REF!</definedName>
    <definedName name="chay6">#REF!</definedName>
    <definedName name="chay7" localSheetId="19">#REF!</definedName>
    <definedName name="chay7" localSheetId="10">#REF!</definedName>
    <definedName name="chay7" localSheetId="3">#REF!</definedName>
    <definedName name="chay7" localSheetId="16">#REF!</definedName>
    <definedName name="chay7">#REF!</definedName>
    <definedName name="chay8" localSheetId="19">#REF!</definedName>
    <definedName name="chay8" localSheetId="10">#REF!</definedName>
    <definedName name="chay8" localSheetId="3">#REF!</definedName>
    <definedName name="chay8" localSheetId="16">#REF!</definedName>
    <definedName name="chay8">#REF!</definedName>
    <definedName name="chay9" localSheetId="19">#REF!</definedName>
    <definedName name="chay9" localSheetId="10">#REF!</definedName>
    <definedName name="chay9" localSheetId="3">#REF!</definedName>
    <definedName name="chay9" localSheetId="16">#REF!</definedName>
    <definedName name="chay9">#REF!</definedName>
    <definedName name="ChDai" localSheetId="19">#REF!</definedName>
    <definedName name="ChDai" localSheetId="10">#REF!</definedName>
    <definedName name="ChDai" localSheetId="3">#REF!</definedName>
    <definedName name="ChDai" localSheetId="16">#REF!</definedName>
    <definedName name="ChDai">#REF!</definedName>
    <definedName name="chhhhhhgg" localSheetId="19">#REF!</definedName>
    <definedName name="chhhhhhgg" localSheetId="13">#REF!</definedName>
    <definedName name="chhhhhhgg" localSheetId="16">#REF!</definedName>
    <definedName name="chhhhhhgg">#REF!</definedName>
    <definedName name="chi_tiÕt_vËt_liÖu___nh_n_c_ng___m_y_thi_c_ng" localSheetId="19">#REF!</definedName>
    <definedName name="chi_tiÕt_vËt_liÖu___nh_n_c_ng___m_y_thi_c_ng" localSheetId="10">#REF!</definedName>
    <definedName name="chi_tiÕt_vËt_liÖu___nh_n_c_ng___m_y_thi_c_ng" localSheetId="3">#REF!</definedName>
    <definedName name="chi_tiÕt_vËt_liÖu___nh_n_c_ng___m_y_thi_c_ng" localSheetId="16">#REF!</definedName>
    <definedName name="chi_tiÕt_vËt_liÖu___nh_n_c_ng___m_y_thi_c_ng">#REF!</definedName>
    <definedName name="Chiettinh" localSheetId="4" hidden="1">{"'Sheet1'!$L$16"}</definedName>
    <definedName name="Chiettinh" localSheetId="5" hidden="1">{"'Sheet1'!$L$16"}</definedName>
    <definedName name="Chiettinh" localSheetId="6" hidden="1">{"'Sheet1'!$L$16"}</definedName>
    <definedName name="Chiettinh" localSheetId="19" hidden="1">{"'Sheet1'!$L$16"}</definedName>
    <definedName name="Chiettinh" localSheetId="7" hidden="1">{"'Sheet1'!$L$16"}</definedName>
    <definedName name="Chiettinh" localSheetId="8" hidden="1">{"'Sheet1'!$L$16"}</definedName>
    <definedName name="Chiettinh" localSheetId="10" hidden="1">{"'Sheet1'!$L$16"}</definedName>
    <definedName name="Chiettinh" localSheetId="11" hidden="1">{"'Sheet1'!$L$16"}</definedName>
    <definedName name="Chiettinh" localSheetId="12" hidden="1">{"'Sheet1'!$L$16"}</definedName>
    <definedName name="Chiettinh" localSheetId="18" hidden="1">{"'Sheet1'!$L$16"}</definedName>
    <definedName name="Chiettinh" localSheetId="17" hidden="1">{"'Sheet1'!$L$16"}</definedName>
    <definedName name="Chiettinh" localSheetId="3" hidden="1">{"'Sheet1'!$L$16"}</definedName>
    <definedName name="Chiettinh" localSheetId="0" hidden="1">{"'Sheet1'!$L$16"}</definedName>
    <definedName name="Chiettinh" localSheetId="13" hidden="1">{"'Sheet1'!$L$16"}</definedName>
    <definedName name="Chiettinh" localSheetId="16" hidden="1">{"'Sheet1'!$L$16"}</definedName>
    <definedName name="Chiettinh" localSheetId="1" hidden="1">{"'Sheet1'!$L$16"}</definedName>
    <definedName name="Chiettinh" localSheetId="2" hidden="1">{"'Sheet1'!$L$16"}</definedName>
    <definedName name="Chiettinh" hidden="1">{"'Sheet1'!$L$16"}</definedName>
    <definedName name="chilk" localSheetId="4" hidden="1">{"'Sheet1'!$L$16"}</definedName>
    <definedName name="chilk" localSheetId="5" hidden="1">{"'Sheet1'!$L$16"}</definedName>
    <definedName name="chilk" localSheetId="6" hidden="1">{"'Sheet1'!$L$16"}</definedName>
    <definedName name="chilk" localSheetId="19" hidden="1">{"'Sheet1'!$L$16"}</definedName>
    <definedName name="chilk" localSheetId="7" hidden="1">{"'Sheet1'!$L$16"}</definedName>
    <definedName name="chilk" localSheetId="8" hidden="1">{"'Sheet1'!$L$16"}</definedName>
    <definedName name="chilk" localSheetId="10" hidden="1">{"'Sheet1'!$L$16"}</definedName>
    <definedName name="chilk" localSheetId="11" hidden="1">{"'Sheet1'!$L$16"}</definedName>
    <definedName name="chilk" localSheetId="12" hidden="1">{"'Sheet1'!$L$16"}</definedName>
    <definedName name="chilk" localSheetId="18" hidden="1">{"'Sheet1'!$L$16"}</definedName>
    <definedName name="chilk" localSheetId="17" hidden="1">{"'Sheet1'!$L$16"}</definedName>
    <definedName name="chilk" localSheetId="3" hidden="1">{"'Sheet1'!$L$16"}</definedName>
    <definedName name="chilk" localSheetId="0" hidden="1">{"'Sheet1'!$L$16"}</definedName>
    <definedName name="chilk" localSheetId="13" hidden="1">{"'Sheet1'!$L$16"}</definedName>
    <definedName name="chilk" localSheetId="16" hidden="1">{"'Sheet1'!$L$16"}</definedName>
    <definedName name="chilk" localSheetId="1" hidden="1">{"'Sheet1'!$L$16"}</definedName>
    <definedName name="chilk" localSheetId="2" hidden="1">{"'Sheet1'!$L$16"}</definedName>
    <definedName name="chilk" hidden="1">{"'Sheet1'!$L$16"}</definedName>
    <definedName name="Chin" localSheetId="19">#REF!</definedName>
    <definedName name="Chin" localSheetId="10">#REF!</definedName>
    <definedName name="Chin" localSheetId="3">#REF!</definedName>
    <definedName name="Chin" localSheetId="16">#REF!</definedName>
    <definedName name="Chin">#REF!</definedName>
    <definedName name="ChiPhiKhac" localSheetId="19">#REF!</definedName>
    <definedName name="ChiPhiKhac" localSheetId="10">#REF!</definedName>
    <definedName name="ChiPhiKhac" localSheetId="3">#REF!</definedName>
    <definedName name="ChiPhiKhac" localSheetId="16">#REF!</definedName>
    <definedName name="ChiPhiKhac">#REF!</definedName>
    <definedName name="chitietbgiang2" localSheetId="4" hidden="1">{"'Sheet1'!$L$16"}</definedName>
    <definedName name="chitietbgiang2" localSheetId="5" hidden="1">{"'Sheet1'!$L$16"}</definedName>
    <definedName name="chitietbgiang2" localSheetId="6" hidden="1">{"'Sheet1'!$L$16"}</definedName>
    <definedName name="chitietbgiang2" localSheetId="19" hidden="1">{"'Sheet1'!$L$16"}</definedName>
    <definedName name="chitietbgiang2" localSheetId="7" hidden="1">{"'Sheet1'!$L$16"}</definedName>
    <definedName name="chitietbgiang2" localSheetId="8" hidden="1">{"'Sheet1'!$L$16"}</definedName>
    <definedName name="chitietbgiang2" localSheetId="10" hidden="1">{"'Sheet1'!$L$16"}</definedName>
    <definedName name="chitietbgiang2" localSheetId="11" hidden="1">{"'Sheet1'!$L$16"}</definedName>
    <definedName name="chitietbgiang2" localSheetId="12" hidden="1">{"'Sheet1'!$L$16"}</definedName>
    <definedName name="chitietbgiang2" localSheetId="18" hidden="1">{"'Sheet1'!$L$16"}</definedName>
    <definedName name="chitietbgiang2" localSheetId="17" hidden="1">{"'Sheet1'!$L$16"}</definedName>
    <definedName name="chitietbgiang2" localSheetId="3" hidden="1">{"'Sheet1'!$L$16"}</definedName>
    <definedName name="chitietbgiang2" localSheetId="0" hidden="1">{"'Sheet1'!$L$16"}</definedName>
    <definedName name="chitietbgiang2" localSheetId="13" hidden="1">{"'Sheet1'!$L$16"}</definedName>
    <definedName name="chitietbgiang2" localSheetId="16" hidden="1">{"'Sheet1'!$L$16"}</definedName>
    <definedName name="chitietbgiang2" localSheetId="1" hidden="1">{"'Sheet1'!$L$16"}</definedName>
    <definedName name="chitietbgiang2" localSheetId="2" hidden="1">{"'Sheet1'!$L$16"}</definedName>
    <definedName name="chitietbgiang2" hidden="1">{"'Sheet1'!$L$16"}</definedName>
    <definedName name="chiyoko" localSheetId="19">#REF!</definedName>
    <definedName name="chiyoko" localSheetId="10">#REF!</definedName>
    <definedName name="chiyoko" localSheetId="3">#REF!</definedName>
    <definedName name="chiyoko" localSheetId="16">#REF!</definedName>
    <definedName name="chiyoko">#REF!</definedName>
    <definedName name="chl" localSheetId="4" hidden="1">{"'Sheet1'!$L$16"}</definedName>
    <definedName name="chl" localSheetId="5" hidden="1">{"'Sheet1'!$L$16"}</definedName>
    <definedName name="chl" localSheetId="6" hidden="1">{"'Sheet1'!$L$16"}</definedName>
    <definedName name="chl" localSheetId="19" hidden="1">{"'Sheet1'!$L$16"}</definedName>
    <definedName name="chl" localSheetId="7" hidden="1">{"'Sheet1'!$L$16"}</definedName>
    <definedName name="chl" localSheetId="8" hidden="1">{"'Sheet1'!$L$16"}</definedName>
    <definedName name="chl" localSheetId="10" hidden="1">{"'Sheet1'!$L$16"}</definedName>
    <definedName name="chl" localSheetId="11" hidden="1">{"'Sheet1'!$L$16"}</definedName>
    <definedName name="chl" localSheetId="12" hidden="1">{"'Sheet1'!$L$16"}</definedName>
    <definedName name="chl" localSheetId="18" hidden="1">{"'Sheet1'!$L$16"}</definedName>
    <definedName name="chl" localSheetId="17" hidden="1">{"'Sheet1'!$L$16"}</definedName>
    <definedName name="chl" localSheetId="3" hidden="1">{"'Sheet1'!$L$16"}</definedName>
    <definedName name="chl" localSheetId="0" hidden="1">{"'Sheet1'!$L$16"}</definedName>
    <definedName name="chl" localSheetId="13" hidden="1">{"'Sheet1'!$L$16"}</definedName>
    <definedName name="chl" localSheetId="16" hidden="1">{"'Sheet1'!$L$16"}</definedName>
    <definedName name="chl" localSheetId="1" hidden="1">{"'Sheet1'!$L$16"}</definedName>
    <definedName name="chl" localSheetId="2" hidden="1">{"'Sheet1'!$L$16"}</definedName>
    <definedName name="chl" hidden="1">{"'Sheet1'!$L$16"}</definedName>
    <definedName name="chon" localSheetId="19">#REF!</definedName>
    <definedName name="chon" localSheetId="13">#REF!</definedName>
    <definedName name="chon" localSheetId="16">#REF!</definedName>
    <definedName name="chon">#REF!</definedName>
    <definedName name="chon1" localSheetId="19">#REF!</definedName>
    <definedName name="chon1" localSheetId="13">#REF!</definedName>
    <definedName name="chon1" localSheetId="16">#REF!</definedName>
    <definedName name="chon1">#REF!</definedName>
    <definedName name="chon2" localSheetId="19">#REF!</definedName>
    <definedName name="chon2" localSheetId="13">#REF!</definedName>
    <definedName name="chon2" localSheetId="16">#REF!</definedName>
    <definedName name="chon2">#REF!</definedName>
    <definedName name="chon3" localSheetId="19">#REF!</definedName>
    <definedName name="chon3" localSheetId="13">#REF!</definedName>
    <definedName name="chon3" localSheetId="16">#REF!</definedName>
    <definedName name="chon3">#REF!</definedName>
    <definedName name="chung">66</definedName>
    <definedName name="chuoicanai" localSheetId="19">#REF!</definedName>
    <definedName name="chuoicanai" localSheetId="7">#REF!</definedName>
    <definedName name="chuoicanai" localSheetId="10">#REF!</definedName>
    <definedName name="chuoicanai" localSheetId="18">#REF!</definedName>
    <definedName name="chuoicanai" localSheetId="17">#REF!</definedName>
    <definedName name="chuoicanai" localSheetId="3">#REF!</definedName>
    <definedName name="chuoicanai" localSheetId="16">#REF!</definedName>
    <definedName name="chuoicanai">#REF!</definedName>
    <definedName name="Chupdaucapcongotnong" localSheetId="19">#REF!</definedName>
    <definedName name="Chupdaucapcongotnong" localSheetId="10">#REF!</definedName>
    <definedName name="Chupdaucapcongotnong" localSheetId="3">#REF!</definedName>
    <definedName name="Chupdaucapcongotnong" localSheetId="16">#REF!</definedName>
    <definedName name="Chupdaucapcongotnong">#REF!</definedName>
    <definedName name="CK" localSheetId="13">#REF!</definedName>
    <definedName name="CK" localSheetId="16">#REF!</definedName>
    <definedName name="CK">#N/A</definedName>
    <definedName name="CL">#N/A</definedName>
    <definedName name="CLECH_0.4" localSheetId="19">#REF!</definedName>
    <definedName name="CLECH_0.4" localSheetId="7">#REF!</definedName>
    <definedName name="CLECH_0.4" localSheetId="18">#REF!</definedName>
    <definedName name="CLECH_0.4" localSheetId="17">#REF!</definedName>
    <definedName name="CLECH_0.4" localSheetId="13">#REF!</definedName>
    <definedName name="CLECH_0.4" localSheetId="16">#REF!</definedName>
    <definedName name="CLECH_0.4">#REF!</definedName>
    <definedName name="CLVC3">0.1</definedName>
    <definedName name="CLVC35" localSheetId="19">#REF!</definedName>
    <definedName name="CLVC35" localSheetId="13">#REF!</definedName>
    <definedName name="CLVC35" localSheetId="16">#REF!</definedName>
    <definedName name="CLVC35">#REF!</definedName>
    <definedName name="CLVCTB" localSheetId="13">#REF!</definedName>
    <definedName name="CLVCTB" localSheetId="16">#REF!</definedName>
    <definedName name="CLVCTB">#N/A</definedName>
    <definedName name="clvl" localSheetId="19">#REF!</definedName>
    <definedName name="clvl" localSheetId="13">#REF!</definedName>
    <definedName name="clvl" localSheetId="16">#REF!</definedName>
    <definedName name="clvl">#REF!</definedName>
    <definedName name="cn" localSheetId="13">#REF!</definedName>
    <definedName name="cn" localSheetId="16">#REF!</definedName>
    <definedName name="cn">#N/A</definedName>
    <definedName name="CNC" localSheetId="13">#REF!</definedName>
    <definedName name="CNC" localSheetId="16">#REF!</definedName>
    <definedName name="CNC">#N/A</definedName>
    <definedName name="CND" localSheetId="13">#REF!</definedName>
    <definedName name="CND" localSheetId="16">#REF!</definedName>
    <definedName name="CND">#N/A</definedName>
    <definedName name="cne">#N/A</definedName>
    <definedName name="CNG" localSheetId="13">#REF!</definedName>
    <definedName name="CNG" localSheetId="16">#REF!</definedName>
    <definedName name="CNG">#N/A</definedName>
    <definedName name="Co" localSheetId="13">#REF!</definedName>
    <definedName name="Co" localSheetId="16">#REF!</definedName>
    <definedName name="Co">#N/A</definedName>
    <definedName name="co." localSheetId="19">#REF!</definedName>
    <definedName name="co." localSheetId="7">#REF!</definedName>
    <definedName name="co." localSheetId="10">#REF!</definedName>
    <definedName name="co." localSheetId="18">#REF!</definedName>
    <definedName name="co." localSheetId="17">#REF!</definedName>
    <definedName name="co." localSheetId="3">#REF!</definedName>
    <definedName name="co." localSheetId="0">#REF!</definedName>
    <definedName name="co." localSheetId="16">#REF!</definedName>
    <definedName name="co." localSheetId="1">#REF!</definedName>
    <definedName name="co." localSheetId="2">#REF!</definedName>
    <definedName name="co.">#REF!</definedName>
    <definedName name="co.." localSheetId="19">#REF!</definedName>
    <definedName name="co.." localSheetId="10">#REF!</definedName>
    <definedName name="co.." localSheetId="3">#REF!</definedName>
    <definedName name="co.." localSheetId="16">#REF!</definedName>
    <definedName name="co..">#REF!</definedName>
    <definedName name="co_cau_ktqd" hidden="1">#N/A</definedName>
    <definedName name="coc" localSheetId="19">#REF!</definedName>
    <definedName name="coc" localSheetId="10">#REF!</definedName>
    <definedName name="coc" localSheetId="3">#REF!</definedName>
    <definedName name="coc" localSheetId="0">#REF!</definedName>
    <definedName name="coc" localSheetId="13">#REF!</definedName>
    <definedName name="coc" localSheetId="16">#REF!</definedName>
    <definedName name="coc" localSheetId="1">#REF!</definedName>
    <definedName name="coc" localSheetId="2">#REF!</definedName>
    <definedName name="coc">#REF!</definedName>
    <definedName name="Coc_60" localSheetId="4" hidden="1">{"'Sheet1'!$L$16"}</definedName>
    <definedName name="Coc_60" localSheetId="5" hidden="1">{"'Sheet1'!$L$16"}</definedName>
    <definedName name="Coc_60" localSheetId="6" hidden="1">{"'Sheet1'!$L$16"}</definedName>
    <definedName name="Coc_60" localSheetId="19" hidden="1">{"'Sheet1'!$L$16"}</definedName>
    <definedName name="Coc_60" localSheetId="7" hidden="1">{"'Sheet1'!$L$16"}</definedName>
    <definedName name="Coc_60" localSheetId="8" hidden="1">{"'Sheet1'!$L$16"}</definedName>
    <definedName name="Coc_60" localSheetId="10" hidden="1">{"'Sheet1'!$L$16"}</definedName>
    <definedName name="Coc_60" localSheetId="11" hidden="1">{"'Sheet1'!$L$16"}</definedName>
    <definedName name="Coc_60" localSheetId="12" hidden="1">{"'Sheet1'!$L$16"}</definedName>
    <definedName name="Coc_60" localSheetId="18" hidden="1">{"'Sheet1'!$L$16"}</definedName>
    <definedName name="Coc_60" localSheetId="17" hidden="1">{"'Sheet1'!$L$16"}</definedName>
    <definedName name="Coc_60" localSheetId="3" hidden="1">{"'Sheet1'!$L$16"}</definedName>
    <definedName name="Coc_60" localSheetId="0" hidden="1">{"'Sheet1'!$L$16"}</definedName>
    <definedName name="Coc_60" localSheetId="13" hidden="1">{"'Sheet1'!$L$16"}</definedName>
    <definedName name="Coc_60" localSheetId="16" hidden="1">{"'Sheet1'!$L$16"}</definedName>
    <definedName name="Coc_60" localSheetId="1" hidden="1">{"'Sheet1'!$L$16"}</definedName>
    <definedName name="Coc_60" localSheetId="2" hidden="1">{"'Sheet1'!$L$16"}</definedName>
    <definedName name="Coc_60" hidden="1">{"'Sheet1'!$L$16"}</definedName>
    <definedName name="Coc_BTCT" localSheetId="19">#REF!</definedName>
    <definedName name="Coc_BTCT" localSheetId="10">#REF!</definedName>
    <definedName name="Coc_BTCT" localSheetId="3">#REF!</definedName>
    <definedName name="Coc_BTCT" localSheetId="16">#REF!</definedName>
    <definedName name="Coc_BTCT">#REF!</definedName>
    <definedName name="CoCauN" localSheetId="4" hidden="1">{"'Sheet1'!$L$16"}</definedName>
    <definedName name="CoCauN" localSheetId="5" hidden="1">{"'Sheet1'!$L$16"}</definedName>
    <definedName name="CoCauN" localSheetId="6" hidden="1">{"'Sheet1'!$L$16"}</definedName>
    <definedName name="CoCauN" localSheetId="19" hidden="1">{"'Sheet1'!$L$16"}</definedName>
    <definedName name="CoCauN" localSheetId="7" hidden="1">{"'Sheet1'!$L$16"}</definedName>
    <definedName name="CoCauN" localSheetId="8" hidden="1">{"'Sheet1'!$L$16"}</definedName>
    <definedName name="CoCauN" localSheetId="10" hidden="1">{"'Sheet1'!$L$16"}</definedName>
    <definedName name="CoCauN" localSheetId="11" hidden="1">{"'Sheet1'!$L$16"}</definedName>
    <definedName name="CoCauN" localSheetId="12" hidden="1">{"'Sheet1'!$L$16"}</definedName>
    <definedName name="CoCauN" localSheetId="18" hidden="1">{"'Sheet1'!$L$16"}</definedName>
    <definedName name="CoCauN" localSheetId="17" hidden="1">{"'Sheet1'!$L$16"}</definedName>
    <definedName name="CoCauN" localSheetId="3" hidden="1">{"'Sheet1'!$L$16"}</definedName>
    <definedName name="CoCauN" localSheetId="0" hidden="1">{"'Sheet1'!$L$16"}</definedName>
    <definedName name="CoCauN" localSheetId="13" hidden="1">{"'Sheet1'!$L$16"}</definedName>
    <definedName name="CoCauN" localSheetId="16" hidden="1">{"'Sheet1'!$L$16"}</definedName>
    <definedName name="CoCauN" localSheetId="1" hidden="1">{"'Sheet1'!$L$16"}</definedName>
    <definedName name="CoCauN" localSheetId="2" hidden="1">{"'Sheet1'!$L$16"}</definedName>
    <definedName name="CoCauN" hidden="1">{"'Sheet1'!$L$16"}</definedName>
    <definedName name="Cocbetong" localSheetId="19">#REF!</definedName>
    <definedName name="Cocbetong" localSheetId="10">#REF!</definedName>
    <definedName name="Cocbetong" localSheetId="3">#REF!</definedName>
    <definedName name="Cocbetong" localSheetId="16">#REF!</definedName>
    <definedName name="Cocbetong">#REF!</definedName>
    <definedName name="cocbtct" localSheetId="19">#REF!</definedName>
    <definedName name="cocbtct" localSheetId="10">#REF!</definedName>
    <definedName name="cocbtct" localSheetId="3">#REF!</definedName>
    <definedName name="cocbtct" localSheetId="13">#REF!</definedName>
    <definedName name="cocbtct" localSheetId="16">#REF!</definedName>
    <definedName name="cocbtct">#REF!</definedName>
    <definedName name="cocot" localSheetId="19">#REF!</definedName>
    <definedName name="cocot" localSheetId="10">#REF!</definedName>
    <definedName name="cocot" localSheetId="3">#REF!</definedName>
    <definedName name="cocot" localSheetId="13">#REF!</definedName>
    <definedName name="cocot" localSheetId="16">#REF!</definedName>
    <definedName name="cocot">#REF!</definedName>
    <definedName name="cocott" localSheetId="19">#REF!</definedName>
    <definedName name="cocott" localSheetId="10">#REF!</definedName>
    <definedName name="cocott" localSheetId="3">#REF!</definedName>
    <definedName name="cocott" localSheetId="13">#REF!</definedName>
    <definedName name="cocott" localSheetId="16">#REF!</definedName>
    <definedName name="cocott">#REF!</definedName>
    <definedName name="Code" localSheetId="4" hidden="1">#REF!</definedName>
    <definedName name="Code" localSheetId="5" hidden="1">#REF!</definedName>
    <definedName name="Code" localSheetId="6" hidden="1">#REF!</definedName>
    <definedName name="Code" localSheetId="19" hidden="1">#REF!</definedName>
    <definedName name="Code" localSheetId="8" hidden="1">#REF!</definedName>
    <definedName name="Code" localSheetId="10" hidden="1">#REF!</definedName>
    <definedName name="Code" localSheetId="11" hidden="1">#REF!</definedName>
    <definedName name="Code" localSheetId="3" hidden="1">#REF!</definedName>
    <definedName name="Code" localSheetId="13" hidden="1">#REF!</definedName>
    <definedName name="Code" localSheetId="16" hidden="1">#REF!</definedName>
    <definedName name="Code" hidden="1">#REF!</definedName>
    <definedName name="CODE1" localSheetId="19">#REF!</definedName>
    <definedName name="CODE1" localSheetId="10">#REF!</definedName>
    <definedName name="CODE1" localSheetId="3">#REF!</definedName>
    <definedName name="CODE1" localSheetId="16">#REF!</definedName>
    <definedName name="CODE1">#REF!</definedName>
    <definedName name="CODE2" localSheetId="19">#REF!</definedName>
    <definedName name="CODE2" localSheetId="10">#REF!</definedName>
    <definedName name="CODE2" localSheetId="3">#REF!</definedName>
    <definedName name="CODE2" localSheetId="16">#REF!</definedName>
    <definedName name="CODE2">#REF!</definedName>
    <definedName name="CODE3" localSheetId="19">#REF!</definedName>
    <definedName name="CODE3" localSheetId="10">#REF!</definedName>
    <definedName name="CODE3" localSheetId="3">#REF!</definedName>
    <definedName name="CODE3" localSheetId="16">#REF!</definedName>
    <definedName name="CODE3">#REF!</definedName>
    <definedName name="CODL" localSheetId="19">#REF!</definedName>
    <definedName name="CODL" localSheetId="10">#REF!</definedName>
    <definedName name="CODL" localSheetId="3">#REF!</definedName>
    <definedName name="CODL" localSheetId="16">#REF!</definedName>
    <definedName name="CODL">#REF!</definedName>
    <definedName name="Cöï_ly_vaän_chuyeãn" localSheetId="13">#REF!</definedName>
    <definedName name="Cöï_ly_vaän_chuyeãn" localSheetId="16">#REF!</definedName>
    <definedName name="Cöï_ly_vaän_chuyeãn">#N/A</definedName>
    <definedName name="CÖÏ_LY_VAÄN_CHUYEÅN" localSheetId="13">#REF!</definedName>
    <definedName name="CÖÏ_LY_VAÄN_CHUYEÅN" localSheetId="16">#REF!</definedName>
    <definedName name="CÖÏ_LY_VAÄN_CHUYEÅN">#N/A</definedName>
    <definedName name="Comm" localSheetId="19">BlankMacro1</definedName>
    <definedName name="Comm" localSheetId="7">BlankMacro1</definedName>
    <definedName name="Comm" localSheetId="18">BlankMacro1</definedName>
    <definedName name="Comm" localSheetId="17">BlankMacro1</definedName>
    <definedName name="Comm" localSheetId="13">BlankMacro1</definedName>
    <definedName name="Comm" localSheetId="16">BlankMacro1</definedName>
    <definedName name="Comm">BlankMacro1</definedName>
    <definedName name="COMMON" localSheetId="13">#REF!</definedName>
    <definedName name="COMMON" localSheetId="16">#REF!</definedName>
    <definedName name="COMMON">#N/A</definedName>
    <definedName name="comong" localSheetId="19">#REF!</definedName>
    <definedName name="comong" localSheetId="7">#REF!</definedName>
    <definedName name="comong" localSheetId="10">#REF!</definedName>
    <definedName name="comong" localSheetId="18">#REF!</definedName>
    <definedName name="comong" localSheetId="17">#REF!</definedName>
    <definedName name="comong" localSheetId="3">#REF!</definedName>
    <definedName name="comong" localSheetId="0">#REF!</definedName>
    <definedName name="comong" localSheetId="13">#REF!</definedName>
    <definedName name="comong" localSheetId="16">#REF!</definedName>
    <definedName name="comong" localSheetId="1">#REF!</definedName>
    <definedName name="comong" localSheetId="2">#REF!</definedName>
    <definedName name="comong">#REF!</definedName>
    <definedName name="Comp" localSheetId="19">#REF!</definedName>
    <definedName name="Comp" localSheetId="10">#REF!</definedName>
    <definedName name="Comp" localSheetId="3">#REF!</definedName>
    <definedName name="Comp" localSheetId="16">#REF!</definedName>
    <definedName name="Comp">#REF!</definedName>
    <definedName name="CON_EQP_COS" localSheetId="13">#REF!</definedName>
    <definedName name="CON_EQP_COS" localSheetId="16">#REF!</definedName>
    <definedName name="CON_EQP_COS">#N/A</definedName>
    <definedName name="CON_EQP_COST" localSheetId="13">#REF!</definedName>
    <definedName name="CON_EQP_COST" localSheetId="16">#REF!</definedName>
    <definedName name="CON_EQP_COST">#N/A</definedName>
    <definedName name="Cong_HM_DTCT" localSheetId="13">#REF!</definedName>
    <definedName name="Cong_HM_DTCT" localSheetId="16">#REF!</definedName>
    <definedName name="Cong_HM_DTCT">#N/A</definedName>
    <definedName name="Cong_M_DTCT" localSheetId="13">#REF!</definedName>
    <definedName name="Cong_M_DTCT" localSheetId="16">#REF!</definedName>
    <definedName name="Cong_M_DTCT">#N/A</definedName>
    <definedName name="Cong_NC_DTCT" localSheetId="13">#REF!</definedName>
    <definedName name="Cong_NC_DTCT" localSheetId="16">#REF!</definedName>
    <definedName name="Cong_NC_DTCT">#N/A</definedName>
    <definedName name="Cong_VL_DTCT" localSheetId="13">#REF!</definedName>
    <definedName name="Cong_VL_DTCT" localSheetId="16">#REF!</definedName>
    <definedName name="Cong_VL_DTCT">#N/A</definedName>
    <definedName name="congbengam" localSheetId="19">#REF!</definedName>
    <definedName name="congbengam" localSheetId="7">#REF!</definedName>
    <definedName name="congbengam" localSheetId="10">#REF!</definedName>
    <definedName name="congbengam" localSheetId="18">#REF!</definedName>
    <definedName name="congbengam" localSheetId="17">#REF!</definedName>
    <definedName name="congbengam" localSheetId="3">#REF!</definedName>
    <definedName name="congbengam" localSheetId="13">#REF!</definedName>
    <definedName name="congbengam" localSheetId="16">#REF!</definedName>
    <definedName name="congbengam">#REF!</definedName>
    <definedName name="congbenuoc" localSheetId="19">#REF!</definedName>
    <definedName name="congbenuoc" localSheetId="10">#REF!</definedName>
    <definedName name="congbenuoc" localSheetId="3">#REF!</definedName>
    <definedName name="congbenuoc" localSheetId="0">#REF!</definedName>
    <definedName name="congbenuoc" localSheetId="13">#REF!</definedName>
    <definedName name="congbenuoc" localSheetId="16">#REF!</definedName>
    <definedName name="congbenuoc" localSheetId="1">#REF!</definedName>
    <definedName name="congbenuoc" localSheetId="2">#REF!</definedName>
    <definedName name="congbenuoc">#REF!</definedName>
    <definedName name="congcoc" localSheetId="19">#REF!</definedName>
    <definedName name="congcoc" localSheetId="10">#REF!</definedName>
    <definedName name="congcoc" localSheetId="3">#REF!</definedName>
    <definedName name="congcoc" localSheetId="13">#REF!</definedName>
    <definedName name="congcoc" localSheetId="16">#REF!</definedName>
    <definedName name="congcoc">#REF!</definedName>
    <definedName name="congcocot" localSheetId="19">#REF!</definedName>
    <definedName name="congcocot" localSheetId="10">#REF!</definedName>
    <definedName name="congcocot" localSheetId="3">#REF!</definedName>
    <definedName name="congcocot" localSheetId="13">#REF!</definedName>
    <definedName name="congcocot" localSheetId="16">#REF!</definedName>
    <definedName name="congcocot">#REF!</definedName>
    <definedName name="congcocott" localSheetId="19">#REF!</definedName>
    <definedName name="congcocott" localSheetId="10">#REF!</definedName>
    <definedName name="congcocott" localSheetId="3">#REF!</definedName>
    <definedName name="congcocott" localSheetId="13">#REF!</definedName>
    <definedName name="congcocott" localSheetId="16">#REF!</definedName>
    <definedName name="congcocott">#REF!</definedName>
    <definedName name="congcomong" localSheetId="19">#REF!</definedName>
    <definedName name="congcomong" localSheetId="10">#REF!</definedName>
    <definedName name="congcomong" localSheetId="3">#REF!</definedName>
    <definedName name="congcomong" localSheetId="13">#REF!</definedName>
    <definedName name="congcomong" localSheetId="16">#REF!</definedName>
    <definedName name="congcomong">#REF!</definedName>
    <definedName name="congcottron" localSheetId="19">#REF!</definedName>
    <definedName name="congcottron" localSheetId="10">#REF!</definedName>
    <definedName name="congcottron" localSheetId="3">#REF!</definedName>
    <definedName name="congcottron" localSheetId="13">#REF!</definedName>
    <definedName name="congcottron" localSheetId="16">#REF!</definedName>
    <definedName name="congcottron">#REF!</definedName>
    <definedName name="congcotvuong" localSheetId="19">#REF!</definedName>
    <definedName name="congcotvuong" localSheetId="10">#REF!</definedName>
    <definedName name="congcotvuong" localSheetId="3">#REF!</definedName>
    <definedName name="congcotvuong" localSheetId="13">#REF!</definedName>
    <definedName name="congcotvuong" localSheetId="16">#REF!</definedName>
    <definedName name="congcotvuong">#REF!</definedName>
    <definedName name="congdam" localSheetId="19">#REF!</definedName>
    <definedName name="congdam" localSheetId="10">#REF!</definedName>
    <definedName name="congdam" localSheetId="3">#REF!</definedName>
    <definedName name="congdam" localSheetId="13">#REF!</definedName>
    <definedName name="congdam" localSheetId="16">#REF!</definedName>
    <definedName name="congdam">#REF!</definedName>
    <definedName name="congdan1" localSheetId="19">#REF!</definedName>
    <definedName name="congdan1" localSheetId="10">#REF!</definedName>
    <definedName name="congdan1" localSheetId="3">#REF!</definedName>
    <definedName name="congdan1" localSheetId="13">#REF!</definedName>
    <definedName name="congdan1" localSheetId="16">#REF!</definedName>
    <definedName name="congdan1">#REF!</definedName>
    <definedName name="congdan2" localSheetId="19">#REF!</definedName>
    <definedName name="congdan2" localSheetId="10">#REF!</definedName>
    <definedName name="congdan2" localSheetId="3">#REF!</definedName>
    <definedName name="congdan2" localSheetId="13">#REF!</definedName>
    <definedName name="congdan2" localSheetId="16">#REF!</definedName>
    <definedName name="congdan2">#REF!</definedName>
    <definedName name="congdandusan" localSheetId="19">#REF!</definedName>
    <definedName name="congdandusan" localSheetId="10">#REF!</definedName>
    <definedName name="congdandusan" localSheetId="3">#REF!</definedName>
    <definedName name="congdandusan" localSheetId="13">#REF!</definedName>
    <definedName name="congdandusan" localSheetId="16">#REF!</definedName>
    <definedName name="congdandusan">#REF!</definedName>
    <definedName name="conglanhto" localSheetId="19">#REF!</definedName>
    <definedName name="conglanhto" localSheetId="10">#REF!</definedName>
    <definedName name="conglanhto" localSheetId="3">#REF!</definedName>
    <definedName name="conglanhto" localSheetId="13">#REF!</definedName>
    <definedName name="conglanhto" localSheetId="16">#REF!</definedName>
    <definedName name="conglanhto">#REF!</definedName>
    <definedName name="congmong" localSheetId="19">#REF!</definedName>
    <definedName name="congmong" localSheetId="10">#REF!</definedName>
    <definedName name="congmong" localSheetId="3">#REF!</definedName>
    <definedName name="congmong" localSheetId="13">#REF!</definedName>
    <definedName name="congmong" localSheetId="16">#REF!</definedName>
    <definedName name="congmong">#REF!</definedName>
    <definedName name="congmongbang" localSheetId="19">#REF!</definedName>
    <definedName name="congmongbang" localSheetId="10">#REF!</definedName>
    <definedName name="congmongbang" localSheetId="3">#REF!</definedName>
    <definedName name="congmongbang" localSheetId="13">#REF!</definedName>
    <definedName name="congmongbang" localSheetId="16">#REF!</definedName>
    <definedName name="congmongbang">#REF!</definedName>
    <definedName name="congmongdon" localSheetId="19">#REF!</definedName>
    <definedName name="congmongdon" localSheetId="10">#REF!</definedName>
    <definedName name="congmongdon" localSheetId="3">#REF!</definedName>
    <definedName name="congmongdon" localSheetId="13">#REF!</definedName>
    <definedName name="congmongdon" localSheetId="16">#REF!</definedName>
    <definedName name="congmongdon">#REF!</definedName>
    <definedName name="congpanen" localSheetId="19">#REF!</definedName>
    <definedName name="congpanen" localSheetId="10">#REF!</definedName>
    <definedName name="congpanen" localSheetId="3">#REF!</definedName>
    <definedName name="congpanen" localSheetId="13">#REF!</definedName>
    <definedName name="congpanen" localSheetId="16">#REF!</definedName>
    <definedName name="congpanen">#REF!</definedName>
    <definedName name="congsan" localSheetId="19">#REF!</definedName>
    <definedName name="congsan" localSheetId="10">#REF!</definedName>
    <definedName name="congsan" localSheetId="3">#REF!</definedName>
    <definedName name="congsan" localSheetId="13">#REF!</definedName>
    <definedName name="congsan" localSheetId="16">#REF!</definedName>
    <definedName name="congsan">#REF!</definedName>
    <definedName name="congthang" localSheetId="19">#REF!</definedName>
    <definedName name="congthang" localSheetId="10">#REF!</definedName>
    <definedName name="congthang" localSheetId="3">#REF!</definedName>
    <definedName name="congthang" localSheetId="13">#REF!</definedName>
    <definedName name="congthang" localSheetId="16">#REF!</definedName>
    <definedName name="congthang">#REF!</definedName>
    <definedName name="CongVattu" localSheetId="19">#REF!</definedName>
    <definedName name="CongVattu" localSheetId="10">#REF!</definedName>
    <definedName name="CongVattu" localSheetId="3">#REF!</definedName>
    <definedName name="CongVattu" localSheetId="16">#REF!</definedName>
    <definedName name="CongVattu">#REF!</definedName>
    <definedName name="Congvien" localSheetId="4" hidden="1">{"'Sheet1'!$L$16"}</definedName>
    <definedName name="Congvien" localSheetId="5" hidden="1">{"'Sheet1'!$L$16"}</definedName>
    <definedName name="Congvien" localSheetId="6" hidden="1">{"'Sheet1'!$L$16"}</definedName>
    <definedName name="Congvien" localSheetId="19" hidden="1">{"'Sheet1'!$L$16"}</definedName>
    <definedName name="Congvien" localSheetId="7" hidden="1">{"'Sheet1'!$L$16"}</definedName>
    <definedName name="Congvien" localSheetId="8" hidden="1">{"'Sheet1'!$L$16"}</definedName>
    <definedName name="Congvien" localSheetId="10" hidden="1">{"'Sheet1'!$L$16"}</definedName>
    <definedName name="Congvien" localSheetId="11" hidden="1">{"'Sheet1'!$L$16"}</definedName>
    <definedName name="Congvien" localSheetId="12" hidden="1">{"'Sheet1'!$L$16"}</definedName>
    <definedName name="Congvien" localSheetId="18" hidden="1">{"'Sheet1'!$L$16"}</definedName>
    <definedName name="Congvien" localSheetId="17" hidden="1">{"'Sheet1'!$L$16"}</definedName>
    <definedName name="Congvien" localSheetId="3" hidden="1">{"'Sheet1'!$L$16"}</definedName>
    <definedName name="Congvien" localSheetId="0" hidden="1">{"'Sheet1'!$L$16"}</definedName>
    <definedName name="Congvien" localSheetId="13" hidden="1">{"'Sheet1'!$L$16"}</definedName>
    <definedName name="Congvien" localSheetId="16" hidden="1">{"'Sheet1'!$L$16"}</definedName>
    <definedName name="Congvien" localSheetId="1" hidden="1">{"'Sheet1'!$L$16"}</definedName>
    <definedName name="Congvien" localSheetId="2" hidden="1">{"'Sheet1'!$L$16"}</definedName>
    <definedName name="Congvien" hidden="1">{"'Sheet1'!$L$16"}</definedName>
    <definedName name="CONST_EQ" localSheetId="13">#REF!</definedName>
    <definedName name="CONST_EQ" localSheetId="16">#REF!</definedName>
    <definedName name="CONST_EQ">#N/A</definedName>
    <definedName name="cont_load" localSheetId="19">#REF!</definedName>
    <definedName name="cont_load" localSheetId="7">#REF!</definedName>
    <definedName name="cont_load" localSheetId="10">#REF!</definedName>
    <definedName name="cont_load" localSheetId="18">#REF!</definedName>
    <definedName name="cont_load" localSheetId="17">#REF!</definedName>
    <definedName name="cont_load" localSheetId="3">#REF!</definedName>
    <definedName name="cont_load" localSheetId="0">#REF!</definedName>
    <definedName name="cont_load" localSheetId="16">#REF!</definedName>
    <definedName name="cont_load" localSheetId="1">#REF!</definedName>
    <definedName name="cont_load" localSheetId="2">#REF!</definedName>
    <definedName name="cont_load">#REF!</definedName>
    <definedName name="coppha" localSheetId="19">#REF!</definedName>
    <definedName name="coppha" localSheetId="10">#REF!</definedName>
    <definedName name="coppha" localSheetId="3">#REF!</definedName>
    <definedName name="coppha" localSheetId="16">#REF!</definedName>
    <definedName name="coppha">#REF!</definedName>
    <definedName name="COT" localSheetId="13">#REF!</definedName>
    <definedName name="COT" localSheetId="16">#REF!</definedName>
    <definedName name="COT">#N/A</definedName>
    <definedName name="cot7.5" localSheetId="13">#REF!</definedName>
    <definedName name="cot7.5" localSheetId="16">#REF!</definedName>
    <definedName name="cot7.5">#N/A</definedName>
    <definedName name="cot8.5" localSheetId="13">#REF!</definedName>
    <definedName name="cot8.5" localSheetId="16">#REF!</definedName>
    <definedName name="cot8.5">#N/A</definedName>
    <definedName name="CotBTtronVuong" localSheetId="19">#REF!</definedName>
    <definedName name="CotBTtronVuong" localSheetId="7">#REF!</definedName>
    <definedName name="CotBTtronVuong" localSheetId="10">#REF!</definedName>
    <definedName name="CotBTtronVuong" localSheetId="18">#REF!</definedName>
    <definedName name="CotBTtronVuong" localSheetId="17">#REF!</definedName>
    <definedName name="CotBTtronVuong" localSheetId="3">#REF!</definedName>
    <definedName name="CotBTtronVuong" localSheetId="0">#REF!</definedName>
    <definedName name="CotBTtronVuong" localSheetId="16">#REF!</definedName>
    <definedName name="CotBTtronVuong" localSheetId="1">#REF!</definedName>
    <definedName name="CotBTtronVuong" localSheetId="2">#REF!</definedName>
    <definedName name="CotBTtronVuong">#REF!</definedName>
    <definedName name="Cotsatma">9726</definedName>
    <definedName name="Cotthepma">9726</definedName>
    <definedName name="cottron" localSheetId="19">#REF!</definedName>
    <definedName name="cottron" localSheetId="7">#REF!</definedName>
    <definedName name="cottron" localSheetId="10">#REF!</definedName>
    <definedName name="cottron" localSheetId="18">#REF!</definedName>
    <definedName name="cottron" localSheetId="17">#REF!</definedName>
    <definedName name="cottron" localSheetId="3">#REF!</definedName>
    <definedName name="cottron" localSheetId="13">#REF!</definedName>
    <definedName name="cottron" localSheetId="16">#REF!</definedName>
    <definedName name="cottron">#REF!</definedName>
    <definedName name="cotvuong" localSheetId="19">#REF!</definedName>
    <definedName name="cotvuong" localSheetId="10">#REF!</definedName>
    <definedName name="cotvuong" localSheetId="3">#REF!</definedName>
    <definedName name="cotvuong" localSheetId="13">#REF!</definedName>
    <definedName name="cotvuong" localSheetId="16">#REF!</definedName>
    <definedName name="cotvuong">#REF!</definedName>
    <definedName name="COVER" localSheetId="13">#REF!</definedName>
    <definedName name="COVER" localSheetId="16">#REF!</definedName>
    <definedName name="COVER">#N/A</definedName>
    <definedName name="CP" localSheetId="4" hidden="1">#REF!</definedName>
    <definedName name="CP" localSheetId="5" hidden="1">#REF!</definedName>
    <definedName name="CP" localSheetId="6" hidden="1">#REF!</definedName>
    <definedName name="CP" localSheetId="19" hidden="1">#REF!</definedName>
    <definedName name="CP" localSheetId="7" hidden="1">#REF!</definedName>
    <definedName name="CP" localSheetId="8" hidden="1">#REF!</definedName>
    <definedName name="CP" localSheetId="10" hidden="1">#REF!</definedName>
    <definedName name="CP" localSheetId="11" hidden="1">#REF!</definedName>
    <definedName name="CP" localSheetId="18" hidden="1">#REF!</definedName>
    <definedName name="CP" localSheetId="17" hidden="1">#REF!</definedName>
    <definedName name="CP" localSheetId="3" hidden="1">#REF!</definedName>
    <definedName name="CP" localSheetId="13" hidden="1">#REF!</definedName>
    <definedName name="CP" localSheetId="16" hidden="1">#REF!</definedName>
    <definedName name="CP" hidden="1">#REF!</definedName>
    <definedName name="CPC">#N/A</definedName>
    <definedName name="cpdd1" localSheetId="19">#REF!</definedName>
    <definedName name="cpdd1" localSheetId="7">#REF!</definedName>
    <definedName name="cpdd1" localSheetId="10">#REF!</definedName>
    <definedName name="cpdd1" localSheetId="18">#REF!</definedName>
    <definedName name="cpdd1" localSheetId="17">#REF!</definedName>
    <definedName name="cpdd1" localSheetId="3">#REF!</definedName>
    <definedName name="cpdd1" localSheetId="0">#REF!</definedName>
    <definedName name="cpdd1" localSheetId="16">#REF!</definedName>
    <definedName name="cpdd1" localSheetId="1">#REF!</definedName>
    <definedName name="cpdd1" localSheetId="2">#REF!</definedName>
    <definedName name="cpdd1">#REF!</definedName>
    <definedName name="CPK" localSheetId="19">#REF!</definedName>
    <definedName name="CPK" localSheetId="10">#REF!</definedName>
    <definedName name="CPK" localSheetId="3">#REF!</definedName>
    <definedName name="CPK" localSheetId="16">#REF!</definedName>
    <definedName name="CPK">#REF!</definedName>
    <definedName name="CPM" localSheetId="19">#REF!</definedName>
    <definedName name="CPM" localSheetId="10">#REF!</definedName>
    <definedName name="CPM" localSheetId="3">#REF!</definedName>
    <definedName name="CPM" localSheetId="16">#REF!</definedName>
    <definedName name="CPM">#REF!</definedName>
    <definedName name="cpmtc" localSheetId="19">#REF!</definedName>
    <definedName name="cpmtc" localSheetId="13">#REF!</definedName>
    <definedName name="cpmtc" localSheetId="16">#REF!</definedName>
    <definedName name="cpmtc">#REF!</definedName>
    <definedName name="cpnc" localSheetId="19">#REF!</definedName>
    <definedName name="cpnc" localSheetId="13">#REF!</definedName>
    <definedName name="cpnc" localSheetId="16">#REF!</definedName>
    <definedName name="cpnc">#REF!</definedName>
    <definedName name="CPTB" localSheetId="19">#REF!</definedName>
    <definedName name="CPTB" localSheetId="10">#REF!</definedName>
    <definedName name="CPTB" localSheetId="3">#REF!</definedName>
    <definedName name="CPTB" localSheetId="16">#REF!</definedName>
    <definedName name="CPTB">#REF!</definedName>
    <definedName name="cptt" localSheetId="19">#REF!</definedName>
    <definedName name="cptt" localSheetId="13">#REF!</definedName>
    <definedName name="cptt" localSheetId="16">#REF!</definedName>
    <definedName name="cptt">#REF!</definedName>
    <definedName name="CPVC100">#N/A</definedName>
    <definedName name="CPVC35" localSheetId="19">#REF!</definedName>
    <definedName name="CPVC35" localSheetId="13">#REF!</definedName>
    <definedName name="CPVC35" localSheetId="16">#REF!</definedName>
    <definedName name="CPVC35">#REF!</definedName>
    <definedName name="CPVCDN" localSheetId="19">#REF!</definedName>
    <definedName name="CPVCDN" localSheetId="13">#REF!</definedName>
    <definedName name="CPVCDN" localSheetId="16">#REF!</definedName>
    <definedName name="CPVCDN">#REF!</definedName>
    <definedName name="cpvl" localSheetId="19">#REF!</definedName>
    <definedName name="cpvl" localSheetId="13">#REF!</definedName>
    <definedName name="cpvl" localSheetId="16">#REF!</definedName>
    <definedName name="cpvl">#REF!</definedName>
    <definedName name="CRD" localSheetId="13">#REF!</definedName>
    <definedName name="CRD" localSheetId="16">#REF!</definedName>
    <definedName name="CRD">#N/A</definedName>
    <definedName name="CRIT1">#N/A</definedName>
    <definedName name="CRIT10">#N/A</definedName>
    <definedName name="CRIT2">#N/A</definedName>
    <definedName name="CRIT3">#N/A</definedName>
    <definedName name="CRIT4">#N/A</definedName>
    <definedName name="CRIT5">#N/A</definedName>
    <definedName name="CRIT6">#N/A</definedName>
    <definedName name="CRIT7">#N/A</definedName>
    <definedName name="CRIT8">#N/A</definedName>
    <definedName name="CRIT9">#N/A</definedName>
    <definedName name="CRITINST" localSheetId="13">#REF!</definedName>
    <definedName name="CRITINST" localSheetId="16">#REF!</definedName>
    <definedName name="CRITINST">#N/A</definedName>
    <definedName name="CRITPURC" localSheetId="13">#REF!</definedName>
    <definedName name="CRITPURC" localSheetId="16">#REF!</definedName>
    <definedName name="CRITPURC">#N/A</definedName>
    <definedName name="CRS" localSheetId="13">#REF!</definedName>
    <definedName name="CRS" localSheetId="16">#REF!</definedName>
    <definedName name="CRS">#N/A</definedName>
    <definedName name="CS" localSheetId="13">#REF!</definedName>
    <definedName name="CS" localSheetId="16">#REF!</definedName>
    <definedName name="CS">#N/A</definedName>
    <definedName name="CS_10" localSheetId="13">#REF!</definedName>
    <definedName name="CS_10" localSheetId="16">#REF!</definedName>
    <definedName name="CS_10">#N/A</definedName>
    <definedName name="CS_100" localSheetId="13">#REF!</definedName>
    <definedName name="CS_100" localSheetId="16">#REF!</definedName>
    <definedName name="CS_100">#N/A</definedName>
    <definedName name="CS_10S" localSheetId="13">#REF!</definedName>
    <definedName name="CS_10S" localSheetId="16">#REF!</definedName>
    <definedName name="CS_10S">#N/A</definedName>
    <definedName name="CS_120" localSheetId="13">#REF!</definedName>
    <definedName name="CS_120" localSheetId="16">#REF!</definedName>
    <definedName name="CS_120">#N/A</definedName>
    <definedName name="CS_140" localSheetId="13">#REF!</definedName>
    <definedName name="CS_140" localSheetId="16">#REF!</definedName>
    <definedName name="CS_140">#N/A</definedName>
    <definedName name="CS_160" localSheetId="13">#REF!</definedName>
    <definedName name="CS_160" localSheetId="16">#REF!</definedName>
    <definedName name="CS_160">#N/A</definedName>
    <definedName name="CS_20" localSheetId="13">#REF!</definedName>
    <definedName name="CS_20" localSheetId="16">#REF!</definedName>
    <definedName name="CS_20">#N/A</definedName>
    <definedName name="CS_30" localSheetId="13">#REF!</definedName>
    <definedName name="CS_30" localSheetId="16">#REF!</definedName>
    <definedName name="CS_30">#N/A</definedName>
    <definedName name="CS_40" localSheetId="13">#REF!</definedName>
    <definedName name="CS_40" localSheetId="16">#REF!</definedName>
    <definedName name="CS_40">#N/A</definedName>
    <definedName name="CS_40S" localSheetId="13">#REF!</definedName>
    <definedName name="CS_40S" localSheetId="16">#REF!</definedName>
    <definedName name="CS_40S">#N/A</definedName>
    <definedName name="CS_5S" localSheetId="13">#REF!</definedName>
    <definedName name="CS_5S" localSheetId="16">#REF!</definedName>
    <definedName name="CS_5S">#N/A</definedName>
    <definedName name="CS_60" localSheetId="13">#REF!</definedName>
    <definedName name="CS_60" localSheetId="16">#REF!</definedName>
    <definedName name="CS_60">#N/A</definedName>
    <definedName name="CS_80" localSheetId="13">#REF!</definedName>
    <definedName name="CS_80" localSheetId="16">#REF!</definedName>
    <definedName name="CS_80">#N/A</definedName>
    <definedName name="CS_80S" localSheetId="13">#REF!</definedName>
    <definedName name="CS_80S" localSheetId="16">#REF!</definedName>
    <definedName name="CS_80S">#N/A</definedName>
    <definedName name="CS_STD" localSheetId="13">#REF!</definedName>
    <definedName name="CS_STD" localSheetId="16">#REF!</definedName>
    <definedName name="CS_STD">#N/A</definedName>
    <definedName name="CS_XS" localSheetId="13">#REF!</definedName>
    <definedName name="CS_XS" localSheetId="16">#REF!</definedName>
    <definedName name="CS_XS">#N/A</definedName>
    <definedName name="CS_XXS" localSheetId="13">#REF!</definedName>
    <definedName name="CS_XXS" localSheetId="16">#REF!</definedName>
    <definedName name="CS_XXS">#N/A</definedName>
    <definedName name="CSau" localSheetId="19">#REF!</definedName>
    <definedName name="CSau" localSheetId="7">#REF!</definedName>
    <definedName name="CSau" localSheetId="10">#REF!</definedName>
    <definedName name="CSau" localSheetId="18">#REF!</definedName>
    <definedName name="CSau" localSheetId="17">#REF!</definedName>
    <definedName name="CSau" localSheetId="3">#REF!</definedName>
    <definedName name="CSau" localSheetId="0">#REF!</definedName>
    <definedName name="CSau" localSheetId="16">#REF!</definedName>
    <definedName name="CSau" localSheetId="1">#REF!</definedName>
    <definedName name="CSau" localSheetId="2">#REF!</definedName>
    <definedName name="CSau">#REF!</definedName>
    <definedName name="csd3p" localSheetId="13">#REF!</definedName>
    <definedName name="csd3p" localSheetId="16">#REF!</definedName>
    <definedName name="csd3p">#N/A</definedName>
    <definedName name="csddg1p" localSheetId="13">#REF!</definedName>
    <definedName name="csddg1p" localSheetId="16">#REF!</definedName>
    <definedName name="csddg1p">#N/A</definedName>
    <definedName name="csddt1p" localSheetId="13">#REF!</definedName>
    <definedName name="csddt1p" localSheetId="16">#REF!</definedName>
    <definedName name="csddt1p">#N/A</definedName>
    <definedName name="csht3p" localSheetId="13">#REF!</definedName>
    <definedName name="csht3p" localSheetId="16">#REF!</definedName>
    <definedName name="csht3p">#N/A</definedName>
    <definedName name="CT_50" localSheetId="19">#REF!</definedName>
    <definedName name="CT_50" localSheetId="7">#REF!</definedName>
    <definedName name="CT_50" localSheetId="10">#REF!</definedName>
    <definedName name="CT_50" localSheetId="18">#REF!</definedName>
    <definedName name="CT_50" localSheetId="17">#REF!</definedName>
    <definedName name="CT_50" localSheetId="3">#REF!</definedName>
    <definedName name="CT_50" localSheetId="0">#REF!</definedName>
    <definedName name="CT_50" localSheetId="16">#REF!</definedName>
    <definedName name="CT_50" localSheetId="1">#REF!</definedName>
    <definedName name="CT_50" localSheetId="2">#REF!</definedName>
    <definedName name="CT_50">#REF!</definedName>
    <definedName name="CT_KSTK">#N/A</definedName>
    <definedName name="CT_MCX" localSheetId="19">#REF!</definedName>
    <definedName name="CT_MCX" localSheetId="7">#REF!</definedName>
    <definedName name="CT_MCX" localSheetId="10">#REF!</definedName>
    <definedName name="CT_MCX" localSheetId="18">#REF!</definedName>
    <definedName name="CT_MCX" localSheetId="17">#REF!</definedName>
    <definedName name="CT_MCX" localSheetId="3">#REF!</definedName>
    <definedName name="CT_MCX" localSheetId="0">#REF!</definedName>
    <definedName name="CT_MCX" localSheetId="16">#REF!</definedName>
    <definedName name="CT_MCX" localSheetId="1">#REF!</definedName>
    <definedName name="CT_MCX" localSheetId="2">#REF!</definedName>
    <definedName name="CT_MCX">#REF!</definedName>
    <definedName name="ctbb" localSheetId="19">#REF!</definedName>
    <definedName name="ctbb" localSheetId="10">#REF!</definedName>
    <definedName name="ctbb" localSheetId="3">#REF!</definedName>
    <definedName name="ctbb" localSheetId="16">#REF!</definedName>
    <definedName name="ctbb">#REF!</definedName>
    <definedName name="ctbbt" localSheetId="4" hidden="1">{"'Sheet1'!$L$16"}</definedName>
    <definedName name="ctbbt" localSheetId="5" hidden="1">{"'Sheet1'!$L$16"}</definedName>
    <definedName name="ctbbt" localSheetId="6" hidden="1">{"'Sheet1'!$L$16"}</definedName>
    <definedName name="ctbbt" localSheetId="19" hidden="1">{"'Sheet1'!$L$16"}</definedName>
    <definedName name="ctbbt" localSheetId="7" hidden="1">{"'Sheet1'!$L$16"}</definedName>
    <definedName name="ctbbt" localSheetId="8" hidden="1">{"'Sheet1'!$L$16"}</definedName>
    <definedName name="ctbbt" localSheetId="10" hidden="1">{"'Sheet1'!$L$16"}</definedName>
    <definedName name="ctbbt" localSheetId="11" hidden="1">{"'Sheet1'!$L$16"}</definedName>
    <definedName name="ctbbt" localSheetId="12" hidden="1">{"'Sheet1'!$L$16"}</definedName>
    <definedName name="ctbbt" localSheetId="18" hidden="1">{"'Sheet1'!$L$16"}</definedName>
    <definedName name="ctbbt" localSheetId="17" hidden="1">{"'Sheet1'!$L$16"}</definedName>
    <definedName name="ctbbt" localSheetId="3" hidden="1">{"'Sheet1'!$L$16"}</definedName>
    <definedName name="ctbbt" localSheetId="0" hidden="1">{"'Sheet1'!$L$16"}</definedName>
    <definedName name="ctbbt" localSheetId="13" hidden="1">{"'Sheet1'!$L$16"}</definedName>
    <definedName name="ctbbt" localSheetId="16" hidden="1">{"'Sheet1'!$L$16"}</definedName>
    <definedName name="ctbbt" localSheetId="1" hidden="1">{"'Sheet1'!$L$16"}</definedName>
    <definedName name="ctbbt" localSheetId="2" hidden="1">{"'Sheet1'!$L$16"}</definedName>
    <definedName name="ctbbt" hidden="1">{"'Sheet1'!$L$16"}</definedName>
    <definedName name="CTCT1" localSheetId="4" hidden="1">{"'Sheet1'!$L$16"}</definedName>
    <definedName name="CTCT1" localSheetId="5" hidden="1">{"'Sheet1'!$L$16"}</definedName>
    <definedName name="CTCT1" localSheetId="6" hidden="1">{"'Sheet1'!$L$16"}</definedName>
    <definedName name="CTCT1" localSheetId="19" hidden="1">{"'Sheet1'!$L$16"}</definedName>
    <definedName name="CTCT1" localSheetId="7" hidden="1">{"'Sheet1'!$L$16"}</definedName>
    <definedName name="CTCT1" localSheetId="8" hidden="1">{"'Sheet1'!$L$16"}</definedName>
    <definedName name="CTCT1" localSheetId="10" hidden="1">{"'Sheet1'!$L$16"}</definedName>
    <definedName name="CTCT1" localSheetId="11" hidden="1">{"'Sheet1'!$L$16"}</definedName>
    <definedName name="CTCT1" localSheetId="12" hidden="1">{"'Sheet1'!$L$16"}</definedName>
    <definedName name="CTCT1" localSheetId="18" hidden="1">{"'Sheet1'!$L$16"}</definedName>
    <definedName name="CTCT1" localSheetId="17" hidden="1">{"'Sheet1'!$L$16"}</definedName>
    <definedName name="CTCT1" localSheetId="3" hidden="1">{"'Sheet1'!$L$16"}</definedName>
    <definedName name="CTCT1" localSheetId="0" hidden="1">{"'Sheet1'!$L$16"}</definedName>
    <definedName name="CTCT1" localSheetId="13" hidden="1">{"'Sheet1'!$L$16"}</definedName>
    <definedName name="CTCT1" localSheetId="16" hidden="1">{"'Sheet1'!$L$16"}</definedName>
    <definedName name="CTCT1" localSheetId="1" hidden="1">{"'Sheet1'!$L$16"}</definedName>
    <definedName name="CTCT1" localSheetId="2" hidden="1">{"'Sheet1'!$L$16"}</definedName>
    <definedName name="CTCT1" hidden="1">{"'Sheet1'!$L$16"}</definedName>
    <definedName name="ctdn9697">#N/A</definedName>
    <definedName name="ctiep" localSheetId="13">#REF!</definedName>
    <definedName name="ctiep" localSheetId="16">#REF!</definedName>
    <definedName name="ctiep">#N/A</definedName>
    <definedName name="CTIET" localSheetId="19">#REF!</definedName>
    <definedName name="CTIET" localSheetId="7">#REF!</definedName>
    <definedName name="CTIET" localSheetId="18">#REF!</definedName>
    <definedName name="CTIET" localSheetId="17">#REF!</definedName>
    <definedName name="CTIET" localSheetId="13">#REF!</definedName>
    <definedName name="CTIET" localSheetId="16">#REF!</definedName>
    <definedName name="CTIET">#REF!</definedName>
    <definedName name="CTieu_H" localSheetId="19">#REF!</definedName>
    <definedName name="CTieu_H" localSheetId="10">#REF!</definedName>
    <definedName name="CTieu_H" localSheetId="3">#REF!</definedName>
    <definedName name="CTieu_H" localSheetId="0">#REF!</definedName>
    <definedName name="CTieu_H" localSheetId="16">#REF!</definedName>
    <definedName name="CTieu_H" localSheetId="1">#REF!</definedName>
    <definedName name="CTieu_H" localSheetId="2">#REF!</definedName>
    <definedName name="CTieu_H">#REF!</definedName>
    <definedName name="CTieuXB" localSheetId="19">#REF!</definedName>
    <definedName name="CTieuXB" localSheetId="10">#REF!</definedName>
    <definedName name="CTieuXB" localSheetId="3">#REF!</definedName>
    <definedName name="CTieuXB" localSheetId="16">#REF!</definedName>
    <definedName name="CTieuXB">#REF!</definedName>
    <definedName name="ctmai" localSheetId="19">#REF!</definedName>
    <definedName name="ctmai" localSheetId="10">#REF!</definedName>
    <definedName name="ctmai" localSheetId="3">#REF!</definedName>
    <definedName name="ctmai" localSheetId="16">#REF!</definedName>
    <definedName name="ctmai">#REF!</definedName>
    <definedName name="ctong" localSheetId="19">#REF!</definedName>
    <definedName name="ctong" localSheetId="10">#REF!</definedName>
    <definedName name="ctong" localSheetId="3">#REF!</definedName>
    <definedName name="ctong" localSheetId="16">#REF!</definedName>
    <definedName name="ctong">#REF!</definedName>
    <definedName name="CTRAM" localSheetId="19">#REF!</definedName>
    <definedName name="CTRAM" localSheetId="7">#REF!</definedName>
    <definedName name="CTRAM" localSheetId="10">#REF!</definedName>
    <definedName name="CTRAM" localSheetId="18">#REF!</definedName>
    <definedName name="CTRAM" localSheetId="17">#REF!</definedName>
    <definedName name="CTRAM" localSheetId="3">#REF!</definedName>
    <definedName name="CTRAM" localSheetId="16">#REF!</definedName>
    <definedName name="CTRAM">#REF!</definedName>
    <definedName name="ctre" localSheetId="19">#REF!</definedName>
    <definedName name="ctre" localSheetId="10">#REF!</definedName>
    <definedName name="ctre" localSheetId="3">#REF!</definedName>
    <definedName name="ctre" localSheetId="16">#REF!</definedName>
    <definedName name="ctre">#REF!</definedName>
    <definedName name="CTXT" localSheetId="4" hidden="1">{"'Sheet1'!$L$16"}</definedName>
    <definedName name="CTXT" localSheetId="5" hidden="1">{"'Sheet1'!$L$16"}</definedName>
    <definedName name="CTXT" localSheetId="6" hidden="1">{"'Sheet1'!$L$16"}</definedName>
    <definedName name="CTXT" localSheetId="19" hidden="1">{"'Sheet1'!$L$16"}</definedName>
    <definedName name="CTXT" localSheetId="7" hidden="1">{"'Sheet1'!$L$16"}</definedName>
    <definedName name="CTXT" localSheetId="8" hidden="1">{"'Sheet1'!$L$16"}</definedName>
    <definedName name="CTXT" localSheetId="10" hidden="1">{"'Sheet1'!$L$16"}</definedName>
    <definedName name="CTXT" localSheetId="11" hidden="1">{"'Sheet1'!$L$16"}</definedName>
    <definedName name="CTXT" localSheetId="12" hidden="1">{"'Sheet1'!$L$16"}</definedName>
    <definedName name="CTXT" localSheetId="18" hidden="1">{"'Sheet1'!$L$16"}</definedName>
    <definedName name="CTXT" localSheetId="17" hidden="1">{"'Sheet1'!$L$16"}</definedName>
    <definedName name="CTXT" localSheetId="3" hidden="1">{"'Sheet1'!$L$16"}</definedName>
    <definedName name="CTXT" localSheetId="0" hidden="1">{"'Sheet1'!$L$16"}</definedName>
    <definedName name="CTXT" localSheetId="13" hidden="1">{"'Sheet1'!$L$16"}</definedName>
    <definedName name="CTXT" localSheetId="16" hidden="1">{"'Sheet1'!$L$16"}</definedName>
    <definedName name="CTXT" localSheetId="1" hidden="1">{"'Sheet1'!$L$16"}</definedName>
    <definedName name="CTXT" localSheetId="2" hidden="1">{"'Sheet1'!$L$16"}</definedName>
    <definedName name="CTXT" hidden="1">{"'Sheet1'!$L$16"}</definedName>
    <definedName name="CTY_TNHH_SX_TM__NHÖ_QUYEÀN">#N/A</definedName>
    <definedName name="cu" localSheetId="19">#REF!</definedName>
    <definedName name="cu" localSheetId="7">#REF!</definedName>
    <definedName name="cu" localSheetId="10">#REF!</definedName>
    <definedName name="cu" localSheetId="18">#REF!</definedName>
    <definedName name="cu" localSheetId="17">#REF!</definedName>
    <definedName name="cu" localSheetId="3">#REF!</definedName>
    <definedName name="cu" localSheetId="16">#REF!</definedName>
    <definedName name="cu">#REF!</definedName>
    <definedName name="CU_LY" localSheetId="19">#REF!</definedName>
    <definedName name="CU_LY" localSheetId="10">#REF!</definedName>
    <definedName name="CU_LY" localSheetId="3">#REF!</definedName>
    <definedName name="CU_LY" localSheetId="16">#REF!</definedName>
    <definedName name="CU_LY">#REF!</definedName>
    <definedName name="CU_LY_VAN_CHUYEN_GIA_QUYEN" localSheetId="19">#REF!</definedName>
    <definedName name="CU_LY_VAN_CHUYEN_GIA_QUYEN" localSheetId="13">#REF!</definedName>
    <definedName name="CU_LY_VAN_CHUYEN_GIA_QUYEN" localSheetId="16">#REF!</definedName>
    <definedName name="CU_LY_VAN_CHUYEN_GIA_QUYEN">#REF!</definedName>
    <definedName name="CU_LY_VAN_CHUYEN_THU_CONG" localSheetId="19">#REF!</definedName>
    <definedName name="CU_LY_VAN_CHUYEN_THU_CONG" localSheetId="13">#REF!</definedName>
    <definedName name="CU_LY_VAN_CHUYEN_THU_CONG" localSheetId="16">#REF!</definedName>
    <definedName name="CU_LY_VAN_CHUYEN_THU_CONG">#REF!</definedName>
    <definedName name="cui" localSheetId="19">#REF!</definedName>
    <definedName name="cui" localSheetId="10">#REF!</definedName>
    <definedName name="cui" localSheetId="3">#REF!</definedName>
    <definedName name="cui" localSheetId="16">#REF!</definedName>
    <definedName name="cui">#REF!</definedName>
    <definedName name="culy" localSheetId="19">#REF!</definedName>
    <definedName name="culy" localSheetId="10">#REF!</definedName>
    <definedName name="culy" localSheetId="3">#REF!</definedName>
    <definedName name="culy" localSheetId="16">#REF!</definedName>
    <definedName name="culy">#REF!</definedName>
    <definedName name="CuLy_Q" localSheetId="19">#REF!</definedName>
    <definedName name="CuLy_Q" localSheetId="10">#REF!</definedName>
    <definedName name="CuLy_Q" localSheetId="3">#REF!</definedName>
    <definedName name="CuLy_Q" localSheetId="16">#REF!</definedName>
    <definedName name="CuLy_Q">#REF!</definedName>
    <definedName name="cung" localSheetId="4" hidden="1">{"'Sheet1'!$L$16"}</definedName>
    <definedName name="cung" localSheetId="5" hidden="1">{"'Sheet1'!$L$16"}</definedName>
    <definedName name="cung" localSheetId="6" hidden="1">{"'Sheet1'!$L$16"}</definedName>
    <definedName name="cung" localSheetId="19" hidden="1">{"'Sheet1'!$L$16"}</definedName>
    <definedName name="cung" localSheetId="7" hidden="1">{"'Sheet1'!$L$16"}</definedName>
    <definedName name="cung" localSheetId="8" hidden="1">{"'Sheet1'!$L$16"}</definedName>
    <definedName name="cung" localSheetId="10" hidden="1">{"'Sheet1'!$L$16"}</definedName>
    <definedName name="cung" localSheetId="11" hidden="1">{"'Sheet1'!$L$16"}</definedName>
    <definedName name="cung" localSheetId="12" hidden="1">{"'Sheet1'!$L$16"}</definedName>
    <definedName name="cung" localSheetId="18" hidden="1">{"'Sheet1'!$L$16"}</definedName>
    <definedName name="cung" localSheetId="17" hidden="1">{"'Sheet1'!$L$16"}</definedName>
    <definedName name="cung" localSheetId="3" hidden="1">{"'Sheet1'!$L$16"}</definedName>
    <definedName name="cung" localSheetId="0" hidden="1">{"'Sheet1'!$L$16"}</definedName>
    <definedName name="cung" localSheetId="13" hidden="1">{"'Sheet1'!$L$16"}</definedName>
    <definedName name="cung" localSheetId="16" hidden="1">{"'Sheet1'!$L$16"}</definedName>
    <definedName name="cung" localSheetId="1" hidden="1">{"'Sheet1'!$L$16"}</definedName>
    <definedName name="cung" localSheetId="2" hidden="1">{"'Sheet1'!$L$16"}</definedName>
    <definedName name="cung" hidden="1">{"'Sheet1'!$L$16"}</definedName>
    <definedName name="cuoc_vc" localSheetId="19">#REF!</definedName>
    <definedName name="cuoc_vc" localSheetId="10">#REF!</definedName>
    <definedName name="cuoc_vc" localSheetId="3">#REF!</definedName>
    <definedName name="cuoc_vc" localSheetId="16">#REF!</definedName>
    <definedName name="cuoc_vc">#REF!</definedName>
    <definedName name="CuocVC" localSheetId="19">#REF!</definedName>
    <definedName name="CuocVC" localSheetId="10">#REF!</definedName>
    <definedName name="CuocVC" localSheetId="3">#REF!</definedName>
    <definedName name="CuocVC" localSheetId="16">#REF!</definedName>
    <definedName name="CuocVC">#REF!</definedName>
    <definedName name="CURRENCY" localSheetId="13">#REF!</definedName>
    <definedName name="CURRENCY" localSheetId="16">#REF!</definedName>
    <definedName name="CURRENCY">#N/A</definedName>
    <definedName name="CVC_Q" localSheetId="19">#REF!</definedName>
    <definedName name="CVC_Q" localSheetId="7">#REF!</definedName>
    <definedName name="CVC_Q" localSheetId="10">#REF!</definedName>
    <definedName name="CVC_Q" localSheetId="18">#REF!</definedName>
    <definedName name="CVC_Q" localSheetId="17">#REF!</definedName>
    <definedName name="CVC_Q" localSheetId="3">#REF!</definedName>
    <definedName name="CVC_Q" localSheetId="0">#REF!</definedName>
    <definedName name="CVC_Q" localSheetId="16">#REF!</definedName>
    <definedName name="CVC_Q" localSheetId="1">#REF!</definedName>
    <definedName name="CVC_Q" localSheetId="2">#REF!</definedName>
    <definedName name="CVC_Q">#REF!</definedName>
    <definedName name="cx" localSheetId="13">#REF!</definedName>
    <definedName name="cx" localSheetId="16">#REF!</definedName>
    <definedName name="cx">#N/A</definedName>
    <definedName name="d" localSheetId="4" hidden="1">{"'Sheet1'!$L$16"}</definedName>
    <definedName name="d" localSheetId="5" hidden="1">{"'Sheet1'!$L$16"}</definedName>
    <definedName name="d" localSheetId="6" hidden="1">{"'Sheet1'!$L$16"}</definedName>
    <definedName name="d" localSheetId="19" hidden="1">{"'Sheet1'!$L$16"}</definedName>
    <definedName name="d" localSheetId="7" hidden="1">{"'Sheet1'!$L$16"}</definedName>
    <definedName name="d" localSheetId="8" hidden="1">{"'Sheet1'!$L$16"}</definedName>
    <definedName name="d" localSheetId="10" hidden="1">{"'Sheet1'!$L$16"}</definedName>
    <definedName name="d" localSheetId="11" hidden="1">{"'Sheet1'!$L$16"}</definedName>
    <definedName name="d" localSheetId="12" hidden="1">{"'Sheet1'!$L$16"}</definedName>
    <definedName name="d" localSheetId="18" hidden="1">{"'Sheet1'!$L$16"}</definedName>
    <definedName name="d" localSheetId="17" hidden="1">{"'Sheet1'!$L$16"}</definedName>
    <definedName name="d" localSheetId="3" hidden="1">{"'Sheet1'!$L$16"}</definedName>
    <definedName name="d" localSheetId="0" hidden="1">{"'Sheet1'!$L$16"}</definedName>
    <definedName name="d" localSheetId="13" hidden="1">{"'Sheet1'!$L$16"}</definedName>
    <definedName name="d" localSheetId="16" hidden="1">{"'Sheet1'!$L$16"}</definedName>
    <definedName name="d" localSheetId="1" hidden="1">{"'Sheet1'!$L$16"}</definedName>
    <definedName name="d" localSheetId="2" hidden="1">{"'Sheet1'!$L$16"}</definedName>
    <definedName name="d" hidden="1">{"'Sheet1'!$L$16"}</definedName>
    <definedName name="d_" localSheetId="19">#REF!</definedName>
    <definedName name="d_" localSheetId="10">#REF!</definedName>
    <definedName name="d_" localSheetId="3">#REF!</definedName>
    <definedName name="d_" localSheetId="16">#REF!</definedName>
    <definedName name="d_">#REF!</definedName>
    <definedName name="D_7101A_B" localSheetId="13">#REF!</definedName>
    <definedName name="D_7101A_B" localSheetId="16">#REF!</definedName>
    <definedName name="D_7101A_B">#N/A</definedName>
    <definedName name="D_L">#N/A</definedName>
    <definedName name="D_n" localSheetId="19">#REF!</definedName>
    <definedName name="D_n" localSheetId="7">#REF!</definedName>
    <definedName name="D_n" localSheetId="10">#REF!</definedName>
    <definedName name="D_n" localSheetId="18">#REF!</definedName>
    <definedName name="D_n" localSheetId="17">#REF!</definedName>
    <definedName name="D_n" localSheetId="3">#REF!</definedName>
    <definedName name="D_n" localSheetId="0">#REF!</definedName>
    <definedName name="D_n" localSheetId="16">#REF!</definedName>
    <definedName name="D_n" localSheetId="1">#REF!</definedName>
    <definedName name="D_n" localSheetId="2">#REF!</definedName>
    <definedName name="D_n">#REF!</definedName>
    <definedName name="da">#N/A</definedName>
    <definedName name="da1x2" localSheetId="19">#REF!</definedName>
    <definedName name="da1x2" localSheetId="13">#REF!</definedName>
    <definedName name="da1x2" localSheetId="16">#REF!</definedName>
    <definedName name="da1x2">#REF!</definedName>
    <definedName name="da2x4" localSheetId="19">#REF!</definedName>
    <definedName name="da2x4" localSheetId="10">#REF!</definedName>
    <definedName name="da2x4" localSheetId="3">#REF!</definedName>
    <definedName name="da2x4" localSheetId="0">#REF!</definedName>
    <definedName name="da2x4" localSheetId="16">#REF!</definedName>
    <definedName name="da2x4" localSheetId="1">#REF!</definedName>
    <definedName name="da2x4" localSheetId="2">#REF!</definedName>
    <definedName name="da2x4">#REF!</definedName>
    <definedName name="da4x7" localSheetId="19">#REF!</definedName>
    <definedName name="da4x7" localSheetId="10">#REF!</definedName>
    <definedName name="da4x7" localSheetId="3">#REF!</definedName>
    <definedName name="da4x7" localSheetId="16">#REF!</definedName>
    <definedName name="da4x7">#REF!</definedName>
    <definedName name="dah">#N/A</definedName>
    <definedName name="dahoc" localSheetId="19">#REF!</definedName>
    <definedName name="dahoc" localSheetId="7">#REF!</definedName>
    <definedName name="dahoc" localSheetId="10">#REF!</definedName>
    <definedName name="dahoc" localSheetId="18">#REF!</definedName>
    <definedName name="dahoc" localSheetId="17">#REF!</definedName>
    <definedName name="dahoc" localSheetId="3">#REF!</definedName>
    <definedName name="dahoc" localSheetId="0">#REF!</definedName>
    <definedName name="dahoc" localSheetId="13">#REF!</definedName>
    <definedName name="dahoc" localSheetId="16">#REF!</definedName>
    <definedName name="dahoc" localSheetId="1">#REF!</definedName>
    <definedName name="dahoc" localSheetId="2">#REF!</definedName>
    <definedName name="dahoc">#REF!</definedName>
    <definedName name="Dalan" localSheetId="19">#REF!</definedName>
    <definedName name="Dalan" localSheetId="10">#REF!</definedName>
    <definedName name="Dalan" localSheetId="3">#REF!</definedName>
    <definedName name="Dalan" localSheetId="16">#REF!</definedName>
    <definedName name="Dalan">#REF!</definedName>
    <definedName name="DALANPASTE" localSheetId="19">#REF!</definedName>
    <definedName name="DALANPASTE" localSheetId="10">#REF!</definedName>
    <definedName name="DALANPASTE" localSheetId="3">#REF!</definedName>
    <definedName name="DALANPASTE" localSheetId="16">#REF!</definedName>
    <definedName name="DALANPASTE">#REF!</definedName>
    <definedName name="dam" localSheetId="19">#REF!</definedName>
    <definedName name="dam" localSheetId="7">#REF!</definedName>
    <definedName name="dam" localSheetId="10">#REF!</definedName>
    <definedName name="dam" localSheetId="18">#REF!</definedName>
    <definedName name="dam" localSheetId="17">#REF!</definedName>
    <definedName name="dam" localSheetId="3">#REF!</definedName>
    <definedName name="dam" localSheetId="13">78000</definedName>
    <definedName name="dam" localSheetId="16">78000</definedName>
    <definedName name="dam">#REF!</definedName>
    <definedName name="dam_24" localSheetId="19">#REF!</definedName>
    <definedName name="dam_24" localSheetId="10">#REF!</definedName>
    <definedName name="dam_24" localSheetId="3">#REF!</definedName>
    <definedName name="dam_24" localSheetId="16">#REF!</definedName>
    <definedName name="dam_24">#REF!</definedName>
    <definedName name="DamNgang" localSheetId="19">#REF!</definedName>
    <definedName name="DamNgang" localSheetId="10">#REF!</definedName>
    <definedName name="DamNgang" localSheetId="3">#REF!</definedName>
    <definedName name="DamNgang" localSheetId="16">#REF!</definedName>
    <definedName name="DamNgang">#REF!</definedName>
    <definedName name="danducsan" localSheetId="19">#REF!</definedName>
    <definedName name="danducsan" localSheetId="10">#REF!</definedName>
    <definedName name="danducsan" localSheetId="3">#REF!</definedName>
    <definedName name="danducsan" localSheetId="13">#REF!</definedName>
    <definedName name="danducsan" localSheetId="16">#REF!</definedName>
    <definedName name="danducsan">#REF!</definedName>
    <definedName name="Dang" localSheetId="4" hidden="1">#REF!</definedName>
    <definedName name="Dang" localSheetId="5" hidden="1">#REF!</definedName>
    <definedName name="Dang" localSheetId="6" hidden="1">#REF!</definedName>
    <definedName name="Dang" localSheetId="19" hidden="1">#REF!</definedName>
    <definedName name="Dang" localSheetId="8" hidden="1">#REF!</definedName>
    <definedName name="Dang" localSheetId="10" hidden="1">#REF!</definedName>
    <definedName name="Dang" localSheetId="11" hidden="1">#REF!</definedName>
    <definedName name="Dang" localSheetId="18" hidden="1">#REF!</definedName>
    <definedName name="Dang" localSheetId="3" hidden="1">#REF!</definedName>
    <definedName name="Dang" localSheetId="13" hidden="1">#REF!</definedName>
    <definedName name="Dang" localSheetId="16" hidden="1">#REF!</definedName>
    <definedName name="Dang" hidden="1">#REF!</definedName>
    <definedName name="dao" localSheetId="13">#REF!</definedName>
    <definedName name="dao" localSheetId="16">#REF!</definedName>
    <definedName name="dao">#N/A</definedName>
    <definedName name="dap" localSheetId="19">#REF!</definedName>
    <definedName name="dap" localSheetId="13">#REF!</definedName>
    <definedName name="dap" localSheetId="16">#REF!</definedName>
    <definedName name="dap">#REF!</definedName>
    <definedName name="DAT" localSheetId="13">#REF!</definedName>
    <definedName name="DAT" localSheetId="16">#REF!</definedName>
    <definedName name="DAT">#N/A</definedName>
    <definedName name="data">#N/A</definedName>
    <definedName name="DATA_DATA2_List" localSheetId="19">#REF!</definedName>
    <definedName name="DATA_DATA2_List" localSheetId="7">#REF!</definedName>
    <definedName name="DATA_DATA2_List" localSheetId="10">#REF!</definedName>
    <definedName name="DATA_DATA2_List" localSheetId="18">#REF!</definedName>
    <definedName name="DATA_DATA2_List" localSheetId="17">#REF!</definedName>
    <definedName name="DATA_DATA2_List" localSheetId="3">#REF!</definedName>
    <definedName name="DATA_DATA2_List" localSheetId="0">#REF!</definedName>
    <definedName name="DATA_DATA2_List" localSheetId="13">#REF!</definedName>
    <definedName name="DATA_DATA2_List" localSheetId="16">#REF!</definedName>
    <definedName name="DATA_DATA2_List" localSheetId="1">#REF!</definedName>
    <definedName name="DATA_DATA2_List" localSheetId="2">#REF!</definedName>
    <definedName name="DATA_DATA2_List">#REF!</definedName>
    <definedName name="data1" localSheetId="4" hidden="1">#REF!</definedName>
    <definedName name="data1" localSheetId="5" hidden="1">#REF!</definedName>
    <definedName name="data1" localSheetId="6" hidden="1">#REF!</definedName>
    <definedName name="data1" localSheetId="19" hidden="1">#REF!</definedName>
    <definedName name="data1" localSheetId="8" hidden="1">#REF!</definedName>
    <definedName name="data1" localSheetId="10" hidden="1">#REF!</definedName>
    <definedName name="data1" localSheetId="11" hidden="1">#REF!</definedName>
    <definedName name="data1" localSheetId="3" hidden="1">#REF!</definedName>
    <definedName name="data1" localSheetId="13" hidden="1">#REF!</definedName>
    <definedName name="data1" localSheetId="16" hidden="1">#REF!</definedName>
    <definedName name="data1" hidden="1">#REF!</definedName>
    <definedName name="Data11">#N/A</definedName>
    <definedName name="data2" localSheetId="4" hidden="1">#REF!</definedName>
    <definedName name="data2" localSheetId="5" hidden="1">#REF!</definedName>
    <definedName name="data2" localSheetId="6" hidden="1">#REF!</definedName>
    <definedName name="data2" localSheetId="19" hidden="1">#REF!</definedName>
    <definedName name="data2" localSheetId="7" hidden="1">#REF!</definedName>
    <definedName name="data2" localSheetId="8" hidden="1">#REF!</definedName>
    <definedName name="data2" localSheetId="10" hidden="1">#REF!</definedName>
    <definedName name="data2" localSheetId="11" hidden="1">#REF!</definedName>
    <definedName name="data2" localSheetId="18" hidden="1">#REF!</definedName>
    <definedName name="data2" localSheetId="17" hidden="1">#REF!</definedName>
    <definedName name="data2" localSheetId="3" hidden="1">#REF!</definedName>
    <definedName name="data2" localSheetId="13" hidden="1">#REF!</definedName>
    <definedName name="data2" localSheetId="16" hidden="1">#REF!</definedName>
    <definedName name="data2" hidden="1">#REF!</definedName>
    <definedName name="data3" localSheetId="4" hidden="1">#REF!</definedName>
    <definedName name="data3" localSheetId="5" hidden="1">#REF!</definedName>
    <definedName name="data3" localSheetId="6" hidden="1">#REF!</definedName>
    <definedName name="data3" localSheetId="19" hidden="1">#REF!</definedName>
    <definedName name="data3" localSheetId="8" hidden="1">#REF!</definedName>
    <definedName name="data3" localSheetId="10" hidden="1">#REF!</definedName>
    <definedName name="data3" localSheetId="11" hidden="1">#REF!</definedName>
    <definedName name="data3" localSheetId="18" hidden="1">#REF!</definedName>
    <definedName name="data3" localSheetId="3" hidden="1">#REF!</definedName>
    <definedName name="data3" localSheetId="13" hidden="1">#REF!</definedName>
    <definedName name="data3" localSheetId="16" hidden="1">#REF!</definedName>
    <definedName name="data3" hidden="1">#REF!</definedName>
    <definedName name="Data41">#N/A</definedName>
    <definedName name="data5">#N/A</definedName>
    <definedName name="data6">#N/A</definedName>
    <definedName name="data7">#N/A</definedName>
    <definedName name="data8">#N/A</definedName>
    <definedName name="_xlnm.Database" localSheetId="13">#REF!</definedName>
    <definedName name="_xlnm.Database" localSheetId="16">#REF!</definedName>
    <definedName name="_xlnm.Database">#N/A</definedName>
    <definedName name="datak" localSheetId="19">#REF!</definedName>
    <definedName name="datak" localSheetId="7">#REF!</definedName>
    <definedName name="datak" localSheetId="10">#REF!</definedName>
    <definedName name="datak" localSheetId="18">#REF!</definedName>
    <definedName name="datak" localSheetId="17">#REF!</definedName>
    <definedName name="datak" localSheetId="3">#REF!</definedName>
    <definedName name="datak" localSheetId="0">#REF!</definedName>
    <definedName name="datak" localSheetId="16">#REF!</definedName>
    <definedName name="datak" localSheetId="1">#REF!</definedName>
    <definedName name="datak" localSheetId="2">#REF!</definedName>
    <definedName name="datak">#REF!</definedName>
    <definedName name="datal" localSheetId="19">#REF!</definedName>
    <definedName name="datal" localSheetId="10">#REF!</definedName>
    <definedName name="datal" localSheetId="3">#REF!</definedName>
    <definedName name="datal" localSheetId="16">#REF!</definedName>
    <definedName name="datal">#REF!</definedName>
    <definedName name="DATDAO" localSheetId="19">#REF!</definedName>
    <definedName name="DATDAO" localSheetId="10">#REF!</definedName>
    <definedName name="DATDAO" localSheetId="3">#REF!</definedName>
    <definedName name="DATDAO" localSheetId="16">#REF!</definedName>
    <definedName name="DATDAO">#REF!</definedName>
    <definedName name="Date" localSheetId="19">#REF!</definedName>
    <definedName name="Date" localSheetId="10">#REF!</definedName>
    <definedName name="Date" localSheetId="3">#REF!</definedName>
    <definedName name="Date" localSheetId="16">#REF!</definedName>
    <definedName name="Date">#REF!</definedName>
    <definedName name="Date_test" localSheetId="19">#REF!</definedName>
    <definedName name="Date_test" localSheetId="10">#REF!</definedName>
    <definedName name="Date_test" localSheetId="3">#REF!</definedName>
    <definedName name="Date_test" localSheetId="16">#REF!</definedName>
    <definedName name="Date_test">#REF!</definedName>
    <definedName name="Dattt" localSheetId="19">#REF!</definedName>
    <definedName name="Dattt" localSheetId="10">#REF!</definedName>
    <definedName name="Dattt" localSheetId="3">#REF!</definedName>
    <definedName name="Dattt" localSheetId="16">#REF!</definedName>
    <definedName name="Dattt">#REF!</definedName>
    <definedName name="Datvv" localSheetId="19">#REF!</definedName>
    <definedName name="Datvv" localSheetId="10">#REF!</definedName>
    <definedName name="Datvv" localSheetId="3">#REF!</definedName>
    <definedName name="Datvv" localSheetId="16">#REF!</definedName>
    <definedName name="Datvv">#REF!</definedName>
    <definedName name="Daucapcongotnong" localSheetId="19">#REF!</definedName>
    <definedName name="Daucapcongotnong" localSheetId="10">#REF!</definedName>
    <definedName name="Daucapcongotnong" localSheetId="3">#REF!</definedName>
    <definedName name="Daucapcongotnong" localSheetId="16">#REF!</definedName>
    <definedName name="Daucapcongotnong">#REF!</definedName>
    <definedName name="Daucaplapdattrongvangoainha" localSheetId="19">#REF!</definedName>
    <definedName name="Daucaplapdattrongvangoainha" localSheetId="10">#REF!</definedName>
    <definedName name="Daucaplapdattrongvangoainha" localSheetId="3">#REF!</definedName>
    <definedName name="Daucaplapdattrongvangoainha" localSheetId="16">#REF!</definedName>
    <definedName name="Daucaplapdattrongvangoainha">#REF!</definedName>
    <definedName name="DaucotdongcuaUc" localSheetId="19">#REF!</definedName>
    <definedName name="DaucotdongcuaUc" localSheetId="10">#REF!</definedName>
    <definedName name="DaucotdongcuaUc" localSheetId="3">#REF!</definedName>
    <definedName name="DaucotdongcuaUc" localSheetId="16">#REF!</definedName>
    <definedName name="DaucotdongcuaUc">#REF!</definedName>
    <definedName name="Daucotdongnhom" localSheetId="19">#REF!</definedName>
    <definedName name="Daucotdongnhom" localSheetId="10">#REF!</definedName>
    <definedName name="Daucotdongnhom" localSheetId="3">#REF!</definedName>
    <definedName name="Daucotdongnhom" localSheetId="16">#REF!</definedName>
    <definedName name="Daucotdongnhom">#REF!</definedName>
    <definedName name="daunoi" localSheetId="19">#REF!</definedName>
    <definedName name="daunoi" localSheetId="10">#REF!</definedName>
    <definedName name="daunoi" localSheetId="3">#REF!</definedName>
    <definedName name="daunoi" localSheetId="16">#REF!</definedName>
    <definedName name="daunoi">#REF!</definedName>
    <definedName name="Daunoinhomdong" localSheetId="19">#REF!</definedName>
    <definedName name="Daunoinhomdong" localSheetId="10">#REF!</definedName>
    <definedName name="Daunoinhomdong" localSheetId="3">#REF!</definedName>
    <definedName name="Daunoinhomdong" localSheetId="16">#REF!</definedName>
    <definedName name="Daunoinhomdong">#REF!</definedName>
    <definedName name="DayCEV" localSheetId="19">#REF!</definedName>
    <definedName name="DayCEV" localSheetId="10">#REF!</definedName>
    <definedName name="DayCEV" localSheetId="3">#REF!</definedName>
    <definedName name="DayCEV" localSheetId="16">#REF!</definedName>
    <definedName name="DayCEV">#REF!</definedName>
    <definedName name="DBASE">#N/A</definedName>
    <definedName name="dcct" localSheetId="19">#REF!</definedName>
    <definedName name="dcct" localSheetId="7">#REF!</definedName>
    <definedName name="dcct" localSheetId="10">#REF!</definedName>
    <definedName name="dcct" localSheetId="18">#REF!</definedName>
    <definedName name="dcct" localSheetId="17">#REF!</definedName>
    <definedName name="dcct" localSheetId="3">#REF!</definedName>
    <definedName name="dcct" localSheetId="0">#REF!</definedName>
    <definedName name="dcct" localSheetId="16">#REF!</definedName>
    <definedName name="dcct" localSheetId="1">#REF!</definedName>
    <definedName name="dcct" localSheetId="2">#REF!</definedName>
    <definedName name="dcct">#REF!</definedName>
    <definedName name="dche" localSheetId="19">#REF!</definedName>
    <definedName name="dche" localSheetId="10">#REF!</definedName>
    <definedName name="dche" localSheetId="3">#REF!</definedName>
    <definedName name="dche" localSheetId="16">#REF!</definedName>
    <definedName name="dche">#REF!</definedName>
    <definedName name="DCL_22">12117600</definedName>
    <definedName name="DCL_35">25490000</definedName>
    <definedName name="DD" localSheetId="13">#REF!</definedName>
    <definedName name="DD" localSheetId="16">#REF!</definedName>
    <definedName name="DD">#N/A</definedName>
    <definedName name="dđ" localSheetId="4" hidden="1">{"'Sheet1'!$L$16"}</definedName>
    <definedName name="dđ" localSheetId="5" hidden="1">{"'Sheet1'!$L$16"}</definedName>
    <definedName name="dđ" localSheetId="6" hidden="1">{"'Sheet1'!$L$16"}</definedName>
    <definedName name="dđ" localSheetId="19" hidden="1">{"'Sheet1'!$L$16"}</definedName>
    <definedName name="dđ" localSheetId="7" hidden="1">{"'Sheet1'!$L$16"}</definedName>
    <definedName name="dđ" localSheetId="8" hidden="1">{"'Sheet1'!$L$16"}</definedName>
    <definedName name="dđ" localSheetId="10" hidden="1">{"'Sheet1'!$L$16"}</definedName>
    <definedName name="dđ" localSheetId="11" hidden="1">{"'Sheet1'!$L$16"}</definedName>
    <definedName name="dđ" localSheetId="12" hidden="1">{"'Sheet1'!$L$16"}</definedName>
    <definedName name="dđ" localSheetId="18" hidden="1">{"'Sheet1'!$L$16"}</definedName>
    <definedName name="dđ" localSheetId="17" hidden="1">{"'Sheet1'!$L$16"}</definedName>
    <definedName name="dđ" localSheetId="3" hidden="1">{"'Sheet1'!$L$16"}</definedName>
    <definedName name="dđ" localSheetId="0" hidden="1">{"'Sheet1'!$L$16"}</definedName>
    <definedName name="dđ" localSheetId="13" hidden="1">{"'Sheet1'!$L$16"}</definedName>
    <definedName name="dđ" localSheetId="16" hidden="1">{"'Sheet1'!$L$16"}</definedName>
    <definedName name="dđ" localSheetId="1" hidden="1">{"'Sheet1'!$L$16"}</definedName>
    <definedName name="dđ" localSheetId="2" hidden="1">{"'Sheet1'!$L$16"}</definedName>
    <definedName name="dđ" hidden="1">{"'Sheet1'!$L$16"}</definedName>
    <definedName name="dd4x6" localSheetId="19">#REF!</definedName>
    <definedName name="dd4x6" localSheetId="10">#REF!</definedName>
    <definedName name="dd4x6" localSheetId="3">#REF!</definedName>
    <definedName name="dd4x6" localSheetId="0">#REF!</definedName>
    <definedName name="dd4x6" localSheetId="16">#REF!</definedName>
    <definedName name="dd4x6" localSheetId="1">#REF!</definedName>
    <definedName name="dd4x6" localSheetId="2">#REF!</definedName>
    <definedName name="dd4x6">#REF!</definedName>
    <definedName name="ddamlot" localSheetId="4" hidden="1">{"'Sheet1'!$L$16"}</definedName>
    <definedName name="ddamlot" localSheetId="5" hidden="1">{"'Sheet1'!$L$16"}</definedName>
    <definedName name="ddamlot" localSheetId="6" hidden="1">{"'Sheet1'!$L$16"}</definedName>
    <definedName name="ddamlot" localSheetId="19" hidden="1">{"'Sheet1'!$L$16"}</definedName>
    <definedName name="ddamlot" localSheetId="7" hidden="1">{"'Sheet1'!$L$16"}</definedName>
    <definedName name="ddamlot" localSheetId="8" hidden="1">{"'Sheet1'!$L$16"}</definedName>
    <definedName name="ddamlot" localSheetId="10" hidden="1">{"'Sheet1'!$L$16"}</definedName>
    <definedName name="ddamlot" localSheetId="11" hidden="1">{"'Sheet1'!$L$16"}</definedName>
    <definedName name="ddamlot" localSheetId="12" hidden="1">{"'Sheet1'!$L$16"}</definedName>
    <definedName name="ddamlot" localSheetId="18" hidden="1">{"'Sheet1'!$L$16"}</definedName>
    <definedName name="ddamlot" localSheetId="17" hidden="1">{"'Sheet1'!$L$16"}</definedName>
    <definedName name="ddamlot" localSheetId="3" hidden="1">{"'Sheet1'!$L$16"}</definedName>
    <definedName name="ddamlot" localSheetId="0" hidden="1">{"'Sheet1'!$L$16"}</definedName>
    <definedName name="ddamlot" localSheetId="13" hidden="1">{"'Sheet1'!$L$16"}</definedName>
    <definedName name="ddamlot" localSheetId="16" hidden="1">{"'Sheet1'!$L$16"}</definedName>
    <definedName name="ddamlot" localSheetId="1" hidden="1">{"'Sheet1'!$L$16"}</definedName>
    <definedName name="ddamlot" localSheetId="2" hidden="1">{"'Sheet1'!$L$16"}</definedName>
    <definedName name="ddamlot" hidden="1">{"'Sheet1'!$L$16"}</definedName>
    <definedName name="dday" localSheetId="19">#REF!</definedName>
    <definedName name="dday" localSheetId="10">#REF!</definedName>
    <definedName name="dday" localSheetId="3">#REF!</definedName>
    <definedName name="DDAY" localSheetId="13">#REF!</definedName>
    <definedName name="DDAY" localSheetId="16">#REF!</definedName>
    <definedName name="dday">#REF!</definedName>
    <definedName name="ddddd" localSheetId="4" hidden="1">{"'Sheet1'!$L$16"}</definedName>
    <definedName name="ddddd" localSheetId="5" hidden="1">{"'Sheet1'!$L$16"}</definedName>
    <definedName name="ddddd" localSheetId="6" hidden="1">{"'Sheet1'!$L$16"}</definedName>
    <definedName name="ddddd" localSheetId="19" hidden="1">{"'Sheet1'!$L$16"}</definedName>
    <definedName name="ddddd" localSheetId="7" hidden="1">{"'Sheet1'!$L$16"}</definedName>
    <definedName name="ddddd" localSheetId="8" hidden="1">{"'Sheet1'!$L$16"}</definedName>
    <definedName name="ddddd" localSheetId="10" hidden="1">{"'Sheet1'!$L$16"}</definedName>
    <definedName name="ddddd" localSheetId="11" hidden="1">{"'Sheet1'!$L$16"}</definedName>
    <definedName name="ddddd" localSheetId="12" hidden="1">{"'Sheet1'!$L$16"}</definedName>
    <definedName name="ddddd" localSheetId="18" hidden="1">{"'Sheet1'!$L$16"}</definedName>
    <definedName name="ddddd" localSheetId="17" hidden="1">{"'Sheet1'!$L$16"}</definedName>
    <definedName name="ddddd" localSheetId="3" hidden="1">{"'Sheet1'!$L$16"}</definedName>
    <definedName name="ddddd" localSheetId="0" hidden="1">{"'Sheet1'!$L$16"}</definedName>
    <definedName name="ddddd" localSheetId="13" hidden="1">{"'Sheet1'!$L$16"}</definedName>
    <definedName name="ddddd" localSheetId="16" hidden="1">{"'Sheet1'!$L$16"}</definedName>
    <definedName name="ddddd" localSheetId="1" hidden="1">{"'Sheet1'!$L$16"}</definedName>
    <definedName name="ddddd" localSheetId="2" hidden="1">{"'Sheet1'!$L$16"}</definedName>
    <definedName name="ddddd" hidden="1">{"'Sheet1'!$L$16"}</definedName>
    <definedName name="dddddddddddddddf" localSheetId="4" hidden="1">{"'Sheet1'!$L$16"}</definedName>
    <definedName name="dddddddddddddddf" localSheetId="5" hidden="1">{"'Sheet1'!$L$16"}</definedName>
    <definedName name="dddddddddddddddf" localSheetId="6" hidden="1">{"'Sheet1'!$L$16"}</definedName>
    <definedName name="dddddddddddddddf" localSheetId="19" hidden="1">{"'Sheet1'!$L$16"}</definedName>
    <definedName name="dddddddddddddddf" localSheetId="7" hidden="1">{"'Sheet1'!$L$16"}</definedName>
    <definedName name="dddddddddddddddf" localSheetId="8" hidden="1">{"'Sheet1'!$L$16"}</definedName>
    <definedName name="dddddddddddddddf" localSheetId="10" hidden="1">{"'Sheet1'!$L$16"}</definedName>
    <definedName name="dddddddddddddddf" localSheetId="11" hidden="1">{"'Sheet1'!$L$16"}</definedName>
    <definedName name="dddddddddddddddf" localSheetId="12" hidden="1">{"'Sheet1'!$L$16"}</definedName>
    <definedName name="dddddddddddddddf" localSheetId="18" hidden="1">{"'Sheet1'!$L$16"}</definedName>
    <definedName name="dddddddddddddddf" localSheetId="17" hidden="1">{"'Sheet1'!$L$16"}</definedName>
    <definedName name="dddddddddddddddf" localSheetId="3" hidden="1">{"'Sheet1'!$L$16"}</definedName>
    <definedName name="dddddddddddddddf" localSheetId="0" hidden="1">{"'Sheet1'!$L$16"}</definedName>
    <definedName name="dddddddddddddddf" localSheetId="13" hidden="1">{"'Sheet1'!$L$16"}</definedName>
    <definedName name="dddddddddddddddf" localSheetId="16" hidden="1">{"'Sheet1'!$L$16"}</definedName>
    <definedName name="dddddddddddddddf" localSheetId="1" hidden="1">{"'Sheet1'!$L$16"}</definedName>
    <definedName name="dddddddddddddddf" localSheetId="2" hidden="1">{"'Sheet1'!$L$16"}</definedName>
    <definedName name="dddddddddddddddf" hidden="1">{"'Sheet1'!$L$16"}</definedName>
    <definedName name="ddddddddddddddf" localSheetId="4" hidden="1">{"'Sheet1'!$L$16"}</definedName>
    <definedName name="ddddddddddddddf" localSheetId="5" hidden="1">{"'Sheet1'!$L$16"}</definedName>
    <definedName name="ddddddddddddddf" localSheetId="6" hidden="1">{"'Sheet1'!$L$16"}</definedName>
    <definedName name="ddddddddddddddf" localSheetId="19" hidden="1">{"'Sheet1'!$L$16"}</definedName>
    <definedName name="ddddddddddddddf" localSheetId="7" hidden="1">{"'Sheet1'!$L$16"}</definedName>
    <definedName name="ddddddddddddddf" localSheetId="8" hidden="1">{"'Sheet1'!$L$16"}</definedName>
    <definedName name="ddddddddddddddf" localSheetId="10" hidden="1">{"'Sheet1'!$L$16"}</definedName>
    <definedName name="ddddddddddddddf" localSheetId="11" hidden="1">{"'Sheet1'!$L$16"}</definedName>
    <definedName name="ddddddddddddddf" localSheetId="12" hidden="1">{"'Sheet1'!$L$16"}</definedName>
    <definedName name="ddddddddddddddf" localSheetId="18" hidden="1">{"'Sheet1'!$L$16"}</definedName>
    <definedName name="ddddddddddddddf" localSheetId="17" hidden="1">{"'Sheet1'!$L$16"}</definedName>
    <definedName name="ddddddddddddddf" localSheetId="3" hidden="1">{"'Sheet1'!$L$16"}</definedName>
    <definedName name="ddddddddddddddf" localSheetId="0" hidden="1">{"'Sheet1'!$L$16"}</definedName>
    <definedName name="ddddddddddddddf" localSheetId="13" hidden="1">{"'Sheet1'!$L$16"}</definedName>
    <definedName name="ddddddddddddddf" localSheetId="16" hidden="1">{"'Sheet1'!$L$16"}</definedName>
    <definedName name="ddddddddddddddf" localSheetId="1" hidden="1">{"'Sheet1'!$L$16"}</definedName>
    <definedName name="ddddddddddddddf" localSheetId="2" hidden="1">{"'Sheet1'!$L$16"}</definedName>
    <definedName name="ddddddddddddddf" hidden="1">{"'Sheet1'!$L$16"}</definedName>
    <definedName name="ddddddddddddf" localSheetId="4" hidden="1">{"'Sheet1'!$L$16"}</definedName>
    <definedName name="ddddddddddddf" localSheetId="5" hidden="1">{"'Sheet1'!$L$16"}</definedName>
    <definedName name="ddddddddddddf" localSheetId="6" hidden="1">{"'Sheet1'!$L$16"}</definedName>
    <definedName name="ddddddddddddf" localSheetId="19" hidden="1">{"'Sheet1'!$L$16"}</definedName>
    <definedName name="ddddddddddddf" localSheetId="7" hidden="1">{"'Sheet1'!$L$16"}</definedName>
    <definedName name="ddddddddddddf" localSheetId="8" hidden="1">{"'Sheet1'!$L$16"}</definedName>
    <definedName name="ddddddddddddf" localSheetId="10" hidden="1">{"'Sheet1'!$L$16"}</definedName>
    <definedName name="ddddddddddddf" localSheetId="11" hidden="1">{"'Sheet1'!$L$16"}</definedName>
    <definedName name="ddddddddddddf" localSheetId="12" hidden="1">{"'Sheet1'!$L$16"}</definedName>
    <definedName name="ddddddddddddf" localSheetId="18" hidden="1">{"'Sheet1'!$L$16"}</definedName>
    <definedName name="ddddddddddddf" localSheetId="17" hidden="1">{"'Sheet1'!$L$16"}</definedName>
    <definedName name="ddddddddddddf" localSheetId="3" hidden="1">{"'Sheet1'!$L$16"}</definedName>
    <definedName name="ddddddddddddf" localSheetId="0" hidden="1">{"'Sheet1'!$L$16"}</definedName>
    <definedName name="ddddddddddddf" localSheetId="13" hidden="1">{"'Sheet1'!$L$16"}</definedName>
    <definedName name="ddddddddddddf" localSheetId="16" hidden="1">{"'Sheet1'!$L$16"}</definedName>
    <definedName name="ddddddddddddf" localSheetId="1" hidden="1">{"'Sheet1'!$L$16"}</definedName>
    <definedName name="ddddddddddddf" localSheetId="2" hidden="1">{"'Sheet1'!$L$16"}</definedName>
    <definedName name="ddddddddddddf" hidden="1">{"'Sheet1'!$L$16"}</definedName>
    <definedName name="dden" localSheetId="19">#REF!</definedName>
    <definedName name="dden" localSheetId="10">#REF!</definedName>
    <definedName name="dden" localSheetId="3">#REF!</definedName>
    <definedName name="dden" localSheetId="16">#REF!</definedName>
    <definedName name="dden">#REF!</definedName>
    <definedName name="ddia" localSheetId="19">#REF!</definedName>
    <definedName name="ddia" localSheetId="10">#REF!</definedName>
    <definedName name="ddia" localSheetId="3">#REF!</definedName>
    <definedName name="ddia" localSheetId="16">#REF!</definedName>
    <definedName name="ddia">#REF!</definedName>
    <definedName name="DDK" localSheetId="19">#REF!</definedName>
    <definedName name="DDK" localSheetId="13">#REF!</definedName>
    <definedName name="DDK" localSheetId="16">#REF!</definedName>
    <definedName name="DDK">#REF!</definedName>
    <definedName name="DEMI1">#N/A</definedName>
    <definedName name="DEMI2">#N/A</definedName>
    <definedName name="den_bu" localSheetId="13">#REF!</definedName>
    <definedName name="den_bu" localSheetId="16">#REF!</definedName>
    <definedName name="den_bu">#N/A</definedName>
    <definedName name="denbu" localSheetId="13">#REF!</definedName>
    <definedName name="denbu" localSheetId="16">#REF!</definedName>
    <definedName name="denbu">#N/A</definedName>
    <definedName name="DenDK" localSheetId="4" hidden="1">{"'Sheet1'!$L$16"}</definedName>
    <definedName name="DenDK" localSheetId="5" hidden="1">{"'Sheet1'!$L$16"}</definedName>
    <definedName name="DenDK" localSheetId="6" hidden="1">{"'Sheet1'!$L$16"}</definedName>
    <definedName name="DenDK" localSheetId="19" hidden="1">{"'Sheet1'!$L$16"}</definedName>
    <definedName name="DenDK" localSheetId="7" hidden="1">{"'Sheet1'!$L$16"}</definedName>
    <definedName name="DenDK" localSheetId="8" hidden="1">{"'Sheet1'!$L$16"}</definedName>
    <definedName name="DenDK" localSheetId="10" hidden="1">{"'Sheet1'!$L$16"}</definedName>
    <definedName name="DenDK" localSheetId="11" hidden="1">{"'Sheet1'!$L$16"}</definedName>
    <definedName name="DenDK" localSheetId="12" hidden="1">{"'Sheet1'!$L$16"}</definedName>
    <definedName name="DenDK" localSheetId="18" hidden="1">{"'Sheet1'!$L$16"}</definedName>
    <definedName name="DenDK" localSheetId="17" hidden="1">{"'Sheet1'!$L$16"}</definedName>
    <definedName name="DenDK" localSheetId="3" hidden="1">{"'Sheet1'!$L$16"}</definedName>
    <definedName name="DenDK" localSheetId="0" hidden="1">{"'Sheet1'!$L$16"}</definedName>
    <definedName name="DenDK" localSheetId="13" hidden="1">{"'Sheet1'!$L$16"}</definedName>
    <definedName name="DenDK" localSheetId="16" hidden="1">{"'Sheet1'!$L$16"}</definedName>
    <definedName name="DenDK" localSheetId="1" hidden="1">{"'Sheet1'!$L$16"}</definedName>
    <definedName name="DenDK" localSheetId="2" hidden="1">{"'Sheet1'!$L$16"}</definedName>
    <definedName name="DenDK" hidden="1">{"'Sheet1'!$L$16"}</definedName>
    <definedName name="desired_grade" localSheetId="19">#REF!</definedName>
    <definedName name="desired_grade" localSheetId="10">#REF!</definedName>
    <definedName name="desired_grade" localSheetId="3">#REF!</definedName>
    <definedName name="desired_grade" localSheetId="16">#REF!</definedName>
    <definedName name="desired_grade">#REF!</definedName>
    <definedName name="Det32x3" localSheetId="13">#REF!</definedName>
    <definedName name="Det32x3" localSheetId="16">#REF!</definedName>
    <definedName name="Det32x3">#N/A</definedName>
    <definedName name="Det35x3" localSheetId="13">#REF!</definedName>
    <definedName name="Det35x3" localSheetId="16">#REF!</definedName>
    <definedName name="Det35x3">#N/A</definedName>
    <definedName name="Det40x4" localSheetId="13">#REF!</definedName>
    <definedName name="Det40x4" localSheetId="16">#REF!</definedName>
    <definedName name="Det40x4">#N/A</definedName>
    <definedName name="Det50x5" localSheetId="13">#REF!</definedName>
    <definedName name="Det50x5" localSheetId="16">#REF!</definedName>
    <definedName name="Det50x5">#N/A</definedName>
    <definedName name="Det63x6" localSheetId="13">#REF!</definedName>
    <definedName name="Det63x6" localSheetId="16">#REF!</definedName>
    <definedName name="Det63x6">#N/A</definedName>
    <definedName name="Det75x6" localSheetId="13">#REF!</definedName>
    <definedName name="Det75x6" localSheetId="16">#REF!</definedName>
    <definedName name="Det75x6">#N/A</definedName>
    <definedName name="Detour" localSheetId="19">#REF!</definedName>
    <definedName name="Detour" localSheetId="7">#REF!</definedName>
    <definedName name="Detour" localSheetId="10">#REF!</definedName>
    <definedName name="Detour" localSheetId="18">#REF!</definedName>
    <definedName name="Detour" localSheetId="17">#REF!</definedName>
    <definedName name="Detour" localSheetId="3">#REF!</definedName>
    <definedName name="Detour" localSheetId="0">#REF!</definedName>
    <definedName name="Detour" localSheetId="16">#REF!</definedName>
    <definedName name="Detour" localSheetId="1">#REF!</definedName>
    <definedName name="Detour" localSheetId="2">#REF!</definedName>
    <definedName name="Detour">#REF!</definedName>
    <definedName name="df">#N/A</definedName>
    <definedName name="dfa" localSheetId="19" hidden="1">{"'Sheet1'!$L$16"}</definedName>
    <definedName name="dfa" localSheetId="7" hidden="1">{"'Sheet1'!$L$16"}</definedName>
    <definedName name="dfa" localSheetId="10" hidden="1">{"'Sheet1'!$L$16"}</definedName>
    <definedName name="dfa" localSheetId="18" hidden="1">{"'Sheet1'!$L$16"}</definedName>
    <definedName name="dfa" localSheetId="17" hidden="1">{"'Sheet1'!$L$16"}</definedName>
    <definedName name="dfa" localSheetId="3" hidden="1">{"'Sheet1'!$L$16"}</definedName>
    <definedName name="dfa" localSheetId="0" hidden="1">{"'Sheet1'!$L$16"}</definedName>
    <definedName name="dfa" localSheetId="16" hidden="1">{"'Sheet1'!$L$16"}</definedName>
    <definedName name="dfa" localSheetId="1" hidden="1">{"'Sheet1'!$L$16"}</definedName>
    <definedName name="dfa" localSheetId="2" hidden="1">{"'Sheet1'!$L$16"}</definedName>
    <definedName name="dfa" hidden="1">{"'Sheet1'!$L$16"}</definedName>
    <definedName name="dfg" localSheetId="4" hidden="1">{"'Sheet1'!$L$16"}</definedName>
    <definedName name="dfg" localSheetId="5" hidden="1">{"'Sheet1'!$L$16"}</definedName>
    <definedName name="dfg" localSheetId="6" hidden="1">{"'Sheet1'!$L$16"}</definedName>
    <definedName name="dfg" localSheetId="19" hidden="1">{"'Sheet1'!$L$16"}</definedName>
    <definedName name="dfg" localSheetId="7" hidden="1">{"'Sheet1'!$L$16"}</definedName>
    <definedName name="dfg" localSheetId="8" hidden="1">{"'Sheet1'!$L$16"}</definedName>
    <definedName name="dfg" localSheetId="10" hidden="1">{"'Sheet1'!$L$16"}</definedName>
    <definedName name="dfg" localSheetId="11" hidden="1">{"'Sheet1'!$L$16"}</definedName>
    <definedName name="dfg" localSheetId="12" hidden="1">{"'Sheet1'!$L$16"}</definedName>
    <definedName name="dfg" localSheetId="18" hidden="1">{"'Sheet1'!$L$16"}</definedName>
    <definedName name="dfg" localSheetId="17" hidden="1">{"'Sheet1'!$L$16"}</definedName>
    <definedName name="dfg" localSheetId="3" hidden="1">{"'Sheet1'!$L$16"}</definedName>
    <definedName name="dfg" localSheetId="0" hidden="1">{"'Sheet1'!$L$16"}</definedName>
    <definedName name="dfg" localSheetId="13" hidden="1">{"'Sheet1'!$L$16"}</definedName>
    <definedName name="dfg" localSheetId="16" hidden="1">{"'Sheet1'!$L$16"}</definedName>
    <definedName name="dfg" localSheetId="1" hidden="1">{"'Sheet1'!$L$16"}</definedName>
    <definedName name="dfg" localSheetId="2" hidden="1">{"'Sheet1'!$L$16"}</definedName>
    <definedName name="dfg" hidden="1">{"'Sheet1'!$L$16"}</definedName>
    <definedName name="dfh" localSheetId="4" hidden="1">{"'Sheet1'!$L$16"}</definedName>
    <definedName name="dfh" localSheetId="5" hidden="1">{"'Sheet1'!$L$16"}</definedName>
    <definedName name="dfh" localSheetId="6" hidden="1">{"'Sheet1'!$L$16"}</definedName>
    <definedName name="dfh" localSheetId="19" hidden="1">{"'Sheet1'!$L$16"}</definedName>
    <definedName name="dfh" localSheetId="7" hidden="1">{"'Sheet1'!$L$16"}</definedName>
    <definedName name="dfh" localSheetId="8" hidden="1">{"'Sheet1'!$L$16"}</definedName>
    <definedName name="dfh" localSheetId="10" hidden="1">{"'Sheet1'!$L$16"}</definedName>
    <definedName name="dfh" localSheetId="11" hidden="1">{"'Sheet1'!$L$16"}</definedName>
    <definedName name="dfh" localSheetId="12" hidden="1">{"'Sheet1'!$L$16"}</definedName>
    <definedName name="dfh" localSheetId="18" hidden="1">{"'Sheet1'!$L$16"}</definedName>
    <definedName name="dfh" localSheetId="17" hidden="1">{"'Sheet1'!$L$16"}</definedName>
    <definedName name="dfh" localSheetId="3" hidden="1">{"'Sheet1'!$L$16"}</definedName>
    <definedName name="dfh" localSheetId="0" hidden="1">{"'Sheet1'!$L$16"}</definedName>
    <definedName name="dfh" localSheetId="13" hidden="1">{"'Sheet1'!$L$16"}</definedName>
    <definedName name="dfh" localSheetId="16" hidden="1">{"'Sheet1'!$L$16"}</definedName>
    <definedName name="dfh" localSheetId="1" hidden="1">{"'Sheet1'!$L$16"}</definedName>
    <definedName name="dfh" localSheetId="2" hidden="1">{"'Sheet1'!$L$16"}</definedName>
    <definedName name="dfh" hidden="1">{"'Sheet1'!$L$16"}</definedName>
    <definedName name="dfjsdhldfgkfd" localSheetId="4" hidden="1">{"'Sheet1'!$L$16"}</definedName>
    <definedName name="dfjsdhldfgkfd" localSheetId="5" hidden="1">{"'Sheet1'!$L$16"}</definedName>
    <definedName name="dfjsdhldfgkfd" localSheetId="6" hidden="1">{"'Sheet1'!$L$16"}</definedName>
    <definedName name="dfjsdhldfgkfd" localSheetId="19" hidden="1">{"'Sheet1'!$L$16"}</definedName>
    <definedName name="dfjsdhldfgkfd" localSheetId="7" hidden="1">{"'Sheet1'!$L$16"}</definedName>
    <definedName name="dfjsdhldfgkfd" localSheetId="8" hidden="1">{"'Sheet1'!$L$16"}</definedName>
    <definedName name="dfjsdhldfgkfd" localSheetId="10" hidden="1">{"'Sheet1'!$L$16"}</definedName>
    <definedName name="dfjsdhldfgkfd" localSheetId="11" hidden="1">{"'Sheet1'!$L$16"}</definedName>
    <definedName name="dfjsdhldfgkfd" localSheetId="12" hidden="1">{"'Sheet1'!$L$16"}</definedName>
    <definedName name="dfjsdhldfgkfd" localSheetId="18" hidden="1">{"'Sheet1'!$L$16"}</definedName>
    <definedName name="dfjsdhldfgkfd" localSheetId="17" hidden="1">{"'Sheet1'!$L$16"}</definedName>
    <definedName name="dfjsdhldfgkfd" localSheetId="3" hidden="1">{"'Sheet1'!$L$16"}</definedName>
    <definedName name="dfjsdhldfgkfd" localSheetId="0" hidden="1">{"'Sheet1'!$L$16"}</definedName>
    <definedName name="dfjsdhldfgkfd" localSheetId="13" hidden="1">{"'Sheet1'!$L$16"}</definedName>
    <definedName name="dfjsdhldfgkfd" localSheetId="16" hidden="1">{"'Sheet1'!$L$16"}</definedName>
    <definedName name="dfjsdhldfgkfd" localSheetId="1" hidden="1">{"'Sheet1'!$L$16"}</definedName>
    <definedName name="dfjsdhldfgkfd" localSheetId="2" hidden="1">{"'Sheet1'!$L$16"}</definedName>
    <definedName name="dfjsdhldfgkfd" hidden="1">{"'Sheet1'!$L$16"}</definedName>
    <definedName name="DFSDF" localSheetId="4" hidden="1">{"'Sheet1'!$L$16"}</definedName>
    <definedName name="DFSDF" localSheetId="5" hidden="1">{"'Sheet1'!$L$16"}</definedName>
    <definedName name="DFSDF" localSheetId="6" hidden="1">{"'Sheet1'!$L$16"}</definedName>
    <definedName name="DFSDF" localSheetId="19" hidden="1">{"'Sheet1'!$L$16"}</definedName>
    <definedName name="DFSDF" localSheetId="7" hidden="1">{"'Sheet1'!$L$16"}</definedName>
    <definedName name="DFSDF" localSheetId="8" hidden="1">{"'Sheet1'!$L$16"}</definedName>
    <definedName name="DFSDF" localSheetId="10" hidden="1">{"'Sheet1'!$L$16"}</definedName>
    <definedName name="DFSDF" localSheetId="11" hidden="1">{"'Sheet1'!$L$16"}</definedName>
    <definedName name="DFSDF" localSheetId="12" hidden="1">{"'Sheet1'!$L$16"}</definedName>
    <definedName name="DFSDF" localSheetId="18" hidden="1">{"'Sheet1'!$L$16"}</definedName>
    <definedName name="DFSDF" localSheetId="17" hidden="1">{"'Sheet1'!$L$16"}</definedName>
    <definedName name="DFSDF" localSheetId="3" hidden="1">{"'Sheet1'!$L$16"}</definedName>
    <definedName name="DFSDF" localSheetId="0" hidden="1">{"'Sheet1'!$L$16"}</definedName>
    <definedName name="DFSDF" localSheetId="13" hidden="1">{"'Sheet1'!$L$16"}</definedName>
    <definedName name="DFSDF" localSheetId="16" hidden="1">{"'Sheet1'!$L$16"}</definedName>
    <definedName name="DFSDF" localSheetId="1" hidden="1">{"'Sheet1'!$L$16"}</definedName>
    <definedName name="DFSDF" localSheetId="2" hidden="1">{"'Sheet1'!$L$16"}</definedName>
    <definedName name="DFSDF" hidden="1">{"'Sheet1'!$L$16"}</definedName>
    <definedName name="dfsfsafdsaf" localSheetId="4" hidden="1">{"'Sheet1'!$L$16"}</definedName>
    <definedName name="dfsfsafdsaf" localSheetId="5" hidden="1">{"'Sheet1'!$L$16"}</definedName>
    <definedName name="dfsfsafdsaf" localSheetId="6" hidden="1">{"'Sheet1'!$L$16"}</definedName>
    <definedName name="dfsfsafdsaf" localSheetId="19" hidden="1">{"'Sheet1'!$L$16"}</definedName>
    <definedName name="dfsfsafdsaf" localSheetId="7" hidden="1">{"'Sheet1'!$L$16"}</definedName>
    <definedName name="dfsfsafdsaf" localSheetId="8" hidden="1">{"'Sheet1'!$L$16"}</definedName>
    <definedName name="dfsfsafdsaf" localSheetId="10" hidden="1">{"'Sheet1'!$L$16"}</definedName>
    <definedName name="dfsfsafdsaf" localSheetId="11" hidden="1">{"'Sheet1'!$L$16"}</definedName>
    <definedName name="dfsfsafdsaf" localSheetId="12" hidden="1">{"'Sheet1'!$L$16"}</definedName>
    <definedName name="dfsfsafdsaf" localSheetId="18" hidden="1">{"'Sheet1'!$L$16"}</definedName>
    <definedName name="dfsfsafdsaf" localSheetId="17" hidden="1">{"'Sheet1'!$L$16"}</definedName>
    <definedName name="dfsfsafdsaf" localSheetId="3" hidden="1">{"'Sheet1'!$L$16"}</definedName>
    <definedName name="dfsfsafdsaf" localSheetId="0" hidden="1">{"'Sheet1'!$L$16"}</definedName>
    <definedName name="dfsfsafdsaf" localSheetId="13" hidden="1">{"'Sheet1'!$L$16"}</definedName>
    <definedName name="dfsfsafdsaf" localSheetId="16" hidden="1">{"'Sheet1'!$L$16"}</definedName>
    <definedName name="dfsfsafdsaf" localSheetId="1" hidden="1">{"'Sheet1'!$L$16"}</definedName>
    <definedName name="dfsfsafdsaf" localSheetId="2" hidden="1">{"'Sheet1'!$L$16"}</definedName>
    <definedName name="dfsfsafdsaf" hidden="1">{"'Sheet1'!$L$16"}</definedName>
    <definedName name="dfsfsd" localSheetId="4" hidden="1">{"'Sheet1'!$L$16"}</definedName>
    <definedName name="dfsfsd" localSheetId="5" hidden="1">{"'Sheet1'!$L$16"}</definedName>
    <definedName name="dfsfsd" localSheetId="6" hidden="1">{"'Sheet1'!$L$16"}</definedName>
    <definedName name="dfsfsd" localSheetId="19" hidden="1">{"'Sheet1'!$L$16"}</definedName>
    <definedName name="dfsfsd" localSheetId="7" hidden="1">{"'Sheet1'!$L$16"}</definedName>
    <definedName name="dfsfsd" localSheetId="8" hidden="1">{"'Sheet1'!$L$16"}</definedName>
    <definedName name="dfsfsd" localSheetId="10" hidden="1">{"'Sheet1'!$L$16"}</definedName>
    <definedName name="dfsfsd" localSheetId="11" hidden="1">{"'Sheet1'!$L$16"}</definedName>
    <definedName name="dfsfsd" localSheetId="12" hidden="1">{"'Sheet1'!$L$16"}</definedName>
    <definedName name="dfsfsd" localSheetId="18" hidden="1">{"'Sheet1'!$L$16"}</definedName>
    <definedName name="dfsfsd" localSheetId="17" hidden="1">{"'Sheet1'!$L$16"}</definedName>
    <definedName name="dfsfsd" localSheetId="3" hidden="1">{"'Sheet1'!$L$16"}</definedName>
    <definedName name="dfsfsd" localSheetId="0" hidden="1">{"'Sheet1'!$L$16"}</definedName>
    <definedName name="dfsfsd" localSheetId="13" hidden="1">{"'Sheet1'!$L$16"}</definedName>
    <definedName name="dfsfsd" localSheetId="16" hidden="1">{"'Sheet1'!$L$16"}</definedName>
    <definedName name="dfsfsd" localSheetId="1" hidden="1">{"'Sheet1'!$L$16"}</definedName>
    <definedName name="dfsfsd" localSheetId="2" hidden="1">{"'Sheet1'!$L$16"}</definedName>
    <definedName name="dfsfsd" hidden="1">{"'Sheet1'!$L$16"}</definedName>
    <definedName name="dfvssd" localSheetId="4" hidden="1">#REF!</definedName>
    <definedName name="dfvssd" localSheetId="5" hidden="1">#REF!</definedName>
    <definedName name="dfvssd" localSheetId="6" hidden="1">#REF!</definedName>
    <definedName name="dfvssd" localSheetId="19" hidden="1">#REF!</definedName>
    <definedName name="dfvssd" localSheetId="8" hidden="1">#REF!</definedName>
    <definedName name="dfvssd" localSheetId="10" hidden="1">#REF!</definedName>
    <definedName name="dfvssd" localSheetId="11" hidden="1">#REF!</definedName>
    <definedName name="dfvssd" localSheetId="18" hidden="1">#REF!</definedName>
    <definedName name="dfvssd" localSheetId="3" hidden="1">#REF!</definedName>
    <definedName name="dfvssd" localSheetId="13" hidden="1">#REF!</definedName>
    <definedName name="dfvssd" localSheetId="16" hidden="1">#REF!</definedName>
    <definedName name="dfvssd" hidden="1">#REF!</definedName>
    <definedName name="dg_5cau" localSheetId="19">#REF!</definedName>
    <definedName name="dg_5cau" localSheetId="10">#REF!</definedName>
    <definedName name="dg_5cau" localSheetId="3">#REF!</definedName>
    <definedName name="dg_5cau" localSheetId="16">#REF!</definedName>
    <definedName name="dg_5cau">#REF!</definedName>
    <definedName name="DG_M_C_X" localSheetId="19">#REF!</definedName>
    <definedName name="DG_M_C_X" localSheetId="10">#REF!</definedName>
    <definedName name="DG_M_C_X" localSheetId="3">#REF!</definedName>
    <definedName name="DG_M_C_X" localSheetId="16">#REF!</definedName>
    <definedName name="DG_M_C_X">#REF!</definedName>
    <definedName name="dgbdII" localSheetId="13">#REF!</definedName>
    <definedName name="dgbdII" localSheetId="16">#REF!</definedName>
    <definedName name="dgbdII">#N/A</definedName>
    <definedName name="dgc" localSheetId="19">#REF!</definedName>
    <definedName name="dgc" localSheetId="7">#REF!</definedName>
    <definedName name="dgc" localSheetId="10">#REF!</definedName>
    <definedName name="dgc" localSheetId="18">#REF!</definedName>
    <definedName name="dgc" localSheetId="17">#REF!</definedName>
    <definedName name="dgc" localSheetId="3">#REF!</definedName>
    <definedName name="dgc" localSheetId="0">#REF!</definedName>
    <definedName name="dgc" localSheetId="16">#REF!</definedName>
    <definedName name="dgc" localSheetId="1">#REF!</definedName>
    <definedName name="dgc" localSheetId="2">#REF!</definedName>
    <definedName name="dgc">#REF!</definedName>
    <definedName name="DGCT_T.Quy_P.Thuy_Q" localSheetId="19">#REF!</definedName>
    <definedName name="DGCT_T.Quy_P.Thuy_Q" localSheetId="10">#REF!</definedName>
    <definedName name="DGCT_T.Quy_P.Thuy_Q" localSheetId="3">#REF!</definedName>
    <definedName name="DGCT_T.Quy_P.Thuy_Q" localSheetId="16">#REF!</definedName>
    <definedName name="DGCT_T.Quy_P.Thuy_Q">#REF!</definedName>
    <definedName name="DGCT_TRAUQUYPHUTHUY_HN" localSheetId="19">#REF!</definedName>
    <definedName name="DGCT_TRAUQUYPHUTHUY_HN" localSheetId="10">#REF!</definedName>
    <definedName name="DGCT_TRAUQUYPHUTHUY_HN" localSheetId="3">#REF!</definedName>
    <definedName name="DGCT_TRAUQUYPHUTHUY_HN" localSheetId="16">#REF!</definedName>
    <definedName name="DGCT_TRAUQUYPHUTHUY_HN">#REF!</definedName>
    <definedName name="DGCTI592" localSheetId="13">#REF!</definedName>
    <definedName name="DGCTI592" localSheetId="16">#REF!</definedName>
    <definedName name="DGCTI592">#N/A</definedName>
    <definedName name="dgctp2" localSheetId="4" hidden="1">{"'Sheet1'!$L$16"}</definedName>
    <definedName name="dgctp2" localSheetId="5" hidden="1">{"'Sheet1'!$L$16"}</definedName>
    <definedName name="dgctp2" localSheetId="6" hidden="1">{"'Sheet1'!$L$16"}</definedName>
    <definedName name="dgctp2" localSheetId="19" hidden="1">{"'Sheet1'!$L$16"}</definedName>
    <definedName name="dgctp2" localSheetId="7" hidden="1">{"'Sheet1'!$L$16"}</definedName>
    <definedName name="dgctp2" localSheetId="8" hidden="1">{"'Sheet1'!$L$16"}</definedName>
    <definedName name="dgctp2" localSheetId="10" hidden="1">{"'Sheet1'!$L$16"}</definedName>
    <definedName name="dgctp2" localSheetId="11" hidden="1">{"'Sheet1'!$L$16"}</definedName>
    <definedName name="dgctp2" localSheetId="12" hidden="1">{"'Sheet1'!$L$16"}</definedName>
    <definedName name="dgctp2" localSheetId="18" hidden="1">{"'Sheet1'!$L$16"}</definedName>
    <definedName name="dgctp2" localSheetId="17" hidden="1">{"'Sheet1'!$L$16"}</definedName>
    <definedName name="dgctp2" localSheetId="3" hidden="1">{"'Sheet1'!$L$16"}</definedName>
    <definedName name="dgctp2" localSheetId="0" hidden="1">{"'Sheet1'!$L$16"}</definedName>
    <definedName name="dgctp2" localSheetId="13" hidden="1">{"'Sheet1'!$L$16"}</definedName>
    <definedName name="dgctp2" localSheetId="16" hidden="1">{"'Sheet1'!$L$16"}</definedName>
    <definedName name="dgctp2" localSheetId="1" hidden="1">{"'Sheet1'!$L$16"}</definedName>
    <definedName name="dgctp2" localSheetId="2" hidden="1">{"'Sheet1'!$L$16"}</definedName>
    <definedName name="dgctp2" hidden="1">{"'Sheet1'!$L$16"}</definedName>
    <definedName name="dgd" localSheetId="19">#REF!</definedName>
    <definedName name="dgd" localSheetId="10">#REF!</definedName>
    <definedName name="dgd" localSheetId="3">#REF!</definedName>
    <definedName name="dgd" localSheetId="16">#REF!</definedName>
    <definedName name="dgd">#REF!</definedName>
    <definedName name="dghp" localSheetId="19">#REF!</definedName>
    <definedName name="dghp" localSheetId="10">#REF!</definedName>
    <definedName name="dghp" localSheetId="3">#REF!</definedName>
    <definedName name="dghp" localSheetId="16">#REF!</definedName>
    <definedName name="dghp">#REF!</definedName>
    <definedName name="DGIA" localSheetId="19">#REF!</definedName>
    <definedName name="DGIA" localSheetId="10">#REF!</definedName>
    <definedName name="DGIA" localSheetId="3">#REF!</definedName>
    <definedName name="DGIA" localSheetId="0">#REF!</definedName>
    <definedName name="DGIA" localSheetId="16">#REF!</definedName>
    <definedName name="DGIA" localSheetId="1">#REF!</definedName>
    <definedName name="DGIA" localSheetId="2">#REF!</definedName>
    <definedName name="DGIA">#REF!</definedName>
    <definedName name="DGIA2" localSheetId="19">#REF!</definedName>
    <definedName name="DGIA2" localSheetId="10">#REF!</definedName>
    <definedName name="DGIA2" localSheetId="3">#REF!</definedName>
    <definedName name="DGIA2" localSheetId="16">#REF!</definedName>
    <definedName name="DGIA2">#REF!</definedName>
    <definedName name="DGNC" localSheetId="13">#REF!</definedName>
    <definedName name="DGNC" localSheetId="16">#REF!</definedName>
    <definedName name="dgnc">#N/A</definedName>
    <definedName name="dgnc1">0.006</definedName>
    <definedName name="dgncTC">0.04</definedName>
    <definedName name="dgqndn" localSheetId="13">#REF!</definedName>
    <definedName name="dgqndn" localSheetId="16">#REF!</definedName>
    <definedName name="dgqndn">#N/A</definedName>
    <definedName name="DGTH">#N/A</definedName>
    <definedName name="DGTV" localSheetId="19">#REF!</definedName>
    <definedName name="DGTV" localSheetId="7">#REF!</definedName>
    <definedName name="DGTV" localSheetId="18">#REF!</definedName>
    <definedName name="DGTV" localSheetId="17">#REF!</definedName>
    <definedName name="DGTV" localSheetId="13">#REF!</definedName>
    <definedName name="DGTV" localSheetId="16">#REF!</definedName>
    <definedName name="DGTV">#REF!</definedName>
    <definedName name="dgvl" localSheetId="13">#REF!</definedName>
    <definedName name="dgvl" localSheetId="16">#REF!</definedName>
    <definedName name="dgvl">#N/A</definedName>
    <definedName name="DGVT" localSheetId="19">#REF!</definedName>
    <definedName name="DGVT" localSheetId="7">#REF!</definedName>
    <definedName name="DGVT" localSheetId="18">#REF!</definedName>
    <definedName name="DGVT" localSheetId="17">#REF!</definedName>
    <definedName name="DGVT" localSheetId="13">#REF!</definedName>
    <definedName name="DGVT" localSheetId="16">#REF!</definedName>
    <definedName name="DGVT">#REF!</definedName>
    <definedName name="dh" localSheetId="19">#REF!</definedName>
    <definedName name="dh" localSheetId="10">#REF!</definedName>
    <definedName name="dh" localSheetId="3">#REF!</definedName>
    <definedName name="dh" localSheetId="16">#REF!</definedName>
    <definedName name="dh">#REF!</definedName>
    <definedName name="dhom" localSheetId="13">#REF!</definedName>
    <definedName name="dhom" localSheetId="16">#REF!</definedName>
    <definedName name="dhom">#N/A</definedName>
    <definedName name="dien" localSheetId="19" hidden="1">{"'Sheet1'!$L$16"}</definedName>
    <definedName name="dien" localSheetId="7" hidden="1">{"'Sheet1'!$L$16"}</definedName>
    <definedName name="dien" localSheetId="10" hidden="1">{"'Sheet1'!$L$16"}</definedName>
    <definedName name="dien" localSheetId="18" hidden="1">{"'Sheet1'!$L$16"}</definedName>
    <definedName name="dien" localSheetId="17" hidden="1">{"'Sheet1'!$L$16"}</definedName>
    <definedName name="dien" localSheetId="3" hidden="1">{"'Sheet1'!$L$16"}</definedName>
    <definedName name="dien" localSheetId="0" hidden="1">{"'Sheet1'!$L$16"}</definedName>
    <definedName name="dien" localSheetId="13">{"'Sheet1'!$L$16"}</definedName>
    <definedName name="dien" localSheetId="16">{"'Sheet1'!$L$16"}</definedName>
    <definedName name="dien" localSheetId="1" hidden="1">{"'Sheet1'!$L$16"}</definedName>
    <definedName name="dien" localSheetId="2" hidden="1">{"'Sheet1'!$L$16"}</definedName>
    <definedName name="dien" hidden="1">{"'Sheet1'!$L$16"}</definedName>
    <definedName name="dientichck" localSheetId="19">#REF!</definedName>
    <definedName name="dientichck" localSheetId="10">#REF!</definedName>
    <definedName name="dientichck" localSheetId="3">#REF!</definedName>
    <definedName name="dientichck" localSheetId="13">#REF!</definedName>
    <definedName name="dientichck" localSheetId="16">#REF!</definedName>
    <definedName name="dientichck">#REF!</definedName>
    <definedName name="dinh2" localSheetId="13">#REF!</definedName>
    <definedName name="dinh2" localSheetId="16">#REF!</definedName>
    <definedName name="dinh2">#N/A</definedName>
    <definedName name="Discount" localSheetId="4" hidden="1">#REF!</definedName>
    <definedName name="Discount" localSheetId="5" hidden="1">#REF!</definedName>
    <definedName name="Discount" localSheetId="6" hidden="1">#REF!</definedName>
    <definedName name="Discount" localSheetId="19" hidden="1">#REF!</definedName>
    <definedName name="Discount" localSheetId="7" hidden="1">#REF!</definedName>
    <definedName name="Discount" localSheetId="8" hidden="1">#REF!</definedName>
    <definedName name="Discount" localSheetId="10" hidden="1">#REF!</definedName>
    <definedName name="Discount" localSheetId="11" hidden="1">#REF!</definedName>
    <definedName name="Discount" localSheetId="18" hidden="1">#REF!</definedName>
    <definedName name="Discount" localSheetId="17" hidden="1">#REF!</definedName>
    <definedName name="Discount" localSheetId="3" hidden="1">#REF!</definedName>
    <definedName name="Discount" localSheetId="13" hidden="1">#REF!</definedName>
    <definedName name="Discount" localSheetId="16" hidden="1">#REF!</definedName>
    <definedName name="Discount" hidden="1">#REF!</definedName>
    <definedName name="display_area_2" localSheetId="4" hidden="1">#REF!</definedName>
    <definedName name="display_area_2" localSheetId="5" hidden="1">#REF!</definedName>
    <definedName name="display_area_2" localSheetId="6" hidden="1">#REF!</definedName>
    <definedName name="display_area_2" localSheetId="19" hidden="1">#REF!</definedName>
    <definedName name="display_area_2" localSheetId="8" hidden="1">#REF!</definedName>
    <definedName name="display_area_2" localSheetId="10" hidden="1">#REF!</definedName>
    <definedName name="display_area_2" localSheetId="11" hidden="1">#REF!</definedName>
    <definedName name="display_area_2" localSheetId="18" hidden="1">#REF!</definedName>
    <definedName name="display_area_2" localSheetId="3" hidden="1">#REF!</definedName>
    <definedName name="display_area_2" localSheetId="13" hidden="1">#REF!</definedName>
    <definedName name="display_area_2" localSheetId="16" hidden="1">#REF!</definedName>
    <definedName name="display_area_2" hidden="1">#REF!</definedName>
    <definedName name="dl">#N/A</definedName>
    <definedName name="DLC">#N/A</definedName>
    <definedName name="DLCC" localSheetId="19">#REF!</definedName>
    <definedName name="DLCC" localSheetId="13">#REF!</definedName>
    <definedName name="DLCC" localSheetId="16">#REF!</definedName>
    <definedName name="DLCC">#REF!</definedName>
    <definedName name="DM" localSheetId="19">#REF!</definedName>
    <definedName name="DM" localSheetId="13">#REF!</definedName>
    <definedName name="DM" localSheetId="16">#REF!</definedName>
    <definedName name="DM">#REF!</definedName>
    <definedName name="DM_KH" localSheetId="19">#REF!</definedName>
    <definedName name="DM_KH" localSheetId="10">#REF!</definedName>
    <definedName name="DM_KH" localSheetId="3">#REF!</definedName>
    <definedName name="DM_KH" localSheetId="0">#REF!</definedName>
    <definedName name="DM_KH" localSheetId="16">#REF!</definedName>
    <definedName name="DM_KH" localSheetId="1">#REF!</definedName>
    <definedName name="DM_KH" localSheetId="2">#REF!</definedName>
    <definedName name="DM_KH">#REF!</definedName>
    <definedName name="DM_SP" localSheetId="19">#REF!</definedName>
    <definedName name="DM_SP" localSheetId="10">#REF!</definedName>
    <definedName name="DM_SP" localSheetId="3">#REF!</definedName>
    <definedName name="DM_SP" localSheetId="16">#REF!</definedName>
    <definedName name="DM_SP">#REF!</definedName>
    <definedName name="DM_TK" localSheetId="19">#REF!</definedName>
    <definedName name="DM_TK" localSheetId="10">#REF!</definedName>
    <definedName name="DM_TK" localSheetId="3">#REF!</definedName>
    <definedName name="DM_TK" localSheetId="16">#REF!</definedName>
    <definedName name="DM_TK">#REF!</definedName>
    <definedName name="dm56bxd" localSheetId="13">#REF!</definedName>
    <definedName name="dm56bxd" localSheetId="16">#REF!</definedName>
    <definedName name="dm56bxd">#N/A</definedName>
    <definedName name="dmat" localSheetId="19">#REF!</definedName>
    <definedName name="dmat" localSheetId="7">#REF!</definedName>
    <definedName name="dmat" localSheetId="10">#REF!</definedName>
    <definedName name="dmat" localSheetId="18">#REF!</definedName>
    <definedName name="dmat" localSheetId="17">#REF!</definedName>
    <definedName name="dmat" localSheetId="3">#REF!</definedName>
    <definedName name="dmat" localSheetId="0">#REF!</definedName>
    <definedName name="dmat" localSheetId="16">#REF!</definedName>
    <definedName name="dmat" localSheetId="1">#REF!</definedName>
    <definedName name="dmat" localSheetId="2">#REF!</definedName>
    <definedName name="dmat">#REF!</definedName>
    <definedName name="dmdv" localSheetId="19">#REF!</definedName>
    <definedName name="dmdv" localSheetId="10">#REF!</definedName>
    <definedName name="dmdv" localSheetId="3">#REF!</definedName>
    <definedName name="dmdv" localSheetId="16">#REF!</definedName>
    <definedName name="dmdv">#REF!</definedName>
    <definedName name="DMHH" localSheetId="19">#REF!</definedName>
    <definedName name="DMHH" localSheetId="10">#REF!</definedName>
    <definedName name="DMHH" localSheetId="3">#REF!</definedName>
    <definedName name="DMHH" localSheetId="16">#REF!</definedName>
    <definedName name="DMHH">#REF!</definedName>
    <definedName name="DMlapdatxa" localSheetId="19">#REF!</definedName>
    <definedName name="DMlapdatxa" localSheetId="10">#REF!</definedName>
    <definedName name="DMlapdatxa" localSheetId="3">#REF!</definedName>
    <definedName name="DMlapdatxa" localSheetId="16">#REF!</definedName>
    <definedName name="DMlapdatxa">#REF!</definedName>
    <definedName name="dmoi" localSheetId="19">#REF!</definedName>
    <definedName name="dmoi" localSheetId="10">#REF!</definedName>
    <definedName name="dmoi" localSheetId="3">#REF!</definedName>
    <definedName name="dmoi" localSheetId="16">#REF!</definedName>
    <definedName name="dmoi">#REF!</definedName>
    <definedName name="DN" localSheetId="13">#REF!</definedName>
    <definedName name="DN" localSheetId="16">#REF!</definedName>
    <definedName name="DN">#N/A</definedName>
    <definedName name="DNNN" localSheetId="19">#REF!</definedName>
    <definedName name="DNNN" localSheetId="7">#REF!</definedName>
    <definedName name="DNNN" localSheetId="10">#REF!</definedName>
    <definedName name="DNNN" localSheetId="18">#REF!</definedName>
    <definedName name="DNNN" localSheetId="17">#REF!</definedName>
    <definedName name="DNNN" localSheetId="3">#REF!</definedName>
    <definedName name="DNNN" localSheetId="0">#REF!</definedName>
    <definedName name="DNNN" localSheetId="16">#REF!</definedName>
    <definedName name="DNNN" localSheetId="1">#REF!</definedName>
    <definedName name="DNNN" localSheetId="2">#REF!</definedName>
    <definedName name="DNNN">#REF!</definedName>
    <definedName name="DÑt45x4" localSheetId="13">#REF!</definedName>
    <definedName name="DÑt45x4" localSheetId="16">#REF!</definedName>
    <definedName name="DÑt45x4">#N/A</definedName>
    <definedName name="doan1" localSheetId="19">#REF!</definedName>
    <definedName name="doan1" localSheetId="7">#REF!</definedName>
    <definedName name="doan1" localSheetId="10">#REF!</definedName>
    <definedName name="doan1" localSheetId="18">#REF!</definedName>
    <definedName name="doan1" localSheetId="17">#REF!</definedName>
    <definedName name="doan1" localSheetId="3">#REF!</definedName>
    <definedName name="doan1" localSheetId="0">#REF!</definedName>
    <definedName name="doan1" localSheetId="13">#REF!</definedName>
    <definedName name="doan1" localSheetId="16">#REF!</definedName>
    <definedName name="doan1" localSheetId="1">#REF!</definedName>
    <definedName name="doan1" localSheetId="2">#REF!</definedName>
    <definedName name="doan1">#REF!</definedName>
    <definedName name="doan2" localSheetId="19">#REF!</definedName>
    <definedName name="doan2" localSheetId="10">#REF!</definedName>
    <definedName name="doan2" localSheetId="3">#REF!</definedName>
    <definedName name="doan2" localSheetId="13">#REF!</definedName>
    <definedName name="doan2" localSheetId="16">#REF!</definedName>
    <definedName name="doan2">#REF!</definedName>
    <definedName name="doan3" localSheetId="19">#REF!</definedName>
    <definedName name="doan3" localSheetId="10">#REF!</definedName>
    <definedName name="doan3" localSheetId="3">#REF!</definedName>
    <definedName name="doan3" localSheetId="13">#REF!</definedName>
    <definedName name="doan3" localSheetId="16">#REF!</definedName>
    <definedName name="doan3">#REF!</definedName>
    <definedName name="doan4" localSheetId="19">#REF!</definedName>
    <definedName name="doan4" localSheetId="10">#REF!</definedName>
    <definedName name="doan4" localSheetId="3">#REF!</definedName>
    <definedName name="doan4" localSheetId="13">#REF!</definedName>
    <definedName name="doan4" localSheetId="16">#REF!</definedName>
    <definedName name="doan4">#REF!</definedName>
    <definedName name="doan5" localSheetId="19">#REF!</definedName>
    <definedName name="doan5" localSheetId="10">#REF!</definedName>
    <definedName name="doan5" localSheetId="3">#REF!</definedName>
    <definedName name="doan5" localSheetId="13">#REF!</definedName>
    <definedName name="doan5" localSheetId="16">#REF!</definedName>
    <definedName name="doan5">#REF!</definedName>
    <definedName name="doan6" localSheetId="19">#REF!</definedName>
    <definedName name="doan6" localSheetId="10">#REF!</definedName>
    <definedName name="doan6" localSheetId="3">#REF!</definedName>
    <definedName name="doan6" localSheetId="13">#REF!</definedName>
    <definedName name="doan6" localSheetId="16">#REF!</definedName>
    <definedName name="doan6">#REF!</definedName>
    <definedName name="doanh_nghiÖp_tØnh" localSheetId="19">#REF!</definedName>
    <definedName name="doanh_nghiÖp_tØnh" localSheetId="10">#REF!</definedName>
    <definedName name="doanh_nghiÖp_tØnh" localSheetId="3">#REF!</definedName>
    <definedName name="doanh_nghiÖp_tØnh" localSheetId="16">#REF!</definedName>
    <definedName name="doanh_nghiÖp_tØnh">#REF!</definedName>
    <definedName name="dobt">#N/A</definedName>
    <definedName name="Document_array" localSheetId="19">{"Book1"}</definedName>
    <definedName name="Document_array" localSheetId="7">{"Book1"}</definedName>
    <definedName name="Document_array" localSheetId="10">{"Book1"}</definedName>
    <definedName name="Document_array" localSheetId="18">{"Book1"}</definedName>
    <definedName name="Document_array" localSheetId="17">{"Book1"}</definedName>
    <definedName name="Document_array" localSheetId="3">{"Book1"}</definedName>
    <definedName name="Document_array" localSheetId="0">{"Book1"}</definedName>
    <definedName name="Document_array" localSheetId="13">{"Thuxm2.xls","Sheet1"}</definedName>
    <definedName name="Document_array" localSheetId="16">{"Thuxm2.xls","Sheet1"}</definedName>
    <definedName name="Document_array" localSheetId="1">{"Book1"}</definedName>
    <definedName name="Document_array" localSheetId="2">{"Book1"}</definedName>
    <definedName name="Document_array">{"Book1"}</definedName>
    <definedName name="Documents_array">#N/A</definedName>
    <definedName name="DOI" localSheetId="4" hidden="1">{"'Sheet1'!$L$16"}</definedName>
    <definedName name="DOI" localSheetId="5" hidden="1">{"'Sheet1'!$L$16"}</definedName>
    <definedName name="DOI" localSheetId="6" hidden="1">{"'Sheet1'!$L$16"}</definedName>
    <definedName name="DOI" localSheetId="19" hidden="1">{"'Sheet1'!$L$16"}</definedName>
    <definedName name="DOI" localSheetId="7" hidden="1">{"'Sheet1'!$L$16"}</definedName>
    <definedName name="DOI" localSheetId="8" hidden="1">{"'Sheet1'!$L$16"}</definedName>
    <definedName name="DOI" localSheetId="10" hidden="1">{"'Sheet1'!$L$16"}</definedName>
    <definedName name="DOI" localSheetId="11" hidden="1">{"'Sheet1'!$L$16"}</definedName>
    <definedName name="DOI" localSheetId="12" hidden="1">{"'Sheet1'!$L$16"}</definedName>
    <definedName name="DOI" localSheetId="18" hidden="1">{"'Sheet1'!$L$16"}</definedName>
    <definedName name="DOI" localSheetId="17" hidden="1">{"'Sheet1'!$L$16"}</definedName>
    <definedName name="DOI" localSheetId="3" hidden="1">{"'Sheet1'!$L$16"}</definedName>
    <definedName name="DOI" localSheetId="0" hidden="1">{"'Sheet1'!$L$16"}</definedName>
    <definedName name="DOI" localSheetId="13" hidden="1">{"'Sheet1'!$L$16"}</definedName>
    <definedName name="DOI" localSheetId="16" hidden="1">{"'Sheet1'!$L$16"}</definedName>
    <definedName name="DOI" localSheetId="1" hidden="1">{"'Sheet1'!$L$16"}</definedName>
    <definedName name="DOI" localSheetId="2" hidden="1">{"'Sheet1'!$L$16"}</definedName>
    <definedName name="DOI" hidden="1">{"'Sheet1'!$L$16"}</definedName>
    <definedName name="DON_GIA_3282" localSheetId="19">#REF!</definedName>
    <definedName name="DON_GIA_3282" localSheetId="13">#REF!</definedName>
    <definedName name="DON_GIA_3282" localSheetId="16">#REF!</definedName>
    <definedName name="DON_GIA_3282">#REF!</definedName>
    <definedName name="DON_GIA_3283" localSheetId="19">#REF!</definedName>
    <definedName name="DON_GIA_3283" localSheetId="13">#REF!</definedName>
    <definedName name="DON_GIA_3283" localSheetId="16">#REF!</definedName>
    <definedName name="DON_GIA_3283">#REF!</definedName>
    <definedName name="DON_GIA_3285" localSheetId="19">#REF!</definedName>
    <definedName name="DON_GIA_3285" localSheetId="13">#REF!</definedName>
    <definedName name="DON_GIA_3285" localSheetId="16">#REF!</definedName>
    <definedName name="DON_GIA_3285">#REF!</definedName>
    <definedName name="DON_GIA_VAN_CHUYEN_36" localSheetId="19">#REF!</definedName>
    <definedName name="DON_GIA_VAN_CHUYEN_36" localSheetId="13">#REF!</definedName>
    <definedName name="DON_GIA_VAN_CHUYEN_36" localSheetId="16">#REF!</definedName>
    <definedName name="DON_GIA_VAN_CHUYEN_36">#REF!</definedName>
    <definedName name="Dong_coc" localSheetId="19">#REF!</definedName>
    <definedName name="Dong_coc" localSheetId="10">#REF!</definedName>
    <definedName name="Dong_coc" localSheetId="3">#REF!</definedName>
    <definedName name="Dong_coc" localSheetId="0">#REF!</definedName>
    <definedName name="Dong_coc" localSheetId="16">#REF!</definedName>
    <definedName name="Dong_coc" localSheetId="1">#REF!</definedName>
    <definedName name="Dong_coc" localSheetId="2">#REF!</definedName>
    <definedName name="Dong_coc">#REF!</definedName>
    <definedName name="dongia" localSheetId="13">#REF!</definedName>
    <definedName name="dongia" localSheetId="16">#REF!</definedName>
    <definedName name="dongia">#N/A</definedName>
    <definedName name="DongiaPA1" localSheetId="19">#REF!</definedName>
    <definedName name="DongiaPA1" localSheetId="7">#REF!</definedName>
    <definedName name="DongiaPA1" localSheetId="10">#REF!</definedName>
    <definedName name="DongiaPA1" localSheetId="18">#REF!</definedName>
    <definedName name="DongiaPA1" localSheetId="17">#REF!</definedName>
    <definedName name="DongiaPA1" localSheetId="3">#REF!</definedName>
    <definedName name="DongiaPA1" localSheetId="0">#REF!</definedName>
    <definedName name="DongiaPA1" localSheetId="16">#REF!</definedName>
    <definedName name="DongiaPA1" localSheetId="1">#REF!</definedName>
    <definedName name="DongiaPA1" localSheetId="2">#REF!</definedName>
    <definedName name="DongiaPA1">#REF!</definedName>
    <definedName name="DongiaPA2" localSheetId="19">#REF!</definedName>
    <definedName name="DongiaPA2" localSheetId="10">#REF!</definedName>
    <definedName name="DongiaPA2" localSheetId="3">#REF!</definedName>
    <definedName name="DongiaPA2" localSheetId="16">#REF!</definedName>
    <definedName name="DongiaPA2">#REF!</definedName>
    <definedName name="dongiavanchuyen" localSheetId="19">#REF!</definedName>
    <definedName name="dongiavanchuyen" localSheetId="10">#REF!</definedName>
    <definedName name="dongiavanchuyen" localSheetId="3">#REF!</definedName>
    <definedName name="dongiavanchuyen" localSheetId="16">#REF!</definedName>
    <definedName name="dongiavanchuyen">#REF!</definedName>
    <definedName name="Donvi">#N/A</definedName>
    <definedName name="Dot" localSheetId="4" hidden="1">{"'Sheet1'!$L$16"}</definedName>
    <definedName name="Dot" localSheetId="5" hidden="1">{"'Sheet1'!$L$16"}</definedName>
    <definedName name="Dot" localSheetId="6" hidden="1">{"'Sheet1'!$L$16"}</definedName>
    <definedName name="Dot" localSheetId="19" hidden="1">{"'Sheet1'!$L$16"}</definedName>
    <definedName name="Dot" localSheetId="7" hidden="1">{"'Sheet1'!$L$16"}</definedName>
    <definedName name="Dot" localSheetId="8" hidden="1">{"'Sheet1'!$L$16"}</definedName>
    <definedName name="Dot" localSheetId="10" hidden="1">{"'Sheet1'!$L$16"}</definedName>
    <definedName name="Dot" localSheetId="11" hidden="1">{"'Sheet1'!$L$16"}</definedName>
    <definedName name="Dot" localSheetId="12" hidden="1">{"'Sheet1'!$L$16"}</definedName>
    <definedName name="Dot" localSheetId="18" hidden="1">{"'Sheet1'!$L$16"}</definedName>
    <definedName name="Dot" localSheetId="17" hidden="1">{"'Sheet1'!$L$16"}</definedName>
    <definedName name="Dot" localSheetId="3" hidden="1">{"'Sheet1'!$L$16"}</definedName>
    <definedName name="Dot" localSheetId="0" hidden="1">{"'Sheet1'!$L$16"}</definedName>
    <definedName name="Dot" localSheetId="13" hidden="1">{"'Sheet1'!$L$16"}</definedName>
    <definedName name="Dot" localSheetId="16" hidden="1">{"'Sheet1'!$L$16"}</definedName>
    <definedName name="Dot" localSheetId="1" hidden="1">{"'Sheet1'!$L$16"}</definedName>
    <definedName name="Dot" localSheetId="2" hidden="1">{"'Sheet1'!$L$16"}</definedName>
    <definedName name="Dot" hidden="1">{"'Sheet1'!$L$16"}</definedName>
    <definedName name="drf" localSheetId="4" hidden="1">#REF!</definedName>
    <definedName name="drf" localSheetId="5" hidden="1">#REF!</definedName>
    <definedName name="drf" localSheetId="6" hidden="1">#REF!</definedName>
    <definedName name="drf" localSheetId="19" hidden="1">#REF!</definedName>
    <definedName name="drf" localSheetId="8" hidden="1">#REF!</definedName>
    <definedName name="drf" localSheetId="10" hidden="1">#REF!</definedName>
    <definedName name="drf" localSheetId="11" hidden="1">#REF!</definedName>
    <definedName name="drf" localSheetId="18" hidden="1">#REF!</definedName>
    <definedName name="drf" localSheetId="3" hidden="1">#REF!</definedName>
    <definedName name="drf" localSheetId="13" hidden="1">#REF!</definedName>
    <definedName name="drf" localSheetId="16" hidden="1">#REF!</definedName>
    <definedName name="drf" hidden="1">#REF!</definedName>
    <definedName name="dry.." localSheetId="19">#REF!</definedName>
    <definedName name="dry.." localSheetId="10">#REF!</definedName>
    <definedName name="dry.." localSheetId="3">#REF!</definedName>
    <definedName name="dry.." localSheetId="16">#REF!</definedName>
    <definedName name="dry..">#REF!</definedName>
    <definedName name="ds" localSheetId="4" hidden="1">{#N/A,#N/A,FALSE,"Chi tiÆt"}</definedName>
    <definedName name="ds" localSheetId="5" hidden="1">{#N/A,#N/A,FALSE,"Chi tiÆt"}</definedName>
    <definedName name="ds" localSheetId="6" hidden="1">{#N/A,#N/A,FALSE,"Chi tiÆt"}</definedName>
    <definedName name="ds" localSheetId="19" hidden="1">{#N/A,#N/A,FALSE,"Chi tiÆt"}</definedName>
    <definedName name="ds" localSheetId="7" hidden="1">{#N/A,#N/A,FALSE,"Chi tiÆt"}</definedName>
    <definedName name="ds" localSheetId="8" hidden="1">{#N/A,#N/A,FALSE,"Chi tiÆt"}</definedName>
    <definedName name="ds" localSheetId="10" hidden="1">{#N/A,#N/A,FALSE,"Chi tiÆt"}</definedName>
    <definedName name="ds" localSheetId="11" hidden="1">{#N/A,#N/A,FALSE,"Chi tiÆt"}</definedName>
    <definedName name="ds" localSheetId="12" hidden="1">{#N/A,#N/A,FALSE,"Chi tiÆt"}</definedName>
    <definedName name="ds" localSheetId="18" hidden="1">{#N/A,#N/A,FALSE,"Chi tiÆt"}</definedName>
    <definedName name="ds" localSheetId="17" hidden="1">{#N/A,#N/A,FALSE,"Chi tiÆt"}</definedName>
    <definedName name="ds" localSheetId="3" hidden="1">{#N/A,#N/A,FALSE,"Chi tiÆt"}</definedName>
    <definedName name="ds" localSheetId="0" hidden="1">{#N/A,#N/A,FALSE,"Chi tiÆt"}</definedName>
    <definedName name="ds" localSheetId="13" hidden="1">{#N/A,#N/A,FALSE,"Chi tiÆt"}</definedName>
    <definedName name="ds" localSheetId="16" hidden="1">{#N/A,#N/A,FALSE,"Chi tiÆt"}</definedName>
    <definedName name="ds" localSheetId="1" hidden="1">{#N/A,#N/A,FALSE,"Chi tiÆt"}</definedName>
    <definedName name="ds" localSheetId="2" hidden="1">{#N/A,#N/A,FALSE,"Chi tiÆt"}</definedName>
    <definedName name="ds" hidden="1">{#N/A,#N/A,FALSE,"Chi tiÆt"}</definedName>
    <definedName name="DS_2" localSheetId="19">#REF!</definedName>
    <definedName name="DS_2" localSheetId="7">#REF!</definedName>
    <definedName name="DS_2" localSheetId="10">#REF!</definedName>
    <definedName name="DS_2" localSheetId="18">#REF!</definedName>
    <definedName name="DS_2" localSheetId="17">#REF!</definedName>
    <definedName name="DS_2" localSheetId="3">#REF!</definedName>
    <definedName name="DS_2" localSheetId="0">#REF!</definedName>
    <definedName name="DS_2" localSheetId="16">#REF!</definedName>
    <definedName name="DS_2" localSheetId="1">#REF!</definedName>
    <definedName name="DS_2" localSheetId="2">#REF!</definedName>
    <definedName name="DS_2">#REF!</definedName>
    <definedName name="DS_305" localSheetId="19">#REF!</definedName>
    <definedName name="DS_305" localSheetId="10">#REF!</definedName>
    <definedName name="DS_305" localSheetId="3">#REF!</definedName>
    <definedName name="DS_305" localSheetId="16">#REF!</definedName>
    <definedName name="DS_305">#REF!</definedName>
    <definedName name="DS_381" localSheetId="19">#REF!</definedName>
    <definedName name="DS_381" localSheetId="10">#REF!</definedName>
    <definedName name="DS_381" localSheetId="3">#REF!</definedName>
    <definedName name="DS_381" localSheetId="16">#REF!</definedName>
    <definedName name="DS_381">#REF!</definedName>
    <definedName name="DS1p1vc" localSheetId="19">#REF!</definedName>
    <definedName name="DS1p1vc" localSheetId="13">#REF!</definedName>
    <definedName name="DS1p1vc" localSheetId="16">#REF!</definedName>
    <definedName name="DS1p1vc">#REF!</definedName>
    <definedName name="ds1p2nc" localSheetId="19">#REF!</definedName>
    <definedName name="ds1p2nc" localSheetId="13">#REF!</definedName>
    <definedName name="ds1p2nc" localSheetId="16">#REF!</definedName>
    <definedName name="ds1p2nc">#REF!</definedName>
    <definedName name="ds1p2vc" localSheetId="19">#REF!</definedName>
    <definedName name="ds1p2vc" localSheetId="13">#REF!</definedName>
    <definedName name="ds1p2vc" localSheetId="16">#REF!</definedName>
    <definedName name="ds1p2vc">#REF!</definedName>
    <definedName name="ds1pnc" localSheetId="13">#REF!</definedName>
    <definedName name="ds1pnc" localSheetId="16">#REF!</definedName>
    <definedName name="ds1pnc">#N/A</definedName>
    <definedName name="ds1pvl" localSheetId="13">#REF!</definedName>
    <definedName name="ds1pvl" localSheetId="16">#REF!</definedName>
    <definedName name="ds1pvl">#N/A</definedName>
    <definedName name="ds3pctnc" localSheetId="19">#REF!</definedName>
    <definedName name="ds3pctnc" localSheetId="7">#REF!</definedName>
    <definedName name="ds3pctnc" localSheetId="18">#REF!</definedName>
    <definedName name="ds3pctnc" localSheetId="17">#REF!</definedName>
    <definedName name="ds3pctnc" localSheetId="13">#REF!</definedName>
    <definedName name="ds3pctnc" localSheetId="16">#REF!</definedName>
    <definedName name="ds3pctnc">#REF!</definedName>
    <definedName name="ds3pctvc" localSheetId="19">#REF!</definedName>
    <definedName name="ds3pctvc" localSheetId="13">#REF!</definedName>
    <definedName name="ds3pctvc" localSheetId="16">#REF!</definedName>
    <definedName name="ds3pctvc">#REF!</definedName>
    <definedName name="ds3pctvl" localSheetId="19">#REF!</definedName>
    <definedName name="ds3pctvl" localSheetId="13">#REF!</definedName>
    <definedName name="ds3pctvl" localSheetId="16">#REF!</definedName>
    <definedName name="ds3pctvl">#REF!</definedName>
    <definedName name="ds3pnc">#N/A</definedName>
    <definedName name="ds3pvl">#N/A</definedName>
    <definedName name="DSet" localSheetId="19">#REF!</definedName>
    <definedName name="DSet" localSheetId="7">#REF!</definedName>
    <definedName name="DSet" localSheetId="10">#REF!</definedName>
    <definedName name="DSet" localSheetId="18">#REF!</definedName>
    <definedName name="DSet" localSheetId="17">#REF!</definedName>
    <definedName name="DSet" localSheetId="3">#REF!</definedName>
    <definedName name="DSet" localSheetId="0">#REF!</definedName>
    <definedName name="DSet" localSheetId="16">#REF!</definedName>
    <definedName name="DSet" localSheetId="1">#REF!</definedName>
    <definedName name="DSet" localSheetId="2">#REF!</definedName>
    <definedName name="DSet">#REF!</definedName>
    <definedName name="dsfsd" localSheetId="4" hidden="1">#REF!</definedName>
    <definedName name="dsfsd" localSheetId="5" hidden="1">#REF!</definedName>
    <definedName name="dsfsd" localSheetId="6" hidden="1">#REF!</definedName>
    <definedName name="dsfsd" localSheetId="19" hidden="1">#REF!</definedName>
    <definedName name="dsfsd" localSheetId="8" hidden="1">#REF!</definedName>
    <definedName name="dsfsd" localSheetId="10" hidden="1">#REF!</definedName>
    <definedName name="dsfsd" localSheetId="11" hidden="1">#REF!</definedName>
    <definedName name="dsfsd" localSheetId="12" hidden="1">#REF!</definedName>
    <definedName name="dsfsd" localSheetId="18" hidden="1">#REF!</definedName>
    <definedName name="dsfsd" localSheetId="17" hidden="1">#REF!</definedName>
    <definedName name="dsfsd" localSheetId="3" hidden="1">#REF!</definedName>
    <definedName name="dsfsd" localSheetId="13" hidden="1">#REF!</definedName>
    <definedName name="dsfsd" localSheetId="16" hidden="1">#REF!</definedName>
    <definedName name="dsfsd" hidden="1">#REF!</definedName>
    <definedName name="dsh" localSheetId="4" hidden="1">#REF!</definedName>
    <definedName name="dsh" localSheetId="5" hidden="1">#REF!</definedName>
    <definedName name="dsh" localSheetId="6" hidden="1">#REF!</definedName>
    <definedName name="dsh" localSheetId="19" hidden="1">#REF!</definedName>
    <definedName name="dsh" localSheetId="8" hidden="1">#REF!</definedName>
    <definedName name="dsh" localSheetId="10" hidden="1">#REF!</definedName>
    <definedName name="dsh" localSheetId="11" hidden="1">#REF!</definedName>
    <definedName name="dsh" localSheetId="12" hidden="1">#REF!</definedName>
    <definedName name="dsh" localSheetId="18" hidden="1">#REF!</definedName>
    <definedName name="dsh" localSheetId="3" hidden="1">#REF!</definedName>
    <definedName name="dsh" localSheetId="13" hidden="1">#REF!</definedName>
    <definedName name="dsh" localSheetId="16" hidden="1">#REF!</definedName>
    <definedName name="dsh" hidden="1">#REF!</definedName>
    <definedName name="dskhu" localSheetId="19">#REF!</definedName>
    <definedName name="dskhu" localSheetId="10">#REF!</definedName>
    <definedName name="dskhu" localSheetId="3">#REF!</definedName>
    <definedName name="dskhu" localSheetId="16">#REF!</definedName>
    <definedName name="dskhu">#REF!</definedName>
    <definedName name="dsm" localSheetId="19">#REF!</definedName>
    <definedName name="dsm" localSheetId="10">#REF!</definedName>
    <definedName name="dsm" localSheetId="3">#REF!</definedName>
    <definedName name="dsm" localSheetId="16">#REF!</definedName>
    <definedName name="dsm">#REF!</definedName>
    <definedName name="DSPK1p1nc" localSheetId="19">#REF!</definedName>
    <definedName name="DSPK1p1nc" localSheetId="13">#REF!</definedName>
    <definedName name="DSPK1p1nc" localSheetId="16">#REF!</definedName>
    <definedName name="DSPK1p1nc">#REF!</definedName>
    <definedName name="DSPK1p1vl" localSheetId="19">#REF!</definedName>
    <definedName name="DSPK1p1vl" localSheetId="13">#REF!</definedName>
    <definedName name="DSPK1p1vl" localSheetId="16">#REF!</definedName>
    <definedName name="DSPK1p1vl">#REF!</definedName>
    <definedName name="DSPK1pnc" localSheetId="19">#REF!</definedName>
    <definedName name="DSPK1pnc" localSheetId="13">#REF!</definedName>
    <definedName name="DSPK1pnc" localSheetId="16">#REF!</definedName>
    <definedName name="DSPK1pnc">#REF!</definedName>
    <definedName name="DSPK1pvl" localSheetId="19">#REF!</definedName>
    <definedName name="DSPK1pvl" localSheetId="13">#REF!</definedName>
    <definedName name="DSPK1pvl" localSheetId="16">#REF!</definedName>
    <definedName name="DSPK1pvl">#REF!</definedName>
    <definedName name="DSTD_Clear" localSheetId="19">#N/A</definedName>
    <definedName name="DSTD_Clear" localSheetId="7">'B5 Von su nghiep'!DSTD_Clear</definedName>
    <definedName name="DSTD_Clear" localSheetId="10">'B7 PA PHAN BO, DIEU HOA'!DSTD_Clear</definedName>
    <definedName name="DSTD_Clear" localSheetId="18">'Bieu 34-ND31-ok'!DSTD_Clear</definedName>
    <definedName name="DSTD_Clear" localSheetId="17">'Chi NSĐP -Bieu 33-ok'!DSTD_Clear</definedName>
    <definedName name="DSTD_Clear" localSheetId="0">'PB1 0%'!DSTD_Clear</definedName>
    <definedName name="DSTD_Clear" localSheetId="13">[14]!DSTD_Clear</definedName>
    <definedName name="DSTD_Clear" localSheetId="16">[14]!DSTD_Clear</definedName>
    <definedName name="DSTD_Clear" localSheetId="1">'PB2 &lt;10%'!DSTD_Clear</definedName>
    <definedName name="DSTD_Clear" localSheetId="2">'PB2 &lt;10%'!DSTD_Clear</definedName>
    <definedName name="DSTD_Clear">[0]!DSTD_Clear</definedName>
    <definedName name="DSTinh" localSheetId="19">#REF!</definedName>
    <definedName name="DSTinh" localSheetId="7">#REF!</definedName>
    <definedName name="DSTinh" localSheetId="10">#REF!</definedName>
    <definedName name="DSTinh" localSheetId="18">#REF!</definedName>
    <definedName name="DSTinh" localSheetId="17">#REF!</definedName>
    <definedName name="DSTinh" localSheetId="3">#REF!</definedName>
    <definedName name="DSTinh" localSheetId="0">#REF!</definedName>
    <definedName name="DSTinh" localSheetId="16">#REF!</definedName>
    <definedName name="DSTinh" localSheetId="1">#REF!</definedName>
    <definedName name="DSTinh" localSheetId="2">#REF!</definedName>
    <definedName name="DSTinh">#REF!</definedName>
    <definedName name="DSUMDATA" localSheetId="13">#REF!</definedName>
    <definedName name="DSUMDATA" localSheetId="16">#REF!</definedName>
    <definedName name="DSUMDATA">#N/A</definedName>
    <definedName name="DT">#N/A</definedName>
    <definedName name="DT_VKHNN" localSheetId="19">#REF!</definedName>
    <definedName name="DT_VKHNN" localSheetId="7">#REF!</definedName>
    <definedName name="DT_VKHNN" localSheetId="10">#REF!</definedName>
    <definedName name="DT_VKHNN" localSheetId="18">#REF!</definedName>
    <definedName name="DT_VKHNN" localSheetId="17">#REF!</definedName>
    <definedName name="DT_VKHNN" localSheetId="3">#REF!</definedName>
    <definedName name="DT_VKHNN" localSheetId="0">#REF!</definedName>
    <definedName name="DT_VKHNN" localSheetId="16">#REF!</definedName>
    <definedName name="DT_VKHNN" localSheetId="1">#REF!</definedName>
    <definedName name="DT_VKHNN" localSheetId="2">#REF!</definedName>
    <definedName name="DT_VKHNN">#REF!</definedName>
    <definedName name="DTB" localSheetId="19">#REF!</definedName>
    <definedName name="DTB" localSheetId="10">#REF!</definedName>
    <definedName name="DTB" localSheetId="3">#REF!</definedName>
    <definedName name="DTB" localSheetId="16">#REF!</definedName>
    <definedName name="DTB">#REF!</definedName>
    <definedName name="DTBH" localSheetId="19">#REF!</definedName>
    <definedName name="DTBH" localSheetId="10">#REF!</definedName>
    <definedName name="DTBH" localSheetId="3">#REF!</definedName>
    <definedName name="DTBH" localSheetId="16">#REF!</definedName>
    <definedName name="DTBH">#REF!</definedName>
    <definedName name="DTCTANG_BD" localSheetId="19">#REF!</definedName>
    <definedName name="DTCTANG_BD" localSheetId="10">#REF!</definedName>
    <definedName name="DTCTANG_BD" localSheetId="3">#REF!</definedName>
    <definedName name="DTCTANG_BD" localSheetId="16">#REF!</definedName>
    <definedName name="DTCTANG_BD">#REF!</definedName>
    <definedName name="DTCTANG_HT_BD" localSheetId="19">#REF!</definedName>
    <definedName name="DTCTANG_HT_BD" localSheetId="10">#REF!</definedName>
    <definedName name="DTCTANG_HT_BD" localSheetId="3">#REF!</definedName>
    <definedName name="DTCTANG_HT_BD" localSheetId="16">#REF!</definedName>
    <definedName name="DTCTANG_HT_BD">#REF!</definedName>
    <definedName name="DTCTANG_HT_KT" localSheetId="19">#REF!</definedName>
    <definedName name="DTCTANG_HT_KT" localSheetId="10">#REF!</definedName>
    <definedName name="DTCTANG_HT_KT" localSheetId="3">#REF!</definedName>
    <definedName name="DTCTANG_HT_KT" localSheetId="16">#REF!</definedName>
    <definedName name="DTCTANG_HT_KT">#REF!</definedName>
    <definedName name="DTCTANG_KT" localSheetId="19">#REF!</definedName>
    <definedName name="DTCTANG_KT" localSheetId="10">#REF!</definedName>
    <definedName name="DTCTANG_KT" localSheetId="3">#REF!</definedName>
    <definedName name="DTCTANG_KT" localSheetId="16">#REF!</definedName>
    <definedName name="DTCTANG_KT">#REF!</definedName>
    <definedName name="dtdt" localSheetId="19">#REF!</definedName>
    <definedName name="dtdt" localSheetId="10">#REF!</definedName>
    <definedName name="dtdt" localSheetId="3">#REF!</definedName>
    <definedName name="dtdt" localSheetId="16">#REF!</definedName>
    <definedName name="dtdt">#REF!</definedName>
    <definedName name="dthft" localSheetId="4" hidden="1">{"'Sheet1'!$L$16"}</definedName>
    <definedName name="dthft" localSheetId="5" hidden="1">{"'Sheet1'!$L$16"}</definedName>
    <definedName name="dthft" localSheetId="6" hidden="1">{"'Sheet1'!$L$16"}</definedName>
    <definedName name="dthft" localSheetId="19" hidden="1">{"'Sheet1'!$L$16"}</definedName>
    <definedName name="dthft" localSheetId="7" hidden="1">{"'Sheet1'!$L$16"}</definedName>
    <definedName name="dthft" localSheetId="8" hidden="1">{"'Sheet1'!$L$16"}</definedName>
    <definedName name="dthft" localSheetId="10" hidden="1">{"'Sheet1'!$L$16"}</definedName>
    <definedName name="dthft" localSheetId="11" hidden="1">{"'Sheet1'!$L$16"}</definedName>
    <definedName name="dthft" localSheetId="12" hidden="1">{"'Sheet1'!$L$16"}</definedName>
    <definedName name="dthft" localSheetId="18" hidden="1">{"'Sheet1'!$L$16"}</definedName>
    <definedName name="dthft" localSheetId="17" hidden="1">{"'Sheet1'!$L$16"}</definedName>
    <definedName name="dthft" localSheetId="3" hidden="1">{"'Sheet1'!$L$16"}</definedName>
    <definedName name="dthft" localSheetId="0" hidden="1">{"'Sheet1'!$L$16"}</definedName>
    <definedName name="dthft" localSheetId="13" hidden="1">{"'Sheet1'!$L$16"}</definedName>
    <definedName name="dthft" localSheetId="16" hidden="1">{"'Sheet1'!$L$16"}</definedName>
    <definedName name="dthft" localSheetId="1" hidden="1">{"'Sheet1'!$L$16"}</definedName>
    <definedName name="dthft" localSheetId="2" hidden="1">{"'Sheet1'!$L$16"}</definedName>
    <definedName name="dthft" hidden="1">{"'Sheet1'!$L$16"}</definedName>
    <definedName name="dtich1" localSheetId="19">#REF!</definedName>
    <definedName name="dtich1" localSheetId="10">#REF!</definedName>
    <definedName name="dtich1" localSheetId="3">#REF!</definedName>
    <definedName name="dtich1" localSheetId="13">#REF!</definedName>
    <definedName name="dtich1" localSheetId="16">#REF!</definedName>
    <definedName name="dtich1">#REF!</definedName>
    <definedName name="dtich2" localSheetId="19">#REF!</definedName>
    <definedName name="dtich2" localSheetId="10">#REF!</definedName>
    <definedName name="dtich2" localSheetId="3">#REF!</definedName>
    <definedName name="dtich2" localSheetId="13">#REF!</definedName>
    <definedName name="dtich2" localSheetId="16">#REF!</definedName>
    <definedName name="dtich2">#REF!</definedName>
    <definedName name="dtich3" localSheetId="19">#REF!</definedName>
    <definedName name="dtich3" localSheetId="10">#REF!</definedName>
    <definedName name="dtich3" localSheetId="3">#REF!</definedName>
    <definedName name="dtich3" localSheetId="13">#REF!</definedName>
    <definedName name="dtich3" localSheetId="16">#REF!</definedName>
    <definedName name="dtich3">#REF!</definedName>
    <definedName name="dtich4" localSheetId="19">#REF!</definedName>
    <definedName name="dtich4" localSheetId="10">#REF!</definedName>
    <definedName name="dtich4" localSheetId="3">#REF!</definedName>
    <definedName name="dtich4" localSheetId="13">#REF!</definedName>
    <definedName name="dtich4" localSheetId="16">#REF!</definedName>
    <definedName name="dtich4">#REF!</definedName>
    <definedName name="dtich5" localSheetId="19">#REF!</definedName>
    <definedName name="dtich5" localSheetId="10">#REF!</definedName>
    <definedName name="dtich5" localSheetId="3">#REF!</definedName>
    <definedName name="dtich5" localSheetId="13">#REF!</definedName>
    <definedName name="dtich5" localSheetId="16">#REF!</definedName>
    <definedName name="dtich5">#REF!</definedName>
    <definedName name="dtich6" localSheetId="19">#REF!</definedName>
    <definedName name="dtich6" localSheetId="10">#REF!</definedName>
    <definedName name="dtich6" localSheetId="3">#REF!</definedName>
    <definedName name="dtich6" localSheetId="13">#REF!</definedName>
    <definedName name="dtich6" localSheetId="16">#REF!</definedName>
    <definedName name="dtich6">#REF!</definedName>
    <definedName name="DTM2.2" localSheetId="4" hidden="1">{"'Sheet1'!$L$16"}</definedName>
    <definedName name="DTM2.2" localSheetId="5" hidden="1">{"'Sheet1'!$L$16"}</definedName>
    <definedName name="DTM2.2" localSheetId="6" hidden="1">{"'Sheet1'!$L$16"}</definedName>
    <definedName name="DTM2.2" localSheetId="19" hidden="1">{"'Sheet1'!$L$16"}</definedName>
    <definedName name="DTM2.2" localSheetId="7" hidden="1">{"'Sheet1'!$L$16"}</definedName>
    <definedName name="DTM2.2" localSheetId="8" hidden="1">{"'Sheet1'!$L$16"}</definedName>
    <definedName name="DTM2.2" localSheetId="10" hidden="1">{"'Sheet1'!$L$16"}</definedName>
    <definedName name="DTM2.2" localSheetId="11" hidden="1">{"'Sheet1'!$L$16"}</definedName>
    <definedName name="DTM2.2" localSheetId="12" hidden="1">{"'Sheet1'!$L$16"}</definedName>
    <definedName name="DTM2.2" localSheetId="18" hidden="1">{"'Sheet1'!$L$16"}</definedName>
    <definedName name="DTM2.2" localSheetId="17" hidden="1">{"'Sheet1'!$L$16"}</definedName>
    <definedName name="DTM2.2" localSheetId="3" hidden="1">{"'Sheet1'!$L$16"}</definedName>
    <definedName name="DTM2.2" localSheetId="0" hidden="1">{"'Sheet1'!$L$16"}</definedName>
    <definedName name="DTM2.2" localSheetId="13" hidden="1">{"'Sheet1'!$L$16"}</definedName>
    <definedName name="DTM2.2" localSheetId="16" hidden="1">{"'Sheet1'!$L$16"}</definedName>
    <definedName name="DTM2.2" localSheetId="1" hidden="1">{"'Sheet1'!$L$16"}</definedName>
    <definedName name="DTM2.2" localSheetId="2" hidden="1">{"'Sheet1'!$L$16"}</definedName>
    <definedName name="DTM2.2" hidden="1">{"'Sheet1'!$L$16"}</definedName>
    <definedName name="dtru">#N/A</definedName>
    <definedName name="DU_TOAN_CHI_TIET_CONG_TO" localSheetId="19">#REF!</definedName>
    <definedName name="DU_TOAN_CHI_TIET_CONG_TO" localSheetId="13">#REF!</definedName>
    <definedName name="DU_TOAN_CHI_TIET_CONG_TO" localSheetId="16">#REF!</definedName>
    <definedName name="DU_TOAN_CHI_TIET_CONG_TO">#REF!</definedName>
    <definedName name="DU_TOAN_CHI_TIET_DZ22KV" localSheetId="19">#REF!</definedName>
    <definedName name="DU_TOAN_CHI_TIET_DZ22KV" localSheetId="13">#REF!</definedName>
    <definedName name="DU_TOAN_CHI_TIET_DZ22KV" localSheetId="16">#REF!</definedName>
    <definedName name="DU_TOAN_CHI_TIET_DZ22KV">#REF!</definedName>
    <definedName name="DU_TOAN_CHI_TIET_KHO_BAI" localSheetId="19">#REF!</definedName>
    <definedName name="DU_TOAN_CHI_TIET_KHO_BAI" localSheetId="13">#REF!</definedName>
    <definedName name="DU_TOAN_CHI_TIET_KHO_BAI" localSheetId="16">#REF!</definedName>
    <definedName name="DU_TOAN_CHI_TIET_KHO_BAI">#REF!</definedName>
    <definedName name="duaån" localSheetId="19">#REF!</definedName>
    <definedName name="duaån" localSheetId="10">#REF!</definedName>
    <definedName name="duaån" localSheetId="3">#REF!</definedName>
    <definedName name="duaån" localSheetId="0">#REF!</definedName>
    <definedName name="duaån" localSheetId="16">#REF!</definedName>
    <definedName name="duaån" localSheetId="1">#REF!</definedName>
    <definedName name="duaån" localSheetId="2">#REF!</definedName>
    <definedName name="duaån">#REF!</definedName>
    <definedName name="duan" localSheetId="19">#REF!</definedName>
    <definedName name="duan" localSheetId="10">#REF!</definedName>
    <definedName name="duan" localSheetId="3">#REF!</definedName>
    <definedName name="duan" localSheetId="16">#REF!</definedName>
    <definedName name="duan">#REF!</definedName>
    <definedName name="dung" localSheetId="4" hidden="1">{"'Sheet1'!$L$16"}</definedName>
    <definedName name="dung" localSheetId="5" hidden="1">{"'Sheet1'!$L$16"}</definedName>
    <definedName name="dung" localSheetId="6" hidden="1">{"'Sheet1'!$L$16"}</definedName>
    <definedName name="dung" localSheetId="19" hidden="1">{"'Sheet1'!$L$16"}</definedName>
    <definedName name="dung" localSheetId="7" hidden="1">{"'Sheet1'!$L$16"}</definedName>
    <definedName name="dung" localSheetId="8" hidden="1">{"'Sheet1'!$L$16"}</definedName>
    <definedName name="dung" localSheetId="10" hidden="1">{"'Sheet1'!$L$16"}</definedName>
    <definedName name="dung" localSheetId="11" hidden="1">{"'Sheet1'!$L$16"}</definedName>
    <definedName name="dung" localSheetId="12" hidden="1">{"'Sheet1'!$L$16"}</definedName>
    <definedName name="dung" localSheetId="18" hidden="1">{"'Sheet1'!$L$16"}</definedName>
    <definedName name="dung" localSheetId="17" hidden="1">{"'Sheet1'!$L$16"}</definedName>
    <definedName name="dung" localSheetId="3" hidden="1">{"'Sheet1'!$L$16"}</definedName>
    <definedName name="dung" localSheetId="0" hidden="1">{"'Sheet1'!$L$16"}</definedName>
    <definedName name="dung" localSheetId="13" hidden="1">{"'Sheet1'!$L$16"}</definedName>
    <definedName name="dung" localSheetId="16" hidden="1">{"'Sheet1'!$L$16"}</definedName>
    <definedName name="dung" localSheetId="1" hidden="1">{"'Sheet1'!$L$16"}</definedName>
    <definedName name="dung" localSheetId="2" hidden="1">{"'Sheet1'!$L$16"}</definedName>
    <definedName name="dung" hidden="1">{"'Sheet1'!$L$16"}</definedName>
    <definedName name="Duong_373" localSheetId="19">#REF!</definedName>
    <definedName name="Duong_373" localSheetId="10">#REF!</definedName>
    <definedName name="Duong_373" localSheetId="3">#REF!</definedName>
    <definedName name="Duong_373" localSheetId="16">#REF!</definedName>
    <definedName name="Duong_373">#REF!</definedName>
    <definedName name="Duong_dau_cau" localSheetId="19">#REF!</definedName>
    <definedName name="Duong_dau_cau" localSheetId="10">#REF!</definedName>
    <definedName name="Duong_dau_cau" localSheetId="3">#REF!</definedName>
    <definedName name="Duong_dau_cau" localSheetId="16">#REF!</definedName>
    <definedName name="Duong_dau_cau">#REF!</definedName>
    <definedName name="Duong_tam" localSheetId="19">#REF!</definedName>
    <definedName name="Duong_tam" localSheetId="10">#REF!</definedName>
    <definedName name="Duong_tam" localSheetId="3">#REF!</definedName>
    <definedName name="Duong_tam" localSheetId="16">#REF!</definedName>
    <definedName name="Duong_tam">#REF!</definedName>
    <definedName name="Duongnaco" localSheetId="4" hidden="1">{"'Sheet1'!$L$16"}</definedName>
    <definedName name="Duongnaco" localSheetId="5" hidden="1">{"'Sheet1'!$L$16"}</definedName>
    <definedName name="Duongnaco" localSheetId="6" hidden="1">{"'Sheet1'!$L$16"}</definedName>
    <definedName name="Duongnaco" localSheetId="19" hidden="1">{"'Sheet1'!$L$16"}</definedName>
    <definedName name="Duongnaco" localSheetId="7" hidden="1">{"'Sheet1'!$L$16"}</definedName>
    <definedName name="Duongnaco" localSheetId="8" hidden="1">{"'Sheet1'!$L$16"}</definedName>
    <definedName name="Duongnaco" localSheetId="10" hidden="1">{"'Sheet1'!$L$16"}</definedName>
    <definedName name="Duongnaco" localSheetId="11" hidden="1">{"'Sheet1'!$L$16"}</definedName>
    <definedName name="Duongnaco" localSheetId="12" hidden="1">{"'Sheet1'!$L$16"}</definedName>
    <definedName name="Duongnaco" localSheetId="18" hidden="1">{"'Sheet1'!$L$16"}</definedName>
    <definedName name="Duongnaco" localSheetId="17" hidden="1">{"'Sheet1'!$L$16"}</definedName>
    <definedName name="Duongnaco" localSheetId="3" hidden="1">{"'Sheet1'!$L$16"}</definedName>
    <definedName name="Duongnaco" localSheetId="0" hidden="1">{"'Sheet1'!$L$16"}</definedName>
    <definedName name="Duongnaco" localSheetId="13" hidden="1">{"'Sheet1'!$L$16"}</definedName>
    <definedName name="Duongnaco" localSheetId="16" hidden="1">{"'Sheet1'!$L$16"}</definedName>
    <definedName name="Duongnaco" localSheetId="1" hidden="1">{"'Sheet1'!$L$16"}</definedName>
    <definedName name="Duongnaco" localSheetId="2" hidden="1">{"'Sheet1'!$L$16"}</definedName>
    <definedName name="Duongnaco" hidden="1">{"'Sheet1'!$L$16"}</definedName>
    <definedName name="duongvt" localSheetId="4" hidden="1">{"'Sheet1'!$L$16"}</definedName>
    <definedName name="duongvt" localSheetId="5" hidden="1">{"'Sheet1'!$L$16"}</definedName>
    <definedName name="duongvt" localSheetId="6" hidden="1">{"'Sheet1'!$L$16"}</definedName>
    <definedName name="duongvt" localSheetId="19" hidden="1">{"'Sheet1'!$L$16"}</definedName>
    <definedName name="duongvt" localSheetId="7" hidden="1">{"'Sheet1'!$L$16"}</definedName>
    <definedName name="duongvt" localSheetId="8" hidden="1">{"'Sheet1'!$L$16"}</definedName>
    <definedName name="duongvt" localSheetId="10" hidden="1">{"'Sheet1'!$L$16"}</definedName>
    <definedName name="duongvt" localSheetId="11" hidden="1">{"'Sheet1'!$L$16"}</definedName>
    <definedName name="duongvt" localSheetId="12" hidden="1">{"'Sheet1'!$L$16"}</definedName>
    <definedName name="duongvt" localSheetId="18" hidden="1">{"'Sheet1'!$L$16"}</definedName>
    <definedName name="duongvt" localSheetId="17" hidden="1">{"'Sheet1'!$L$16"}</definedName>
    <definedName name="duongvt" localSheetId="3" hidden="1">{"'Sheet1'!$L$16"}</definedName>
    <definedName name="duongvt" localSheetId="0" hidden="1">{"'Sheet1'!$L$16"}</definedName>
    <definedName name="duongvt" localSheetId="13" hidden="1">{"'Sheet1'!$L$16"}</definedName>
    <definedName name="duongvt" localSheetId="16" hidden="1">{"'Sheet1'!$L$16"}</definedName>
    <definedName name="duongvt" localSheetId="1" hidden="1">{"'Sheet1'!$L$16"}</definedName>
    <definedName name="duongvt" localSheetId="2" hidden="1">{"'Sheet1'!$L$16"}</definedName>
    <definedName name="duongvt" hidden="1">{"'Sheet1'!$L$16"}</definedName>
    <definedName name="DUT">#N/A</definedName>
    <definedName name="DutoanDongmo" localSheetId="13">#REF!</definedName>
    <definedName name="DutoanDongmo" localSheetId="16">#REF!</definedName>
    <definedName name="DutoanDongmo">#N/A</definedName>
    <definedName name="dvgfsgdsdg" localSheetId="4" hidden="1">#REF!</definedName>
    <definedName name="dvgfsgdsdg" localSheetId="5" hidden="1">#REF!</definedName>
    <definedName name="dvgfsgdsdg" localSheetId="6" hidden="1">#REF!</definedName>
    <definedName name="dvgfsgdsdg" localSheetId="19" hidden="1">#REF!</definedName>
    <definedName name="dvgfsgdsdg" localSheetId="7" hidden="1">#REF!</definedName>
    <definedName name="dvgfsgdsdg" localSheetId="8" hidden="1">#REF!</definedName>
    <definedName name="dvgfsgdsdg" localSheetId="10" hidden="1">#REF!</definedName>
    <definedName name="dvgfsgdsdg" localSheetId="11" hidden="1">#REF!</definedName>
    <definedName name="dvgfsgdsdg" localSheetId="18" hidden="1">#REF!</definedName>
    <definedName name="dvgfsgdsdg" localSheetId="17" hidden="1">#REF!</definedName>
    <definedName name="dvgfsgdsdg" localSheetId="3" hidden="1">#REF!</definedName>
    <definedName name="dvgfsgdsdg" localSheetId="13" hidden="1">#REF!</definedName>
    <definedName name="dvgfsgdsdg" localSheetId="16" hidden="1">#REF!</definedName>
    <definedName name="dvgfsgdsdg" hidden="1">#REF!</definedName>
    <definedName name="dvql" localSheetId="19">#REF!</definedName>
    <definedName name="dvql" localSheetId="10">#REF!</definedName>
    <definedName name="dvql" localSheetId="3">#REF!</definedName>
    <definedName name="dvql" localSheetId="16">#REF!</definedName>
    <definedName name="dvql">#REF!</definedName>
    <definedName name="DWPRICE" localSheetId="19" hidden="1">[15]Quantity!#REF!</definedName>
    <definedName name="DWPRICE" localSheetId="7" hidden="1">[16]Quantity!#REF!</definedName>
    <definedName name="DWPRICE" localSheetId="10" hidden="1">[17]Quantity!#REF!</definedName>
    <definedName name="DWPRICE" localSheetId="18" hidden="1">[15]Quantity!#REF!</definedName>
    <definedName name="DWPRICE" localSheetId="17" hidden="1">[15]Quantity!#REF!</definedName>
    <definedName name="DWPRICE" localSheetId="3" hidden="1">[17]Quantity!#REF!</definedName>
    <definedName name="DWPRICE" hidden="1">[17]Quantity!#REF!</definedName>
    <definedName name="DZ_04" localSheetId="19">#REF!</definedName>
    <definedName name="DZ_04" localSheetId="7">#REF!</definedName>
    <definedName name="DZ_04" localSheetId="10">#REF!</definedName>
    <definedName name="DZ_04" localSheetId="18">#REF!</definedName>
    <definedName name="DZ_04" localSheetId="17">#REF!</definedName>
    <definedName name="DZ_04" localSheetId="3">#REF!</definedName>
    <definedName name="DZ_04" localSheetId="0">#REF!</definedName>
    <definedName name="DZ_04" localSheetId="16">#REF!</definedName>
    <definedName name="DZ_04" localSheetId="1">#REF!</definedName>
    <definedName name="DZ_04" localSheetId="2">#REF!</definedName>
    <definedName name="DZ_04">#REF!</definedName>
    <definedName name="DZ_35" localSheetId="19">#REF!</definedName>
    <definedName name="DZ_35" localSheetId="10">#REF!</definedName>
    <definedName name="DZ_35" localSheetId="3">#REF!</definedName>
    <definedName name="DZ_35" localSheetId="16">#REF!</definedName>
    <definedName name="DZ_35">#REF!</definedName>
    <definedName name="e" localSheetId="19">#REF!</definedName>
    <definedName name="e" localSheetId="7">#REF!</definedName>
    <definedName name="e" localSheetId="10">#REF!</definedName>
    <definedName name="e" localSheetId="18">#REF!</definedName>
    <definedName name="e" localSheetId="17">#REF!</definedName>
    <definedName name="e" localSheetId="3">#REF!</definedName>
    <definedName name="e" localSheetId="13">13</definedName>
    <definedName name="e" localSheetId="16">13</definedName>
    <definedName name="e">#REF!</definedName>
    <definedName name="Ea" localSheetId="19">#REF!</definedName>
    <definedName name="Ea" localSheetId="10">#REF!</definedName>
    <definedName name="Ea" localSheetId="3">#REF!</definedName>
    <definedName name="Ea" localSheetId="16">#REF!</definedName>
    <definedName name="Ea">#REF!</definedName>
    <definedName name="EARTH" localSheetId="19">#REF!</definedName>
    <definedName name="EARTH" localSheetId="10">#REF!</definedName>
    <definedName name="EARTH" localSheetId="3">#REF!</definedName>
    <definedName name="EARTH" localSheetId="16">#REF!</definedName>
    <definedName name="EARTH">#REF!</definedName>
    <definedName name="Ec" localSheetId="19">#REF!</definedName>
    <definedName name="Ec" localSheetId="10">#REF!</definedName>
    <definedName name="Ec" localSheetId="3">#REF!</definedName>
    <definedName name="Ec" localSheetId="16">#REF!</definedName>
    <definedName name="Ec">#REF!</definedName>
    <definedName name="Êdfaaaaaa" localSheetId="4" hidden="1">{"'Sheet1'!$L$16"}</definedName>
    <definedName name="Êdfaaaaaa" localSheetId="5" hidden="1">{"'Sheet1'!$L$16"}</definedName>
    <definedName name="Êdfaaaaaa" localSheetId="6" hidden="1">{"'Sheet1'!$L$16"}</definedName>
    <definedName name="Êdfaaaaaa" localSheetId="19" hidden="1">{"'Sheet1'!$L$16"}</definedName>
    <definedName name="Êdfaaaaaa" localSheetId="7" hidden="1">{"'Sheet1'!$L$16"}</definedName>
    <definedName name="Êdfaaaaaa" localSheetId="8" hidden="1">{"'Sheet1'!$L$16"}</definedName>
    <definedName name="Êdfaaaaaa" localSheetId="10" hidden="1">{"'Sheet1'!$L$16"}</definedName>
    <definedName name="Êdfaaaaaa" localSheetId="11" hidden="1">{"'Sheet1'!$L$16"}</definedName>
    <definedName name="Êdfaaaaaa" localSheetId="12" hidden="1">{"'Sheet1'!$L$16"}</definedName>
    <definedName name="Êdfaaaaaa" localSheetId="18" hidden="1">{"'Sheet1'!$L$16"}</definedName>
    <definedName name="Êdfaaaaaa" localSheetId="17" hidden="1">{"'Sheet1'!$L$16"}</definedName>
    <definedName name="Êdfaaaaaa" localSheetId="3" hidden="1">{"'Sheet1'!$L$16"}</definedName>
    <definedName name="Êdfaaaaaa" localSheetId="0" hidden="1">{"'Sheet1'!$L$16"}</definedName>
    <definedName name="Êdfaaaaaa" localSheetId="13" hidden="1">{"'Sheet1'!$L$16"}</definedName>
    <definedName name="Êdfaaaaaa" localSheetId="16" hidden="1">{"'Sheet1'!$L$16"}</definedName>
    <definedName name="Êdfaaaaaa" localSheetId="1" hidden="1">{"'Sheet1'!$L$16"}</definedName>
    <definedName name="Êdfaaaaaa" localSheetId="2" hidden="1">{"'Sheet1'!$L$16"}</definedName>
    <definedName name="Êdfaaaaaa" hidden="1">{"'Sheet1'!$L$16"}</definedName>
    <definedName name="EDR">#N/A</definedName>
    <definedName name="EE" localSheetId="19">#REF!</definedName>
    <definedName name="EE" localSheetId="7">#REF!</definedName>
    <definedName name="EE" localSheetId="10">#REF!</definedName>
    <definedName name="EE" localSheetId="18">#REF!</definedName>
    <definedName name="EE" localSheetId="17">#REF!</definedName>
    <definedName name="EE" localSheetId="3">#REF!</definedName>
    <definedName name="EE" localSheetId="0">#REF!</definedName>
    <definedName name="EE" localSheetId="16">#REF!</definedName>
    <definedName name="EE" localSheetId="1">#REF!</definedName>
    <definedName name="EE" localSheetId="2">#REF!</definedName>
    <definedName name="EE">#REF!</definedName>
    <definedName name="emb" localSheetId="19">#REF!</definedName>
    <definedName name="emb" localSheetId="13">#REF!</definedName>
    <definedName name="emb" localSheetId="16">#REF!</definedName>
    <definedName name="emb">#REF!</definedName>
    <definedName name="encou_rates" localSheetId="19">#REF!</definedName>
    <definedName name="encou_rates" localSheetId="10">#REF!</definedName>
    <definedName name="encou_rates" localSheetId="3">#REF!</definedName>
    <definedName name="encou_rates" localSheetId="16">#REF!</definedName>
    <definedName name="encou_rates">#REF!</definedName>
    <definedName name="end">#N/A</definedName>
    <definedName name="End_1" localSheetId="13">#REF!</definedName>
    <definedName name="End_1" localSheetId="16">#REF!</definedName>
    <definedName name="End_1">#N/A</definedName>
    <definedName name="End_10" localSheetId="13">#REF!</definedName>
    <definedName name="End_10" localSheetId="16">#REF!</definedName>
    <definedName name="End_10">#N/A</definedName>
    <definedName name="End_11" localSheetId="13">#REF!</definedName>
    <definedName name="End_11" localSheetId="16">#REF!</definedName>
    <definedName name="End_11">#N/A</definedName>
    <definedName name="End_12" localSheetId="13">#REF!</definedName>
    <definedName name="End_12" localSheetId="16">#REF!</definedName>
    <definedName name="End_12">#N/A</definedName>
    <definedName name="End_13" localSheetId="13">#REF!</definedName>
    <definedName name="End_13" localSheetId="16">#REF!</definedName>
    <definedName name="End_13">#N/A</definedName>
    <definedName name="End_2" localSheetId="13">#REF!</definedName>
    <definedName name="End_2" localSheetId="16">#REF!</definedName>
    <definedName name="End_2">#N/A</definedName>
    <definedName name="End_3" localSheetId="13">#REF!</definedName>
    <definedName name="End_3" localSheetId="16">#REF!</definedName>
    <definedName name="End_3">#N/A</definedName>
    <definedName name="End_4" localSheetId="13">#REF!</definedName>
    <definedName name="End_4" localSheetId="16">#REF!</definedName>
    <definedName name="End_4">#N/A</definedName>
    <definedName name="End_5" localSheetId="13">#REF!</definedName>
    <definedName name="End_5" localSheetId="16">#REF!</definedName>
    <definedName name="End_5">#N/A</definedName>
    <definedName name="End_6" localSheetId="13">#REF!</definedName>
    <definedName name="End_6" localSheetId="16">#REF!</definedName>
    <definedName name="End_6">#N/A</definedName>
    <definedName name="End_7" localSheetId="13">#REF!</definedName>
    <definedName name="End_7" localSheetId="16">#REF!</definedName>
    <definedName name="End_7">#N/A</definedName>
    <definedName name="End_8" localSheetId="13">#REF!</definedName>
    <definedName name="End_8" localSheetId="16">#REF!</definedName>
    <definedName name="End_8">#N/A</definedName>
    <definedName name="End_9" localSheetId="13">#REF!</definedName>
    <definedName name="End_9" localSheetId="16">#REF!</definedName>
    <definedName name="End_9">#N/A</definedName>
    <definedName name="eq" localSheetId="4" hidden="1">{"'Sheet1'!$L$16"}</definedName>
    <definedName name="eq" localSheetId="5" hidden="1">{"'Sheet1'!$L$16"}</definedName>
    <definedName name="eq" localSheetId="6" hidden="1">{"'Sheet1'!$L$16"}</definedName>
    <definedName name="eq" localSheetId="19" hidden="1">{"'Sheet1'!$L$16"}</definedName>
    <definedName name="eq" localSheetId="7" hidden="1">{"'Sheet1'!$L$16"}</definedName>
    <definedName name="eq" localSheetId="8" hidden="1">{"'Sheet1'!$L$16"}</definedName>
    <definedName name="eq" localSheetId="10" hidden="1">{"'Sheet1'!$L$16"}</definedName>
    <definedName name="eq" localSheetId="11" hidden="1">{"'Sheet1'!$L$16"}</definedName>
    <definedName name="eq" localSheetId="12" hidden="1">{"'Sheet1'!$L$16"}</definedName>
    <definedName name="eq" localSheetId="18" hidden="1">{"'Sheet1'!$L$16"}</definedName>
    <definedName name="eq" localSheetId="17" hidden="1">{"'Sheet1'!$L$16"}</definedName>
    <definedName name="eq" localSheetId="3" hidden="1">{"'Sheet1'!$L$16"}</definedName>
    <definedName name="eq" localSheetId="0" hidden="1">{"'Sheet1'!$L$16"}</definedName>
    <definedName name="eq" localSheetId="13" hidden="1">{"'Sheet1'!$L$16"}</definedName>
    <definedName name="eq" localSheetId="16" hidden="1">{"'Sheet1'!$L$16"}</definedName>
    <definedName name="eq" localSheetId="1" hidden="1">{"'Sheet1'!$L$16"}</definedName>
    <definedName name="eq" localSheetId="2" hidden="1">{"'Sheet1'!$L$16"}</definedName>
    <definedName name="eq" hidden="1">{"'Sheet1'!$L$16"}</definedName>
    <definedName name="EQI">#N/A</definedName>
    <definedName name="EVNB">#N/A</definedName>
    <definedName name="evt" localSheetId="4" hidden="1">{"'Sheet1'!$L$16"}</definedName>
    <definedName name="evt" localSheetId="5" hidden="1">{"'Sheet1'!$L$16"}</definedName>
    <definedName name="evt" localSheetId="6" hidden="1">{"'Sheet1'!$L$16"}</definedName>
    <definedName name="evt" localSheetId="19" hidden="1">{"'Sheet1'!$L$16"}</definedName>
    <definedName name="evt" localSheetId="7" hidden="1">{"'Sheet1'!$L$16"}</definedName>
    <definedName name="evt" localSheetId="8" hidden="1">{"'Sheet1'!$L$16"}</definedName>
    <definedName name="evt" localSheetId="10" hidden="1">{"'Sheet1'!$L$16"}</definedName>
    <definedName name="evt" localSheetId="11" hidden="1">{"'Sheet1'!$L$16"}</definedName>
    <definedName name="evt" localSheetId="12" hidden="1">{"'Sheet1'!$L$16"}</definedName>
    <definedName name="evt" localSheetId="18" hidden="1">{"'Sheet1'!$L$16"}</definedName>
    <definedName name="evt" localSheetId="17" hidden="1">{"'Sheet1'!$L$16"}</definedName>
    <definedName name="evt" localSheetId="3" hidden="1">{"'Sheet1'!$L$16"}</definedName>
    <definedName name="evt" localSheetId="0" hidden="1">{"'Sheet1'!$L$16"}</definedName>
    <definedName name="evt" localSheetId="13" hidden="1">{"'Sheet1'!$L$16"}</definedName>
    <definedName name="evt" localSheetId="16" hidden="1">{"'Sheet1'!$L$16"}</definedName>
    <definedName name="evt" localSheetId="1" hidden="1">{"'Sheet1'!$L$16"}</definedName>
    <definedName name="evt" localSheetId="2" hidden="1">{"'Sheet1'!$L$16"}</definedName>
    <definedName name="evt" hidden="1">{"'Sheet1'!$L$16"}</definedName>
    <definedName name="EX" localSheetId="19">#REF!</definedName>
    <definedName name="EX" localSheetId="10">#REF!</definedName>
    <definedName name="EX" localSheetId="3">#REF!</definedName>
    <definedName name="ex" localSheetId="13">#REF!</definedName>
    <definedName name="ex" localSheetId="16">#REF!</definedName>
    <definedName name="EX">#REF!</definedName>
    <definedName name="Ex_L" localSheetId="19">#REF!</definedName>
    <definedName name="Ex_L" localSheetId="10">#REF!</definedName>
    <definedName name="Ex_L" localSheetId="3">#REF!</definedName>
    <definedName name="Ex_L" localSheetId="16">#REF!</definedName>
    <definedName name="Ex_L">#REF!</definedName>
    <definedName name="EX_Length_373" localSheetId="19">#REF!</definedName>
    <definedName name="EX_Length_373" localSheetId="10">#REF!</definedName>
    <definedName name="EX_Length_373" localSheetId="3">#REF!</definedName>
    <definedName name="EX_Length_373" localSheetId="16">#REF!</definedName>
    <definedName name="EX_Length_373">#REF!</definedName>
    <definedName name="EXC" localSheetId="19">#REF!</definedName>
    <definedName name="EXC" localSheetId="10">#REF!</definedName>
    <definedName name="EXC" localSheetId="3">#REF!</definedName>
    <definedName name="EXC" localSheetId="16">#REF!</definedName>
    <definedName name="EXC">#REF!</definedName>
    <definedName name="EXCH" localSheetId="19">#REF!</definedName>
    <definedName name="EXCH" localSheetId="10">#REF!</definedName>
    <definedName name="EXCH" localSheetId="3">#REF!</definedName>
    <definedName name="EXCH" localSheetId="16">#REF!</definedName>
    <definedName name="EXCH">#REF!</definedName>
    <definedName name="exit" localSheetId="4" hidden="1">{"'Sheet1'!$L$16"}</definedName>
    <definedName name="exit" localSheetId="5" hidden="1">{"'Sheet1'!$L$16"}</definedName>
    <definedName name="exit" localSheetId="6" hidden="1">{"'Sheet1'!$L$16"}</definedName>
    <definedName name="exit" localSheetId="19" hidden="1">{"'Sheet1'!$L$16"}</definedName>
    <definedName name="exit" localSheetId="7" hidden="1">{"'Sheet1'!$L$16"}</definedName>
    <definedName name="exit" localSheetId="8" hidden="1">{"'Sheet1'!$L$16"}</definedName>
    <definedName name="exit" localSheetId="10" hidden="1">{"'Sheet1'!$L$16"}</definedName>
    <definedName name="exit" localSheetId="11" hidden="1">{"'Sheet1'!$L$16"}</definedName>
    <definedName name="exit" localSheetId="12" hidden="1">{"'Sheet1'!$L$16"}</definedName>
    <definedName name="exit" localSheetId="18" hidden="1">{"'Sheet1'!$L$16"}</definedName>
    <definedName name="exit" localSheetId="17" hidden="1">{"'Sheet1'!$L$16"}</definedName>
    <definedName name="exit" localSheetId="3" hidden="1">{"'Sheet1'!$L$16"}</definedName>
    <definedName name="exit" localSheetId="0" hidden="1">{"'Sheet1'!$L$16"}</definedName>
    <definedName name="exit" localSheetId="13" hidden="1">{"'Sheet1'!$L$16"}</definedName>
    <definedName name="exit" localSheetId="16" hidden="1">{"'Sheet1'!$L$16"}</definedName>
    <definedName name="exit" localSheetId="1" hidden="1">{"'Sheet1'!$L$16"}</definedName>
    <definedName name="exit" localSheetId="2" hidden="1">{"'Sheet1'!$L$16"}</definedName>
    <definedName name="exit" hidden="1">{"'Sheet1'!$L$16"}</definedName>
    <definedName name="EXPORT" localSheetId="19">#REF!</definedName>
    <definedName name="EXPORT" localSheetId="10">#REF!</definedName>
    <definedName name="EXPORT" localSheetId="3">#REF!</definedName>
    <definedName name="EXPORT" localSheetId="16">#REF!</definedName>
    <definedName name="EXPORT">#REF!</definedName>
    <definedName name="_xlnm.Extract">#N/A</definedName>
    <definedName name="f" localSheetId="19">#REF!</definedName>
    <definedName name="f" localSheetId="7">#REF!</definedName>
    <definedName name="f" localSheetId="18">#REF!</definedName>
    <definedName name="f" localSheetId="17">#REF!</definedName>
    <definedName name="f" localSheetId="13">#REF!</definedName>
    <definedName name="f" localSheetId="16">#REF!</definedName>
    <definedName name="f">#REF!</definedName>
    <definedName name="f82E46" localSheetId="19">#REF!</definedName>
    <definedName name="f82E46" localSheetId="10">#REF!</definedName>
    <definedName name="f82E46" localSheetId="3">#REF!</definedName>
    <definedName name="f82E46" localSheetId="16">#REF!</definedName>
    <definedName name="f82E46">#REF!</definedName>
    <definedName name="fa" localSheetId="19">#REF!</definedName>
    <definedName name="fa" localSheetId="10">#REF!</definedName>
    <definedName name="fa" localSheetId="3">#REF!</definedName>
    <definedName name="fa" localSheetId="16">#REF!</definedName>
    <definedName name="fa">#REF!</definedName>
    <definedName name="fáaafafaf" localSheetId="4" hidden="1">{"'Sheet1'!$L$16"}</definedName>
    <definedName name="fáaafafaf" localSheetId="5" hidden="1">{"'Sheet1'!$L$16"}</definedName>
    <definedName name="fáaafafaf" localSheetId="6" hidden="1">{"'Sheet1'!$L$16"}</definedName>
    <definedName name="fáaafafaf" localSheetId="19" hidden="1">{"'Sheet1'!$L$16"}</definedName>
    <definedName name="fáaafafaf" localSheetId="7" hidden="1">{"'Sheet1'!$L$16"}</definedName>
    <definedName name="fáaafafaf" localSheetId="8" hidden="1">{"'Sheet1'!$L$16"}</definedName>
    <definedName name="fáaafafaf" localSheetId="10" hidden="1">{"'Sheet1'!$L$16"}</definedName>
    <definedName name="fáaafafaf" localSheetId="11" hidden="1">{"'Sheet1'!$L$16"}</definedName>
    <definedName name="fáaafafaf" localSheetId="12" hidden="1">{"'Sheet1'!$L$16"}</definedName>
    <definedName name="fáaafafaf" localSheetId="18" hidden="1">{"'Sheet1'!$L$16"}</definedName>
    <definedName name="fáaafafaf" localSheetId="17" hidden="1">{"'Sheet1'!$L$16"}</definedName>
    <definedName name="fáaafafaf" localSheetId="3" hidden="1">{"'Sheet1'!$L$16"}</definedName>
    <definedName name="fáaafafaf" localSheetId="0" hidden="1">{"'Sheet1'!$L$16"}</definedName>
    <definedName name="fáaafafaf" localSheetId="13" hidden="1">{"'Sheet1'!$L$16"}</definedName>
    <definedName name="fáaafafaf" localSheetId="16" hidden="1">{"'Sheet1'!$L$16"}</definedName>
    <definedName name="fáaafafaf" localSheetId="1" hidden="1">{"'Sheet1'!$L$16"}</definedName>
    <definedName name="fáaafafaf" localSheetId="2" hidden="1">{"'Sheet1'!$L$16"}</definedName>
    <definedName name="fáaafafaf" hidden="1">{"'Sheet1'!$L$16"}</definedName>
    <definedName name="faasdf" localSheetId="4" hidden="1">#REF!</definedName>
    <definedName name="faasdf" localSheetId="5" hidden="1">#REF!</definedName>
    <definedName name="faasdf" localSheetId="6" hidden="1">#REF!</definedName>
    <definedName name="faasdf" localSheetId="19" hidden="1">#REF!</definedName>
    <definedName name="faasdf" localSheetId="8" hidden="1">#REF!</definedName>
    <definedName name="faasdf" localSheetId="10" hidden="1">#REF!</definedName>
    <definedName name="faasdf" localSheetId="11" hidden="1">#REF!</definedName>
    <definedName name="faasdf" localSheetId="18" hidden="1">#REF!</definedName>
    <definedName name="faasdf" localSheetId="3" hidden="1">#REF!</definedName>
    <definedName name="faasdf" localSheetId="13" hidden="1">#REF!</definedName>
    <definedName name="faasdf" localSheetId="16" hidden="1">#REF!</definedName>
    <definedName name="faasdf" hidden="1">#REF!</definedName>
    <definedName name="fac" localSheetId="19">#REF!</definedName>
    <definedName name="fac" localSheetId="10">#REF!</definedName>
    <definedName name="fac" localSheetId="3">#REF!</definedName>
    <definedName name="fac" localSheetId="16">#REF!</definedName>
    <definedName name="fac">#REF!</definedName>
    <definedName name="FACTOR" localSheetId="13">#REF!</definedName>
    <definedName name="FACTOR" localSheetId="16">#REF!</definedName>
    <definedName name="FACTOR">#N/A</definedName>
    <definedName name="fasf" localSheetId="4" hidden="1">{"'Sheet1'!$L$16"}</definedName>
    <definedName name="fasf" localSheetId="5" hidden="1">{"'Sheet1'!$L$16"}</definedName>
    <definedName name="fasf" localSheetId="6" hidden="1">{"'Sheet1'!$L$16"}</definedName>
    <definedName name="fasf" localSheetId="19" hidden="1">{"'Sheet1'!$L$16"}</definedName>
    <definedName name="fasf" localSheetId="7" hidden="1">{"'Sheet1'!$L$16"}</definedName>
    <definedName name="fasf" localSheetId="8" hidden="1">{"'Sheet1'!$L$16"}</definedName>
    <definedName name="fasf" localSheetId="10" hidden="1">{"'Sheet1'!$L$16"}</definedName>
    <definedName name="fasf" localSheetId="11" hidden="1">{"'Sheet1'!$L$16"}</definedName>
    <definedName name="fasf" localSheetId="12" hidden="1">{"'Sheet1'!$L$16"}</definedName>
    <definedName name="fasf" localSheetId="18" hidden="1">{"'Sheet1'!$L$16"}</definedName>
    <definedName name="fasf" localSheetId="17" hidden="1">{"'Sheet1'!$L$16"}</definedName>
    <definedName name="fasf" localSheetId="3" hidden="1">{"'Sheet1'!$L$16"}</definedName>
    <definedName name="fasf" localSheetId="0" hidden="1">{"'Sheet1'!$L$16"}</definedName>
    <definedName name="fasf" localSheetId="13" hidden="1">{"'Sheet1'!$L$16"}</definedName>
    <definedName name="fasf" localSheetId="16" hidden="1">{"'Sheet1'!$L$16"}</definedName>
    <definedName name="fasf" localSheetId="1" hidden="1">{"'Sheet1'!$L$16"}</definedName>
    <definedName name="fasf" localSheetId="2" hidden="1">{"'Sheet1'!$L$16"}</definedName>
    <definedName name="fasf" hidden="1">{"'Sheet1'!$L$16"}</definedName>
    <definedName name="fasfaga" localSheetId="4" hidden="1">{"'Sheet1'!$L$16"}</definedName>
    <definedName name="fasfaga" localSheetId="5" hidden="1">{"'Sheet1'!$L$16"}</definedName>
    <definedName name="fasfaga" localSheetId="6" hidden="1">{"'Sheet1'!$L$16"}</definedName>
    <definedName name="fasfaga" localSheetId="19" hidden="1">{"'Sheet1'!$L$16"}</definedName>
    <definedName name="fasfaga" localSheetId="7" hidden="1">{"'Sheet1'!$L$16"}</definedName>
    <definedName name="fasfaga" localSheetId="8" hidden="1">{"'Sheet1'!$L$16"}</definedName>
    <definedName name="fasfaga" localSheetId="10" hidden="1">{"'Sheet1'!$L$16"}</definedName>
    <definedName name="fasfaga" localSheetId="11" hidden="1">{"'Sheet1'!$L$16"}</definedName>
    <definedName name="fasfaga" localSheetId="12" hidden="1">{"'Sheet1'!$L$16"}</definedName>
    <definedName name="fasfaga" localSheetId="18" hidden="1">{"'Sheet1'!$L$16"}</definedName>
    <definedName name="fasfaga" localSheetId="17" hidden="1">{"'Sheet1'!$L$16"}</definedName>
    <definedName name="fasfaga" localSheetId="3" hidden="1">{"'Sheet1'!$L$16"}</definedName>
    <definedName name="fasfaga" localSheetId="0" hidden="1">{"'Sheet1'!$L$16"}</definedName>
    <definedName name="fasfaga" localSheetId="13" hidden="1">{"'Sheet1'!$L$16"}</definedName>
    <definedName name="fasfaga" localSheetId="16" hidden="1">{"'Sheet1'!$L$16"}</definedName>
    <definedName name="fasfaga" localSheetId="1" hidden="1">{"'Sheet1'!$L$16"}</definedName>
    <definedName name="fasfaga" localSheetId="2" hidden="1">{"'Sheet1'!$L$16"}</definedName>
    <definedName name="fasfaga" hidden="1">{"'Sheet1'!$L$16"}</definedName>
    <definedName name="Fax" localSheetId="19">#REF!</definedName>
    <definedName name="Fax" localSheetId="10">#REF!</definedName>
    <definedName name="Fax" localSheetId="3">#REF!</definedName>
    <definedName name="Fax" localSheetId="16">#REF!</definedName>
    <definedName name="Fax">#REF!</definedName>
    <definedName name="FAXNO" localSheetId="19">#REF!</definedName>
    <definedName name="FAXNO" localSheetId="10">#REF!</definedName>
    <definedName name="FAXNO" localSheetId="3">#REF!</definedName>
    <definedName name="FAXNO" localSheetId="16">#REF!</definedName>
    <definedName name="FAXNO">#REF!</definedName>
    <definedName name="Fay" localSheetId="19">#REF!</definedName>
    <definedName name="Fay" localSheetId="10">#REF!</definedName>
    <definedName name="Fay" localSheetId="3">#REF!</definedName>
    <definedName name="Fay" localSheetId="16">#REF!</definedName>
    <definedName name="Fay">#REF!</definedName>
    <definedName name="fbsdggdsf" localSheetId="19">{"DZ-TDTB2.XLS","Dcksat.xls"}</definedName>
    <definedName name="fbsdggdsf" localSheetId="7">{"DZ-TDTB2.XLS","Dcksat.xls"}</definedName>
    <definedName name="fbsdggdsf" localSheetId="18">{"DZ-TDTB2.XLS","Dcksat.xls"}</definedName>
    <definedName name="fbsdggdsf" localSheetId="17">{"DZ-TDTB2.XLS","Dcksat.xls"}</definedName>
    <definedName name="fbsdggdsf" localSheetId="13">{"DZ-TDTB2.XLS","Dcksat.xls"}</definedName>
    <definedName name="fbsdggdsf" localSheetId="16">{"DZ-TDTB2.XLS","Dcksat.xls"}</definedName>
    <definedName name="fbsdggdsf">{"DZ-TDTB2.XLS","Dcksat.xls"}</definedName>
    <definedName name="fc" localSheetId="19">#REF!</definedName>
    <definedName name="fc" localSheetId="7">#REF!</definedName>
    <definedName name="fc" localSheetId="10">#REF!</definedName>
    <definedName name="fc" localSheetId="18">#REF!</definedName>
    <definedName name="fc" localSheetId="17">#REF!</definedName>
    <definedName name="fc" localSheetId="3">#REF!</definedName>
    <definedName name="fc" localSheetId="16">#REF!</definedName>
    <definedName name="fc">#REF!</definedName>
    <definedName name="fc_" localSheetId="19">#REF!</definedName>
    <definedName name="fc_" localSheetId="10">#REF!</definedName>
    <definedName name="fc_" localSheetId="3">#REF!</definedName>
    <definedName name="fc_" localSheetId="16">#REF!</definedName>
    <definedName name="fc_">#REF!</definedName>
    <definedName name="FC5_total" localSheetId="19">#REF!</definedName>
    <definedName name="FC5_total" localSheetId="10">#REF!</definedName>
    <definedName name="FC5_total" localSheetId="3">#REF!</definedName>
    <definedName name="FC5_total" localSheetId="16">#REF!</definedName>
    <definedName name="FC5_total">#REF!</definedName>
    <definedName name="FC6_total" localSheetId="19">#REF!</definedName>
    <definedName name="FC6_total" localSheetId="10">#REF!</definedName>
    <definedName name="FC6_total" localSheetId="3">#REF!</definedName>
    <definedName name="FC6_total" localSheetId="16">#REF!</definedName>
    <definedName name="FC6_total">#REF!</definedName>
    <definedName name="FCode" localSheetId="4" hidden="1">#REF!</definedName>
    <definedName name="FCode" localSheetId="5" hidden="1">#REF!</definedName>
    <definedName name="FCode" localSheetId="6" hidden="1">#REF!</definedName>
    <definedName name="FCode" localSheetId="19" hidden="1">#REF!</definedName>
    <definedName name="FCode" localSheetId="8" hidden="1">#REF!</definedName>
    <definedName name="FCode" localSheetId="10" hidden="1">#REF!</definedName>
    <definedName name="FCode" localSheetId="11" hidden="1">#REF!</definedName>
    <definedName name="FCode" localSheetId="18" hidden="1">#REF!</definedName>
    <definedName name="FCode" localSheetId="3" hidden="1">#REF!</definedName>
    <definedName name="FCode" localSheetId="13" hidden="1">#REF!</definedName>
    <definedName name="FCode" localSheetId="16" hidden="1">#REF!</definedName>
    <definedName name="FCode" hidden="1">#REF!</definedName>
    <definedName name="Fdaymong" localSheetId="19">#REF!</definedName>
    <definedName name="Fdaymong" localSheetId="10">#REF!</definedName>
    <definedName name="Fdaymong" localSheetId="3">#REF!</definedName>
    <definedName name="Fdaymong" localSheetId="16">#REF!</definedName>
    <definedName name="Fdaymong">#REF!</definedName>
    <definedName name="fdfsf" localSheetId="4" hidden="1">{#N/A,#N/A,FALSE,"Chi tiÆt"}</definedName>
    <definedName name="fdfsf" localSheetId="5" hidden="1">{#N/A,#N/A,FALSE,"Chi tiÆt"}</definedName>
    <definedName name="fdfsf" localSheetId="6" hidden="1">{#N/A,#N/A,FALSE,"Chi tiÆt"}</definedName>
    <definedName name="fdfsf" localSheetId="19" hidden="1">{#N/A,#N/A,FALSE,"Chi tiÆt"}</definedName>
    <definedName name="fdfsf" localSheetId="7" hidden="1">{#N/A,#N/A,FALSE,"Chi tiÆt"}</definedName>
    <definedName name="fdfsf" localSheetId="8" hidden="1">{#N/A,#N/A,FALSE,"Chi tiÆt"}</definedName>
    <definedName name="fdfsf" localSheetId="10" hidden="1">{#N/A,#N/A,FALSE,"Chi tiÆt"}</definedName>
    <definedName name="fdfsf" localSheetId="11" hidden="1">{#N/A,#N/A,FALSE,"Chi tiÆt"}</definedName>
    <definedName name="fdfsf" localSheetId="12" hidden="1">{#N/A,#N/A,FALSE,"Chi tiÆt"}</definedName>
    <definedName name="fdfsf" localSheetId="18" hidden="1">{#N/A,#N/A,FALSE,"Chi tiÆt"}</definedName>
    <definedName name="fdfsf" localSheetId="17" hidden="1">{#N/A,#N/A,FALSE,"Chi tiÆt"}</definedName>
    <definedName name="fdfsf" localSheetId="3" hidden="1">{#N/A,#N/A,FALSE,"Chi tiÆt"}</definedName>
    <definedName name="fdfsf" localSheetId="0" hidden="1">{#N/A,#N/A,FALSE,"Chi tiÆt"}</definedName>
    <definedName name="fdfsf" localSheetId="13" hidden="1">{#N/A,#N/A,FALSE,"Chi tiÆt"}</definedName>
    <definedName name="fdfsf" localSheetId="16" hidden="1">{#N/A,#N/A,FALSE,"Chi tiÆt"}</definedName>
    <definedName name="fdfsf" localSheetId="1" hidden="1">{#N/A,#N/A,FALSE,"Chi tiÆt"}</definedName>
    <definedName name="fdfsf" localSheetId="2" hidden="1">{#N/A,#N/A,FALSE,"Chi tiÆt"}</definedName>
    <definedName name="fdfsf" hidden="1">{#N/A,#N/A,FALSE,"Chi tiÆt"}</definedName>
    <definedName name="fdgf" localSheetId="4" hidden="1">{"'Sheet1'!$L$16"}</definedName>
    <definedName name="fdgf" localSheetId="5" hidden="1">{"'Sheet1'!$L$16"}</definedName>
    <definedName name="fdgf" localSheetId="6" hidden="1">{"'Sheet1'!$L$16"}</definedName>
    <definedName name="fdgf" localSheetId="19" hidden="1">{"'Sheet1'!$L$16"}</definedName>
    <definedName name="fdgf" localSheetId="7" hidden="1">{"'Sheet1'!$L$16"}</definedName>
    <definedName name="fdgf" localSheetId="8" hidden="1">{"'Sheet1'!$L$16"}</definedName>
    <definedName name="fdgf" localSheetId="10" hidden="1">{"'Sheet1'!$L$16"}</definedName>
    <definedName name="fdgf" localSheetId="11" hidden="1">{"'Sheet1'!$L$16"}</definedName>
    <definedName name="fdgf" localSheetId="12" hidden="1">{"'Sheet1'!$L$16"}</definedName>
    <definedName name="fdgf" localSheetId="18" hidden="1">{"'Sheet1'!$L$16"}</definedName>
    <definedName name="fdgf" localSheetId="17" hidden="1">{"'Sheet1'!$L$16"}</definedName>
    <definedName name="fdgf" localSheetId="3" hidden="1">{"'Sheet1'!$L$16"}</definedName>
    <definedName name="fdgf" localSheetId="0" hidden="1">{"'Sheet1'!$L$16"}</definedName>
    <definedName name="fdgf" localSheetId="13" hidden="1">{"'Sheet1'!$L$16"}</definedName>
    <definedName name="fdgf" localSheetId="16" hidden="1">{"'Sheet1'!$L$16"}</definedName>
    <definedName name="fdgf" localSheetId="1" hidden="1">{"'Sheet1'!$L$16"}</definedName>
    <definedName name="fdgf" localSheetId="2" hidden="1">{"'Sheet1'!$L$16"}</definedName>
    <definedName name="fdgf" hidden="1">{"'Sheet1'!$L$16"}</definedName>
    <definedName name="FDR">#N/A</definedName>
    <definedName name="fdsfsdfd" localSheetId="4" hidden="1">{"'Sheet1'!$L$16"}</definedName>
    <definedName name="fdsfsdfd" localSheetId="5" hidden="1">{"'Sheet1'!$L$16"}</definedName>
    <definedName name="fdsfsdfd" localSheetId="6" hidden="1">{"'Sheet1'!$L$16"}</definedName>
    <definedName name="fdsfsdfd" localSheetId="19" hidden="1">{"'Sheet1'!$L$16"}</definedName>
    <definedName name="fdsfsdfd" localSheetId="7" hidden="1">{"'Sheet1'!$L$16"}</definedName>
    <definedName name="fdsfsdfd" localSheetId="8" hidden="1">{"'Sheet1'!$L$16"}</definedName>
    <definedName name="fdsfsdfd" localSheetId="10" hidden="1">{"'Sheet1'!$L$16"}</definedName>
    <definedName name="fdsfsdfd" localSheetId="11" hidden="1">{"'Sheet1'!$L$16"}</definedName>
    <definedName name="fdsfsdfd" localSheetId="12" hidden="1">{"'Sheet1'!$L$16"}</definedName>
    <definedName name="fdsfsdfd" localSheetId="18" hidden="1">{"'Sheet1'!$L$16"}</definedName>
    <definedName name="fdsfsdfd" localSheetId="17" hidden="1">{"'Sheet1'!$L$16"}</definedName>
    <definedName name="fdsfsdfd" localSheetId="3" hidden="1">{"'Sheet1'!$L$16"}</definedName>
    <definedName name="fdsfsdfd" localSheetId="0" hidden="1">{"'Sheet1'!$L$16"}</definedName>
    <definedName name="fdsfsdfd" localSheetId="13" hidden="1">{"'Sheet1'!$L$16"}</definedName>
    <definedName name="fdsfsdfd" localSheetId="16" hidden="1">{"'Sheet1'!$L$16"}</definedName>
    <definedName name="fdsfsdfd" localSheetId="1" hidden="1">{"'Sheet1'!$L$16"}</definedName>
    <definedName name="fdsfsdfd" localSheetId="2" hidden="1">{"'Sheet1'!$L$16"}</definedName>
    <definedName name="fdsfsdfd" hidden="1">{"'Sheet1'!$L$16"}</definedName>
    <definedName name="fff" localSheetId="4" hidden="1">{"'Sheet1'!$L$16"}</definedName>
    <definedName name="fff" localSheetId="5" hidden="1">{"'Sheet1'!$L$16"}</definedName>
    <definedName name="fff" localSheetId="6" hidden="1">{"'Sheet1'!$L$16"}</definedName>
    <definedName name="fff" localSheetId="19" hidden="1">{"'Sheet1'!$L$16"}</definedName>
    <definedName name="fff" localSheetId="7" hidden="1">{"'Sheet1'!$L$16"}</definedName>
    <definedName name="fff" localSheetId="8" hidden="1">{"'Sheet1'!$L$16"}</definedName>
    <definedName name="fff" localSheetId="10" hidden="1">{"'Sheet1'!$L$16"}</definedName>
    <definedName name="fff" localSheetId="11" hidden="1">{"'Sheet1'!$L$16"}</definedName>
    <definedName name="fff" localSheetId="12" hidden="1">{"'Sheet1'!$L$16"}</definedName>
    <definedName name="fff" localSheetId="18" hidden="1">{"'Sheet1'!$L$16"}</definedName>
    <definedName name="fff" localSheetId="17" hidden="1">{"'Sheet1'!$L$16"}</definedName>
    <definedName name="fff" localSheetId="3" hidden="1">{"'Sheet1'!$L$16"}</definedName>
    <definedName name="fff" localSheetId="0" hidden="1">{"'Sheet1'!$L$16"}</definedName>
    <definedName name="fff" localSheetId="13" hidden="1">{"'Sheet1'!$L$16"}</definedName>
    <definedName name="fff" localSheetId="16" hidden="1">{"'Sheet1'!$L$16"}</definedName>
    <definedName name="fff" localSheetId="1" hidden="1">{"'Sheet1'!$L$16"}</definedName>
    <definedName name="fff" localSheetId="2" hidden="1">{"'Sheet1'!$L$16"}</definedName>
    <definedName name="fff" hidden="1">{"'Sheet1'!$L$16"}</definedName>
    <definedName name="fffffffffffffff" localSheetId="4" hidden="1">{"'Sheet1'!$L$16"}</definedName>
    <definedName name="fffffffffffffff" localSheetId="5" hidden="1">{"'Sheet1'!$L$16"}</definedName>
    <definedName name="fffffffffffffff" localSheetId="6" hidden="1">{"'Sheet1'!$L$16"}</definedName>
    <definedName name="fffffffffffffff" localSheetId="19" hidden="1">{"'Sheet1'!$L$16"}</definedName>
    <definedName name="fffffffffffffff" localSheetId="7" hidden="1">{"'Sheet1'!$L$16"}</definedName>
    <definedName name="fffffffffffffff" localSheetId="8" hidden="1">{"'Sheet1'!$L$16"}</definedName>
    <definedName name="fffffffffffffff" localSheetId="10" hidden="1">{"'Sheet1'!$L$16"}</definedName>
    <definedName name="fffffffffffffff" localSheetId="11" hidden="1">{"'Sheet1'!$L$16"}</definedName>
    <definedName name="fffffffffffffff" localSheetId="12" hidden="1">{"'Sheet1'!$L$16"}</definedName>
    <definedName name="fffffffffffffff" localSheetId="18" hidden="1">{"'Sheet1'!$L$16"}</definedName>
    <definedName name="fffffffffffffff" localSheetId="17" hidden="1">{"'Sheet1'!$L$16"}</definedName>
    <definedName name="fffffffffffffff" localSheetId="3" hidden="1">{"'Sheet1'!$L$16"}</definedName>
    <definedName name="fffffffffffffff" localSheetId="0" hidden="1">{"'Sheet1'!$L$16"}</definedName>
    <definedName name="fffffffffffffff" localSheetId="13" hidden="1">{"'Sheet1'!$L$16"}</definedName>
    <definedName name="fffffffffffffff" localSheetId="16" hidden="1">{"'Sheet1'!$L$16"}</definedName>
    <definedName name="fffffffffffffff" localSheetId="1" hidden="1">{"'Sheet1'!$L$16"}</definedName>
    <definedName name="fffffffffffffff" localSheetId="2" hidden="1">{"'Sheet1'!$L$16"}</definedName>
    <definedName name="fffffffffffffff" hidden="1">{"'Sheet1'!$L$16"}</definedName>
    <definedName name="fffffffffffffffffa" localSheetId="4" hidden="1">{"'Sheet1'!$L$16"}</definedName>
    <definedName name="fffffffffffffffffa" localSheetId="5" hidden="1">{"'Sheet1'!$L$16"}</definedName>
    <definedName name="fffffffffffffffffa" localSheetId="6" hidden="1">{"'Sheet1'!$L$16"}</definedName>
    <definedName name="fffffffffffffffffa" localSheetId="19" hidden="1">{"'Sheet1'!$L$16"}</definedName>
    <definedName name="fffffffffffffffffa" localSheetId="7" hidden="1">{"'Sheet1'!$L$16"}</definedName>
    <definedName name="fffffffffffffffffa" localSheetId="8" hidden="1">{"'Sheet1'!$L$16"}</definedName>
    <definedName name="fffffffffffffffffa" localSheetId="10" hidden="1">{"'Sheet1'!$L$16"}</definedName>
    <definedName name="fffffffffffffffffa" localSheetId="11" hidden="1">{"'Sheet1'!$L$16"}</definedName>
    <definedName name="fffffffffffffffffa" localSheetId="12" hidden="1">{"'Sheet1'!$L$16"}</definedName>
    <definedName name="fffffffffffffffffa" localSheetId="18" hidden="1">{"'Sheet1'!$L$16"}</definedName>
    <definedName name="fffffffffffffffffa" localSheetId="17" hidden="1">{"'Sheet1'!$L$16"}</definedName>
    <definedName name="fffffffffffffffffa" localSheetId="3" hidden="1">{"'Sheet1'!$L$16"}</definedName>
    <definedName name="fffffffffffffffffa" localSheetId="0" hidden="1">{"'Sheet1'!$L$16"}</definedName>
    <definedName name="fffffffffffffffffa" localSheetId="13" hidden="1">{"'Sheet1'!$L$16"}</definedName>
    <definedName name="fffffffffffffffffa" localSheetId="16" hidden="1">{"'Sheet1'!$L$16"}</definedName>
    <definedName name="fffffffffffffffffa" localSheetId="1" hidden="1">{"'Sheet1'!$L$16"}</definedName>
    <definedName name="fffffffffffffffffa" localSheetId="2" hidden="1">{"'Sheet1'!$L$16"}</definedName>
    <definedName name="fffffffffffffffffa" hidden="1">{"'Sheet1'!$L$16"}</definedName>
    <definedName name="Fg" localSheetId="19">#REF!</definedName>
    <definedName name="Fg" localSheetId="10">#REF!</definedName>
    <definedName name="Fg" localSheetId="3">#REF!</definedName>
    <definedName name="Fg" localSheetId="16">#REF!</definedName>
    <definedName name="Fg">#REF!</definedName>
    <definedName name="fgdf" localSheetId="4" hidden="1">{"'Sheet1'!$L$16"}</definedName>
    <definedName name="fgdf" localSheetId="5" hidden="1">{"'Sheet1'!$L$16"}</definedName>
    <definedName name="fgdf" localSheetId="6" hidden="1">{"'Sheet1'!$L$16"}</definedName>
    <definedName name="fgdf" localSheetId="19" hidden="1">{"'Sheet1'!$L$16"}</definedName>
    <definedName name="fgdf" localSheetId="7" hidden="1">{"'Sheet1'!$L$16"}</definedName>
    <definedName name="fgdf" localSheetId="8" hidden="1">{"'Sheet1'!$L$16"}</definedName>
    <definedName name="fgdf" localSheetId="10" hidden="1">{"'Sheet1'!$L$16"}</definedName>
    <definedName name="fgdf" localSheetId="11" hidden="1">{"'Sheet1'!$L$16"}</definedName>
    <definedName name="fgdf" localSheetId="12" hidden="1">{"'Sheet1'!$L$16"}</definedName>
    <definedName name="fgdf" localSheetId="18" hidden="1">{"'Sheet1'!$L$16"}</definedName>
    <definedName name="fgdf" localSheetId="17" hidden="1">{"'Sheet1'!$L$16"}</definedName>
    <definedName name="fgdf" localSheetId="3" hidden="1">{"'Sheet1'!$L$16"}</definedName>
    <definedName name="fgdf" localSheetId="0" hidden="1">{"'Sheet1'!$L$16"}</definedName>
    <definedName name="fgdf" localSheetId="13" hidden="1">{"'Sheet1'!$L$16"}</definedName>
    <definedName name="fgdf" localSheetId="16" hidden="1">{"'Sheet1'!$L$16"}</definedName>
    <definedName name="fgdf" localSheetId="1" hidden="1">{"'Sheet1'!$L$16"}</definedName>
    <definedName name="fgdf" localSheetId="2" hidden="1">{"'Sheet1'!$L$16"}</definedName>
    <definedName name="fgdf" hidden="1">{"'Sheet1'!$L$16"}</definedName>
    <definedName name="fgn" localSheetId="4" hidden="1">{"'Sheet1'!$L$16"}</definedName>
    <definedName name="fgn" localSheetId="5" hidden="1">{"'Sheet1'!$L$16"}</definedName>
    <definedName name="fgn" localSheetId="6" hidden="1">{"'Sheet1'!$L$16"}</definedName>
    <definedName name="fgn" localSheetId="19" hidden="1">{"'Sheet1'!$L$16"}</definedName>
    <definedName name="fgn" localSheetId="7" hidden="1">{"'Sheet1'!$L$16"}</definedName>
    <definedName name="fgn" localSheetId="8" hidden="1">{"'Sheet1'!$L$16"}</definedName>
    <definedName name="fgn" localSheetId="10" hidden="1">{"'Sheet1'!$L$16"}</definedName>
    <definedName name="fgn" localSheetId="11" hidden="1">{"'Sheet1'!$L$16"}</definedName>
    <definedName name="fgn" localSheetId="12" hidden="1">{"'Sheet1'!$L$16"}</definedName>
    <definedName name="fgn" localSheetId="18" hidden="1">{"'Sheet1'!$L$16"}</definedName>
    <definedName name="fgn" localSheetId="17" hidden="1">{"'Sheet1'!$L$16"}</definedName>
    <definedName name="fgn" localSheetId="3" hidden="1">{"'Sheet1'!$L$16"}</definedName>
    <definedName name="fgn" localSheetId="0" hidden="1">{"'Sheet1'!$L$16"}</definedName>
    <definedName name="fgn" localSheetId="13" hidden="1">{"'Sheet1'!$L$16"}</definedName>
    <definedName name="fgn" localSheetId="16" hidden="1">{"'Sheet1'!$L$16"}</definedName>
    <definedName name="fgn" localSheetId="1" hidden="1">{"'Sheet1'!$L$16"}</definedName>
    <definedName name="fgn" localSheetId="2" hidden="1">{"'Sheet1'!$L$16"}</definedName>
    <definedName name="fgn" hidden="1">{"'Sheet1'!$L$16"}</definedName>
    <definedName name="fgzdf" localSheetId="4" hidden="1">{"'Sheet1'!$L$16"}</definedName>
    <definedName name="fgzdf" localSheetId="5" hidden="1">{"'Sheet1'!$L$16"}</definedName>
    <definedName name="fgzdf" localSheetId="6" hidden="1">{"'Sheet1'!$L$16"}</definedName>
    <definedName name="fgzdf" localSheetId="19" hidden="1">{"'Sheet1'!$L$16"}</definedName>
    <definedName name="fgzdf" localSheetId="7" hidden="1">{"'Sheet1'!$L$16"}</definedName>
    <definedName name="fgzdf" localSheetId="8" hidden="1">{"'Sheet1'!$L$16"}</definedName>
    <definedName name="fgzdf" localSheetId="10" hidden="1">{"'Sheet1'!$L$16"}</definedName>
    <definedName name="fgzdf" localSheetId="11" hidden="1">{"'Sheet1'!$L$16"}</definedName>
    <definedName name="fgzdf" localSheetId="12" hidden="1">{"'Sheet1'!$L$16"}</definedName>
    <definedName name="fgzdf" localSheetId="18" hidden="1">{"'Sheet1'!$L$16"}</definedName>
    <definedName name="fgzdf" localSheetId="17" hidden="1">{"'Sheet1'!$L$16"}</definedName>
    <definedName name="fgzdf" localSheetId="3" hidden="1">{"'Sheet1'!$L$16"}</definedName>
    <definedName name="fgzdf" localSheetId="0" hidden="1">{"'Sheet1'!$L$16"}</definedName>
    <definedName name="fgzdf" localSheetId="13" hidden="1">{"'Sheet1'!$L$16"}</definedName>
    <definedName name="fgzdf" localSheetId="16" hidden="1">{"'Sheet1'!$L$16"}</definedName>
    <definedName name="fgzdf" localSheetId="1" hidden="1">{"'Sheet1'!$L$16"}</definedName>
    <definedName name="fgzdf" localSheetId="2" hidden="1">{"'Sheet1'!$L$16"}</definedName>
    <definedName name="fgzdf" hidden="1">{"'Sheet1'!$L$16"}</definedName>
    <definedName name="FI_12">4820</definedName>
    <definedName name="FIL" localSheetId="19">#REF!</definedName>
    <definedName name="FIL" localSheetId="7">#REF!</definedName>
    <definedName name="FIL" localSheetId="10">#REF!</definedName>
    <definedName name="FIL" localSheetId="18">#REF!</definedName>
    <definedName name="FIL" localSheetId="17">#REF!</definedName>
    <definedName name="FIL" localSheetId="3">#REF!</definedName>
    <definedName name="FIL" localSheetId="16">#REF!</definedName>
    <definedName name="FIL">#REF!</definedName>
    <definedName name="FILE" localSheetId="19">#REF!</definedName>
    <definedName name="FILE" localSheetId="10">#REF!</definedName>
    <definedName name="FILE" localSheetId="3">#REF!</definedName>
    <definedName name="FILE" localSheetId="16">#REF!</definedName>
    <definedName name="FILE">#REF!</definedName>
    <definedName name="FIT" localSheetId="19">BlankMacro1</definedName>
    <definedName name="FIT" localSheetId="7">BlankMacro1</definedName>
    <definedName name="FIT" localSheetId="18">BlankMacro1</definedName>
    <definedName name="FIT" localSheetId="17">BlankMacro1</definedName>
    <definedName name="FIT" localSheetId="13">BlankMacro1</definedName>
    <definedName name="FIT" localSheetId="16">BlankMacro1</definedName>
    <definedName name="FIT">BlankMacro1</definedName>
    <definedName name="FITT2" localSheetId="19">BlankMacro1</definedName>
    <definedName name="FITT2" localSheetId="7">BlankMacro1</definedName>
    <definedName name="FITT2" localSheetId="18">BlankMacro1</definedName>
    <definedName name="FITT2" localSheetId="17">BlankMacro1</definedName>
    <definedName name="FITT2" localSheetId="13">BlankMacro1</definedName>
    <definedName name="FITT2" localSheetId="16">BlankMacro1</definedName>
    <definedName name="FITT2">BlankMacro1</definedName>
    <definedName name="FITTING2" localSheetId="19">BlankMacro1</definedName>
    <definedName name="FITTING2" localSheetId="7">BlankMacro1</definedName>
    <definedName name="FITTING2" localSheetId="18">BlankMacro1</definedName>
    <definedName name="FITTING2" localSheetId="17">BlankMacro1</definedName>
    <definedName name="FITTING2" localSheetId="13">BlankMacro1</definedName>
    <definedName name="FITTING2" localSheetId="16">BlankMacro1</definedName>
    <definedName name="FITTING2">BlankMacro1</definedName>
    <definedName name="FLG" localSheetId="19">BlankMacro1</definedName>
    <definedName name="FLG" localSheetId="7">BlankMacro1</definedName>
    <definedName name="FLG" localSheetId="18">BlankMacro1</definedName>
    <definedName name="FLG" localSheetId="17">BlankMacro1</definedName>
    <definedName name="FLG" localSheetId="13">BlankMacro1</definedName>
    <definedName name="FLG" localSheetId="16">BlankMacro1</definedName>
    <definedName name="FLG">BlankMacro1</definedName>
    <definedName name="FO">#N/A</definedName>
    <definedName name="fs" localSheetId="19">#REF!</definedName>
    <definedName name="fs" localSheetId="7">#REF!</definedName>
    <definedName name="fs" localSheetId="10">#REF!</definedName>
    <definedName name="fs" localSheetId="18">#REF!</definedName>
    <definedName name="fs" localSheetId="17">#REF!</definedName>
    <definedName name="fs" localSheetId="3">#REF!</definedName>
    <definedName name="fs" localSheetId="0">#REF!</definedName>
    <definedName name="fs" localSheetId="16">#REF!</definedName>
    <definedName name="fs" localSheetId="1">#REF!</definedName>
    <definedName name="fs" localSheetId="2">#REF!</definedName>
    <definedName name="fs">#REF!</definedName>
    <definedName name="fsd" localSheetId="4" hidden="1">{"'Sheet1'!$L$16"}</definedName>
    <definedName name="fsd" localSheetId="5" hidden="1">{"'Sheet1'!$L$16"}</definedName>
    <definedName name="fsd" localSheetId="6" hidden="1">{"'Sheet1'!$L$16"}</definedName>
    <definedName name="fsd" localSheetId="19" hidden="1">{"'Sheet1'!$L$16"}</definedName>
    <definedName name="fsd" localSheetId="7" hidden="1">{"'Sheet1'!$L$16"}</definedName>
    <definedName name="fsd" localSheetId="8" hidden="1">{"'Sheet1'!$L$16"}</definedName>
    <definedName name="fsd" localSheetId="10" hidden="1">{"'Sheet1'!$L$16"}</definedName>
    <definedName name="fsd" localSheetId="11" hidden="1">{"'Sheet1'!$L$16"}</definedName>
    <definedName name="fsd" localSheetId="12" hidden="1">{"'Sheet1'!$L$16"}</definedName>
    <definedName name="fsd" localSheetId="18" hidden="1">{"'Sheet1'!$L$16"}</definedName>
    <definedName name="fsd" localSheetId="17" hidden="1">{"'Sheet1'!$L$16"}</definedName>
    <definedName name="fsd" localSheetId="3" hidden="1">{"'Sheet1'!$L$16"}</definedName>
    <definedName name="fsd" localSheetId="0" hidden="1">{"'Sheet1'!$L$16"}</definedName>
    <definedName name="fsd" localSheetId="13" hidden="1">{"'Sheet1'!$L$16"}</definedName>
    <definedName name="fsd" localSheetId="16" hidden="1">{"'Sheet1'!$L$16"}</definedName>
    <definedName name="fsd" localSheetId="1" hidden="1">{"'Sheet1'!$L$16"}</definedName>
    <definedName name="fsd" localSheetId="2" hidden="1">{"'Sheet1'!$L$16"}</definedName>
    <definedName name="fsd" hidden="1">{"'Sheet1'!$L$16"}</definedName>
    <definedName name="fsdfdsf" localSheetId="4" hidden="1">{"'Sheet1'!$L$16"}</definedName>
    <definedName name="fsdfdsf" localSheetId="5" hidden="1">{"'Sheet1'!$L$16"}</definedName>
    <definedName name="fsdfdsf" localSheetId="6" hidden="1">{"'Sheet1'!$L$16"}</definedName>
    <definedName name="fsdfdsf" localSheetId="19" hidden="1">{"'Sheet1'!$L$16"}</definedName>
    <definedName name="fsdfdsf" localSheetId="7" hidden="1">{"'Sheet1'!$L$16"}</definedName>
    <definedName name="fsdfdsf" localSheetId="8" hidden="1">{"'Sheet1'!$L$16"}</definedName>
    <definedName name="fsdfdsf" localSheetId="10" hidden="1">{"'Sheet1'!$L$16"}</definedName>
    <definedName name="fsdfdsf" localSheetId="11" hidden="1">{"'Sheet1'!$L$16"}</definedName>
    <definedName name="fsdfdsf" localSheetId="12" hidden="1">{"'Sheet1'!$L$16"}</definedName>
    <definedName name="fsdfdsf" localSheetId="18" hidden="1">{"'Sheet1'!$L$16"}</definedName>
    <definedName name="fsdfdsf" localSheetId="17" hidden="1">{"'Sheet1'!$L$16"}</definedName>
    <definedName name="fsdfdsf" localSheetId="3" hidden="1">{"'Sheet1'!$L$16"}</definedName>
    <definedName name="fsdfdsf" localSheetId="0" hidden="1">{"'Sheet1'!$L$16"}</definedName>
    <definedName name="fsdfdsf" localSheetId="13" hidden="1">{"'Sheet1'!$L$16"}</definedName>
    <definedName name="fsdfdsf" localSheetId="16" hidden="1">{"'Sheet1'!$L$16"}</definedName>
    <definedName name="fsdfdsf" localSheetId="1" hidden="1">{"'Sheet1'!$L$16"}</definedName>
    <definedName name="fsdfdsf" localSheetId="2" hidden="1">{"'Sheet1'!$L$16"}</definedName>
    <definedName name="fsdfdsf" hidden="1">{"'Sheet1'!$L$16"}</definedName>
    <definedName name="fy" localSheetId="19">#REF!</definedName>
    <definedName name="fy" localSheetId="10">#REF!</definedName>
    <definedName name="fy" localSheetId="3">#REF!</definedName>
    <definedName name="fy" localSheetId="16">#REF!</definedName>
    <definedName name="fy">#REF!</definedName>
    <definedName name="Fy_" localSheetId="19">#REF!</definedName>
    <definedName name="Fy_" localSheetId="10">#REF!</definedName>
    <definedName name="Fy_" localSheetId="3">#REF!</definedName>
    <definedName name="Fy_" localSheetId="16">#REF!</definedName>
    <definedName name="Fy_">#REF!</definedName>
    <definedName name="g" localSheetId="4" hidden="1">{"'Sheet1'!$L$16"}</definedName>
    <definedName name="g" localSheetId="5" hidden="1">{"'Sheet1'!$L$16"}</definedName>
    <definedName name="g" localSheetId="6" hidden="1">{"'Sheet1'!$L$16"}</definedName>
    <definedName name="g" localSheetId="19" hidden="1">{"'Sheet1'!$L$16"}</definedName>
    <definedName name="g" localSheetId="7" hidden="1">{"'Sheet1'!$L$16"}</definedName>
    <definedName name="g" localSheetId="8" hidden="1">{"'Sheet1'!$L$16"}</definedName>
    <definedName name="g" localSheetId="10" hidden="1">{"'Sheet1'!$L$16"}</definedName>
    <definedName name="g" localSheetId="11" hidden="1">{"'Sheet1'!$L$16"}</definedName>
    <definedName name="g" localSheetId="12" hidden="1">{"'Sheet1'!$L$16"}</definedName>
    <definedName name="g" localSheetId="18" hidden="1">{"'Sheet1'!$L$16"}</definedName>
    <definedName name="g" localSheetId="17" hidden="1">{"'Sheet1'!$L$16"}</definedName>
    <definedName name="g" localSheetId="3" hidden="1">{"'Sheet1'!$L$16"}</definedName>
    <definedName name="g" localSheetId="0" hidden="1">{"'Sheet1'!$L$16"}</definedName>
    <definedName name="g" localSheetId="13" hidden="1">{"'Sheet1'!$L$16"}</definedName>
    <definedName name="g" localSheetId="16" hidden="1">{"'Sheet1'!$L$16"}</definedName>
    <definedName name="g" localSheetId="1" hidden="1">{"'Sheet1'!$L$16"}</definedName>
    <definedName name="g" localSheetId="2" hidden="1">{"'Sheet1'!$L$16"}</definedName>
    <definedName name="g" hidden="1">{"'Sheet1'!$L$16"}</definedName>
    <definedName name="g_" localSheetId="19">#REF!</definedName>
    <definedName name="g_" localSheetId="10">#REF!</definedName>
    <definedName name="g_" localSheetId="3">#REF!</definedName>
    <definedName name="g_" localSheetId="16">#REF!</definedName>
    <definedName name="g_">#REF!</definedName>
    <definedName name="g_1" localSheetId="19">#REF!</definedName>
    <definedName name="g_1" localSheetId="10">#REF!</definedName>
    <definedName name="g_1" localSheetId="3">#REF!</definedName>
    <definedName name="g_1" localSheetId="16">#REF!</definedName>
    <definedName name="g_1">#REF!</definedName>
    <definedName name="G_2" localSheetId="19">#REF!</definedName>
    <definedName name="G_2" localSheetId="10">#REF!</definedName>
    <definedName name="G_2" localSheetId="3">#REF!</definedName>
    <definedName name="G_2" localSheetId="16">#REF!</definedName>
    <definedName name="G_2">#REF!</definedName>
    <definedName name="g_3" localSheetId="19">#REF!</definedName>
    <definedName name="g_3" localSheetId="10">#REF!</definedName>
    <definedName name="g_3" localSheetId="3">#REF!</definedName>
    <definedName name="g_3" localSheetId="16">#REF!</definedName>
    <definedName name="g_3">#REF!</definedName>
    <definedName name="G_ME" localSheetId="13">#REF!</definedName>
    <definedName name="G_ME" localSheetId="16">#REF!</definedName>
    <definedName name="G_ME">#N/A</definedName>
    <definedName name="Gac" localSheetId="19">#REF!</definedName>
    <definedName name="Gac" localSheetId="7">#REF!</definedName>
    <definedName name="Gac" localSheetId="10">#REF!</definedName>
    <definedName name="Gac" localSheetId="18">#REF!</definedName>
    <definedName name="Gac" localSheetId="17">#REF!</definedName>
    <definedName name="Gac" localSheetId="3">#REF!</definedName>
    <definedName name="Gac" localSheetId="0">#REF!</definedName>
    <definedName name="Gac" localSheetId="16">#REF!</definedName>
    <definedName name="Gac" localSheetId="1">#REF!</definedName>
    <definedName name="Gac" localSheetId="2">#REF!</definedName>
    <definedName name="Gac">#REF!</definedName>
    <definedName name="gach" localSheetId="13">#REF!</definedName>
    <definedName name="gach" localSheetId="16">#REF!</definedName>
    <definedName name="gach">#N/A</definedName>
    <definedName name="GAHT">#N/A</definedName>
    <definedName name="GaicapbocCuXLPEPVCPVCloaiCEVV18den35kV" localSheetId="19">#REF!</definedName>
    <definedName name="GaicapbocCuXLPEPVCPVCloaiCEVV18den35kV" localSheetId="7">#REF!</definedName>
    <definedName name="GaicapbocCuXLPEPVCPVCloaiCEVV18den35kV" localSheetId="10">#REF!</definedName>
    <definedName name="GaicapbocCuXLPEPVCPVCloaiCEVV18den35kV" localSheetId="18">#REF!</definedName>
    <definedName name="GaicapbocCuXLPEPVCPVCloaiCEVV18den35kV" localSheetId="17">#REF!</definedName>
    <definedName name="GaicapbocCuXLPEPVCPVCloaiCEVV18den35kV" localSheetId="3">#REF!</definedName>
    <definedName name="GaicapbocCuXLPEPVCPVCloaiCEVV18den35kV" localSheetId="0">#REF!</definedName>
    <definedName name="GaicapbocCuXLPEPVCPVCloaiCEVV18den35kV" localSheetId="16">#REF!</definedName>
    <definedName name="GaicapbocCuXLPEPVCPVCloaiCEVV18den35kV" localSheetId="1">#REF!</definedName>
    <definedName name="GaicapbocCuXLPEPVCPVCloaiCEVV18den35kV" localSheetId="2">#REF!</definedName>
    <definedName name="GaicapbocCuXLPEPVCPVCloaiCEVV18den35kV">#REF!</definedName>
    <definedName name="gas" localSheetId="19">#REF!</definedName>
    <definedName name="gas" localSheetId="10">#REF!</definedName>
    <definedName name="gas" localSheetId="3">#REF!</definedName>
    <definedName name="gas" localSheetId="16">#REF!</definedName>
    <definedName name="gas">#REF!</definedName>
    <definedName name="gb" localSheetId="19">#REF!</definedName>
    <definedName name="gb" localSheetId="10">#REF!</definedName>
    <definedName name="gb" localSheetId="3">#REF!</definedName>
    <definedName name="gb" localSheetId="16">#REF!</definedName>
    <definedName name="gb">#REF!</definedName>
    <definedName name="GC_DN">#N/A</definedName>
    <definedName name="GC_HT">#N/A</definedName>
    <definedName name="GC_TD">#N/A</definedName>
    <definedName name="gchi" localSheetId="19">#REF!</definedName>
    <definedName name="gchi" localSheetId="7">#REF!</definedName>
    <definedName name="gchi" localSheetId="10">#REF!</definedName>
    <definedName name="gchi" localSheetId="18">#REF!</definedName>
    <definedName name="gchi" localSheetId="17">#REF!</definedName>
    <definedName name="gchi" localSheetId="3">#REF!</definedName>
    <definedName name="gchi" localSheetId="0">#REF!</definedName>
    <definedName name="gchi" localSheetId="16">#REF!</definedName>
    <definedName name="gchi" localSheetId="1">#REF!</definedName>
    <definedName name="gchi" localSheetId="2">#REF!</definedName>
    <definedName name="gchi">#REF!</definedName>
    <definedName name="GD">85000</definedName>
    <definedName name="GD_1" localSheetId="19">#REF!</definedName>
    <definedName name="GD_1" localSheetId="10">#REF!</definedName>
    <definedName name="GD_1" localSheetId="3">#REF!</definedName>
    <definedName name="GD_1" localSheetId="16">#REF!</definedName>
    <definedName name="GD_1">#REF!</definedName>
    <definedName name="GD_2" localSheetId="19">#REF!</definedName>
    <definedName name="GD_2" localSheetId="10">#REF!</definedName>
    <definedName name="GD_2" localSheetId="3">#REF!</definedName>
    <definedName name="GD_2" localSheetId="16">#REF!</definedName>
    <definedName name="GD_2">#REF!</definedName>
    <definedName name="gdfgdfgdf" localSheetId="4" hidden="1">{"'Sheet1'!$L$16"}</definedName>
    <definedName name="gdfgdfgdf" localSheetId="5" hidden="1">{"'Sheet1'!$L$16"}</definedName>
    <definedName name="gdfgdfgdf" localSheetId="6" hidden="1">{"'Sheet1'!$L$16"}</definedName>
    <definedName name="gdfgdfgdf" localSheetId="19" hidden="1">{"'Sheet1'!$L$16"}</definedName>
    <definedName name="gdfgdfgdf" localSheetId="7" hidden="1">{"'Sheet1'!$L$16"}</definedName>
    <definedName name="gdfgdfgdf" localSheetId="8" hidden="1">{"'Sheet1'!$L$16"}</definedName>
    <definedName name="gdfgdfgdf" localSheetId="10" hidden="1">{"'Sheet1'!$L$16"}</definedName>
    <definedName name="gdfgdfgdf" localSheetId="11" hidden="1">{"'Sheet1'!$L$16"}</definedName>
    <definedName name="gdfgdfgdf" localSheetId="12" hidden="1">{"'Sheet1'!$L$16"}</definedName>
    <definedName name="gdfgdfgdf" localSheetId="18" hidden="1">{"'Sheet1'!$L$16"}</definedName>
    <definedName name="gdfgdfgdf" localSheetId="17" hidden="1">{"'Sheet1'!$L$16"}</definedName>
    <definedName name="gdfgdfgdf" localSheetId="3" hidden="1">{"'Sheet1'!$L$16"}</definedName>
    <definedName name="gdfgdfgdf" localSheetId="0" hidden="1">{"'Sheet1'!$L$16"}</definedName>
    <definedName name="gdfgdfgdf" localSheetId="13" hidden="1">{"'Sheet1'!$L$16"}</definedName>
    <definedName name="gdfgdfgdf" localSheetId="16" hidden="1">{"'Sheet1'!$L$16"}</definedName>
    <definedName name="gdfgdfgdf" localSheetId="1" hidden="1">{"'Sheet1'!$L$16"}</definedName>
    <definedName name="gdfgdfgdf" localSheetId="2" hidden="1">{"'Sheet1'!$L$16"}</definedName>
    <definedName name="gdfgdfgdf" hidden="1">{"'Sheet1'!$L$16"}</definedName>
    <definedName name="gdgd" hidden="1">#N/A</definedName>
    <definedName name="geff" localSheetId="19">#REF!</definedName>
    <definedName name="geff" localSheetId="7">#REF!</definedName>
    <definedName name="geff" localSheetId="10">#REF!</definedName>
    <definedName name="geff" localSheetId="18">#REF!</definedName>
    <definedName name="geff" localSheetId="17">#REF!</definedName>
    <definedName name="geff" localSheetId="3">#REF!</definedName>
    <definedName name="geff" localSheetId="0">#REF!</definedName>
    <definedName name="geff" localSheetId="16">#REF!</definedName>
    <definedName name="geff" localSheetId="1">#REF!</definedName>
    <definedName name="geff" localSheetId="2">#REF!</definedName>
    <definedName name="geff">#REF!</definedName>
    <definedName name="geo" localSheetId="19">#REF!</definedName>
    <definedName name="geo" localSheetId="13">#REF!</definedName>
    <definedName name="geo" localSheetId="16">#REF!</definedName>
    <definedName name="geo">#REF!</definedName>
    <definedName name="gfdgdfgd" hidden="1">#N/A</definedName>
    <definedName name="gfdgfd" localSheetId="4" hidden="1">{"'Sheet1'!$L$16"}</definedName>
    <definedName name="gfdgfd" localSheetId="5" hidden="1">{"'Sheet1'!$L$16"}</definedName>
    <definedName name="gfdgfd" localSheetId="6" hidden="1">{"'Sheet1'!$L$16"}</definedName>
    <definedName name="gfdgfd" localSheetId="19" hidden="1">{"'Sheet1'!$L$16"}</definedName>
    <definedName name="gfdgfd" localSheetId="7" hidden="1">{"'Sheet1'!$L$16"}</definedName>
    <definedName name="gfdgfd" localSheetId="8" hidden="1">{"'Sheet1'!$L$16"}</definedName>
    <definedName name="gfdgfd" localSheetId="10" hidden="1">{"'Sheet1'!$L$16"}</definedName>
    <definedName name="gfdgfd" localSheetId="11" hidden="1">{"'Sheet1'!$L$16"}</definedName>
    <definedName name="gfdgfd" localSheetId="12" hidden="1">{"'Sheet1'!$L$16"}</definedName>
    <definedName name="gfdgfd" localSheetId="18" hidden="1">{"'Sheet1'!$L$16"}</definedName>
    <definedName name="gfdgfd" localSheetId="17" hidden="1">{"'Sheet1'!$L$16"}</definedName>
    <definedName name="gfdgfd" localSheetId="3" hidden="1">{"'Sheet1'!$L$16"}</definedName>
    <definedName name="gfdgfd" localSheetId="0" hidden="1">{"'Sheet1'!$L$16"}</definedName>
    <definedName name="gfdgfd" localSheetId="13" hidden="1">{"'Sheet1'!$L$16"}</definedName>
    <definedName name="gfdgfd" localSheetId="16" hidden="1">{"'Sheet1'!$L$16"}</definedName>
    <definedName name="gfdgfd" localSheetId="1" hidden="1">{"'Sheet1'!$L$16"}</definedName>
    <definedName name="gfdgfd" localSheetId="2" hidden="1">{"'Sheet1'!$L$16"}</definedName>
    <definedName name="gfdgfd" hidden="1">{"'Sheet1'!$L$16"}</definedName>
    <definedName name="GG" localSheetId="19">#REF!</definedName>
    <definedName name="GG" localSheetId="10">#REF!</definedName>
    <definedName name="GG" localSheetId="3">#REF!</definedName>
    <definedName name="gg" localSheetId="13">#REF!</definedName>
    <definedName name="gg" localSheetId="16">#REF!</definedName>
    <definedName name="GG">#REF!</definedName>
    <definedName name="ggdgd" hidden="1">#N/A</definedName>
    <definedName name="gggggggggggg" localSheetId="4" hidden="1">{"'Sheet1'!$L$16"}</definedName>
    <definedName name="gggggggggggg" localSheetId="5" hidden="1">{"'Sheet1'!$L$16"}</definedName>
    <definedName name="gggggggggggg" localSheetId="6" hidden="1">{"'Sheet1'!$L$16"}</definedName>
    <definedName name="gggggggggggg" localSheetId="19" hidden="1">{"'Sheet1'!$L$16"}</definedName>
    <definedName name="gggggggggggg" localSheetId="7" hidden="1">{"'Sheet1'!$L$16"}</definedName>
    <definedName name="gggggggggggg" localSheetId="8" hidden="1">{"'Sheet1'!$L$16"}</definedName>
    <definedName name="gggggggggggg" localSheetId="10" hidden="1">{"'Sheet1'!$L$16"}</definedName>
    <definedName name="gggggggggggg" localSheetId="11" hidden="1">{"'Sheet1'!$L$16"}</definedName>
    <definedName name="gggggggggggg" localSheetId="12" hidden="1">{"'Sheet1'!$L$16"}</definedName>
    <definedName name="gggggggggggg" localSheetId="18" hidden="1">{"'Sheet1'!$L$16"}</definedName>
    <definedName name="gggggggggggg" localSheetId="17" hidden="1">{"'Sheet1'!$L$16"}</definedName>
    <definedName name="gggggggggggg" localSheetId="3" hidden="1">{"'Sheet1'!$L$16"}</definedName>
    <definedName name="gggggggggggg" localSheetId="0" hidden="1">{"'Sheet1'!$L$16"}</definedName>
    <definedName name="gggggggggggg" localSheetId="13" hidden="1">{"'Sheet1'!$L$16"}</definedName>
    <definedName name="gggggggggggg" localSheetId="16" hidden="1">{"'Sheet1'!$L$16"}</definedName>
    <definedName name="gggggggggggg" localSheetId="1" hidden="1">{"'Sheet1'!$L$16"}</definedName>
    <definedName name="gggggggggggg" localSheetId="2" hidden="1">{"'Sheet1'!$L$16"}</definedName>
    <definedName name="gggggggggggg" hidden="1">{"'Sheet1'!$L$16"}</definedName>
    <definedName name="ggh" localSheetId="4" hidden="1">{"'Sheet1'!$L$16"}</definedName>
    <definedName name="ggh" localSheetId="5" hidden="1">{"'Sheet1'!$L$16"}</definedName>
    <definedName name="ggh" localSheetId="6" hidden="1">{"'Sheet1'!$L$16"}</definedName>
    <definedName name="ggh" localSheetId="19" hidden="1">{"'Sheet1'!$L$16"}</definedName>
    <definedName name="ggh" localSheetId="7" hidden="1">{"'Sheet1'!$L$16"}</definedName>
    <definedName name="ggh" localSheetId="8" hidden="1">{"'Sheet1'!$L$16"}</definedName>
    <definedName name="ggh" localSheetId="10" hidden="1">{"'Sheet1'!$L$16"}</definedName>
    <definedName name="ggh" localSheetId="11" hidden="1">{"'Sheet1'!$L$16"}</definedName>
    <definedName name="ggh" localSheetId="12" hidden="1">{"'Sheet1'!$L$16"}</definedName>
    <definedName name="ggh" localSheetId="18" hidden="1">{"'Sheet1'!$L$16"}</definedName>
    <definedName name="ggh" localSheetId="17" hidden="1">{"'Sheet1'!$L$16"}</definedName>
    <definedName name="ggh" localSheetId="3" hidden="1">{"'Sheet1'!$L$16"}</definedName>
    <definedName name="ggh" localSheetId="0" hidden="1">{"'Sheet1'!$L$16"}</definedName>
    <definedName name="ggh" localSheetId="13" hidden="1">{"'Sheet1'!$L$16"}</definedName>
    <definedName name="ggh" localSheetId="16" hidden="1">{"'Sheet1'!$L$16"}</definedName>
    <definedName name="ggh" localSheetId="1" hidden="1">{"'Sheet1'!$L$16"}</definedName>
    <definedName name="ggh" localSheetId="2" hidden="1">{"'Sheet1'!$L$16"}</definedName>
    <definedName name="ggh" hidden="1">{"'Sheet1'!$L$16"}</definedName>
    <definedName name="ggsdg" hidden="1">#N/A</definedName>
    <definedName name="ggsf" hidden="1">#N/A</definedName>
    <definedName name="ghip" localSheetId="13">#REF!</definedName>
    <definedName name="ghip" localSheetId="16">#REF!</definedName>
    <definedName name="ghip">#N/A</definedName>
    <definedName name="gi">0.4</definedName>
    <definedName name="gia" localSheetId="19">#REF!</definedName>
    <definedName name="gia" localSheetId="7">#REF!</definedName>
    <definedName name="gia" localSheetId="10">#REF!</definedName>
    <definedName name="gia" localSheetId="18">#REF!</definedName>
    <definedName name="gia" localSheetId="17">#REF!</definedName>
    <definedName name="gia" localSheetId="3">#REF!</definedName>
    <definedName name="gia" localSheetId="0">#REF!</definedName>
    <definedName name="gia" localSheetId="13">#REF!</definedName>
    <definedName name="gia" localSheetId="16">#REF!</definedName>
    <definedName name="gia" localSheetId="1">#REF!</definedName>
    <definedName name="gia" localSheetId="2">#REF!</definedName>
    <definedName name="gia">#REF!</definedName>
    <definedName name="Gia_CT" localSheetId="19">#REF!</definedName>
    <definedName name="Gia_CT" localSheetId="13">#REF!</definedName>
    <definedName name="Gia_CT" localSheetId="16">#REF!</definedName>
    <definedName name="Gia_CT">#REF!</definedName>
    <definedName name="GIA_CU_LY_VAN_CHUYEN" localSheetId="19">#REF!</definedName>
    <definedName name="GIA_CU_LY_VAN_CHUYEN" localSheetId="13">#REF!</definedName>
    <definedName name="GIA_CU_LY_VAN_CHUYEN" localSheetId="16">#REF!</definedName>
    <definedName name="GIA_CU_LY_VAN_CHUYEN">#REF!</definedName>
    <definedName name="gia_tien" localSheetId="13">#REF!</definedName>
    <definedName name="gia_tien" localSheetId="16">#REF!</definedName>
    <definedName name="gia_tien">#N/A</definedName>
    <definedName name="gia_tien_1" localSheetId="19">#REF!</definedName>
    <definedName name="gia_tien_1" localSheetId="7">#REF!</definedName>
    <definedName name="gia_tien_1" localSheetId="10">#REF!</definedName>
    <definedName name="gia_tien_1" localSheetId="18">#REF!</definedName>
    <definedName name="gia_tien_1" localSheetId="17">#REF!</definedName>
    <definedName name="gia_tien_1" localSheetId="3">#REF!</definedName>
    <definedName name="gia_tien_1" localSheetId="0">#REF!</definedName>
    <definedName name="gia_tien_1" localSheetId="16">#REF!</definedName>
    <definedName name="gia_tien_1" localSheetId="1">#REF!</definedName>
    <definedName name="gia_tien_1" localSheetId="2">#REF!</definedName>
    <definedName name="gia_tien_1">#REF!</definedName>
    <definedName name="gia_tien_2" localSheetId="19">#REF!</definedName>
    <definedName name="gia_tien_2" localSheetId="10">#REF!</definedName>
    <definedName name="gia_tien_2" localSheetId="3">#REF!</definedName>
    <definedName name="gia_tien_2" localSheetId="16">#REF!</definedName>
    <definedName name="gia_tien_2">#REF!</definedName>
    <definedName name="gia_tien_3" localSheetId="19">#REF!</definedName>
    <definedName name="gia_tien_3" localSheetId="10">#REF!</definedName>
    <definedName name="gia_tien_3" localSheetId="3">#REF!</definedName>
    <definedName name="gia_tien_3" localSheetId="16">#REF!</definedName>
    <definedName name="gia_tien_3">#REF!</definedName>
    <definedName name="gia_tien_BTN" localSheetId="13">#REF!</definedName>
    <definedName name="gia_tien_BTN" localSheetId="16">#REF!</definedName>
    <definedName name="gia_tien_BTN">#N/A</definedName>
    <definedName name="Gia_VT" localSheetId="19">#REF!</definedName>
    <definedName name="Gia_VT" localSheetId="13">#REF!</definedName>
    <definedName name="Gia_VT" localSheetId="16">#REF!</definedName>
    <definedName name="Gia_VT">#REF!</definedName>
    <definedName name="GiacapAvanxoanLVABCXLPE" localSheetId="19">#REF!</definedName>
    <definedName name="GiacapAvanxoanLVABCXLPE" localSheetId="10">#REF!</definedName>
    <definedName name="GiacapAvanxoanLVABCXLPE" localSheetId="3">#REF!</definedName>
    <definedName name="GiacapAvanxoanLVABCXLPE" localSheetId="0">#REF!</definedName>
    <definedName name="GiacapAvanxoanLVABCXLPE" localSheetId="16">#REF!</definedName>
    <definedName name="GiacapAvanxoanLVABCXLPE" localSheetId="1">#REF!</definedName>
    <definedName name="GiacapAvanxoanLVABCXLPE" localSheetId="2">#REF!</definedName>
    <definedName name="GiacapAvanxoanLVABCXLPE">#REF!</definedName>
    <definedName name="GiacapbocCuXLPEPVCDSTAPVCloaiCEVVST" localSheetId="19">#REF!</definedName>
    <definedName name="GiacapbocCuXLPEPVCDSTAPVCloaiCEVVST" localSheetId="10">#REF!</definedName>
    <definedName name="GiacapbocCuXLPEPVCDSTAPVCloaiCEVVST" localSheetId="3">#REF!</definedName>
    <definedName name="GiacapbocCuXLPEPVCDSTAPVCloaiCEVVST" localSheetId="16">#REF!</definedName>
    <definedName name="GiacapbocCuXLPEPVCDSTAPVCloaiCEVVST">#REF!</definedName>
    <definedName name="GiacapbocCuXLPEPVCDSTPVCloaiCEVVST12den24kV" localSheetId="19">#REF!</definedName>
    <definedName name="GiacapbocCuXLPEPVCDSTPVCloaiCEVVST12den24kV" localSheetId="10">#REF!</definedName>
    <definedName name="GiacapbocCuXLPEPVCDSTPVCloaiCEVVST12den24kV" localSheetId="3">#REF!</definedName>
    <definedName name="GiacapbocCuXLPEPVCDSTPVCloaiCEVVST12den24kV" localSheetId="16">#REF!</definedName>
    <definedName name="GiacapbocCuXLPEPVCDSTPVCloaiCEVVST12den24kV">#REF!</definedName>
    <definedName name="GiacapbocCuXLPEPVCDSTPVCloaiCEVVST18den35kV" localSheetId="19">#REF!</definedName>
    <definedName name="GiacapbocCuXLPEPVCDSTPVCloaiCEVVST18den35kV" localSheetId="10">#REF!</definedName>
    <definedName name="GiacapbocCuXLPEPVCDSTPVCloaiCEVVST18den35kV" localSheetId="3">#REF!</definedName>
    <definedName name="GiacapbocCuXLPEPVCDSTPVCloaiCEVVST18den35kV" localSheetId="16">#REF!</definedName>
    <definedName name="GiacapbocCuXLPEPVCDSTPVCloaiCEVVST18den35kV">#REF!</definedName>
    <definedName name="GiacapbocCuXLPEPVCloaiCEV" localSheetId="19">#REF!</definedName>
    <definedName name="GiacapbocCuXLPEPVCloaiCEV" localSheetId="10">#REF!</definedName>
    <definedName name="GiacapbocCuXLPEPVCloaiCEV" localSheetId="3">#REF!</definedName>
    <definedName name="GiacapbocCuXLPEPVCloaiCEV" localSheetId="16">#REF!</definedName>
    <definedName name="GiacapbocCuXLPEPVCloaiCEV">#REF!</definedName>
    <definedName name="GiacapbocCuXLPEPVCloaiCEV12den24kV" localSheetId="19">#REF!</definedName>
    <definedName name="GiacapbocCuXLPEPVCloaiCEV12den24kV" localSheetId="10">#REF!</definedName>
    <definedName name="GiacapbocCuXLPEPVCloaiCEV12den24kV" localSheetId="3">#REF!</definedName>
    <definedName name="GiacapbocCuXLPEPVCloaiCEV12den24kV" localSheetId="16">#REF!</definedName>
    <definedName name="GiacapbocCuXLPEPVCloaiCEV12den24kV">#REF!</definedName>
    <definedName name="GiacapbocCuXLPEPVCloaiCEV18den35kV" localSheetId="19">#REF!</definedName>
    <definedName name="GiacapbocCuXLPEPVCloaiCEV18den35kV" localSheetId="10">#REF!</definedName>
    <definedName name="GiacapbocCuXLPEPVCloaiCEV18den35kV" localSheetId="3">#REF!</definedName>
    <definedName name="GiacapbocCuXLPEPVCloaiCEV18den35kV" localSheetId="16">#REF!</definedName>
    <definedName name="GiacapbocCuXLPEPVCloaiCEV18den35kV">#REF!</definedName>
    <definedName name="GiacapbocCuXLPEPVCPVCloaiCEVV12den24kV" localSheetId="19">#REF!</definedName>
    <definedName name="GiacapbocCuXLPEPVCPVCloaiCEVV12den24kV" localSheetId="10">#REF!</definedName>
    <definedName name="GiacapbocCuXLPEPVCPVCloaiCEVV12den24kV" localSheetId="3">#REF!</definedName>
    <definedName name="GiacapbocCuXLPEPVCPVCloaiCEVV12den24kV" localSheetId="16">#REF!</definedName>
    <definedName name="GiacapbocCuXLPEPVCPVCloaiCEVV12den24kV">#REF!</definedName>
    <definedName name="GiacapbocCuXLPEPVCSWPVCloaiCEVVSW12den24kV" localSheetId="19">#REF!</definedName>
    <definedName name="GiacapbocCuXLPEPVCSWPVCloaiCEVVSW12den24kV" localSheetId="10">#REF!</definedName>
    <definedName name="GiacapbocCuXLPEPVCSWPVCloaiCEVVSW12den24kV" localSheetId="3">#REF!</definedName>
    <definedName name="GiacapbocCuXLPEPVCSWPVCloaiCEVVSW12den24kV" localSheetId="16">#REF!</definedName>
    <definedName name="GiacapbocCuXLPEPVCSWPVCloaiCEVVSW12den24kV">#REF!</definedName>
    <definedName name="GiacapbocCuXLPEPVCSWPVCloaiCEVVSW18den35kV" localSheetId="19">#REF!</definedName>
    <definedName name="GiacapbocCuXLPEPVCSWPVCloaiCEVVSW18den35kV" localSheetId="10">#REF!</definedName>
    <definedName name="GiacapbocCuXLPEPVCSWPVCloaiCEVVSW18den35kV" localSheetId="3">#REF!</definedName>
    <definedName name="GiacapbocCuXLPEPVCSWPVCloaiCEVVSW18den35kV" localSheetId="16">#REF!</definedName>
    <definedName name="GiacapbocCuXLPEPVCSWPVCloaiCEVVSW18den35kV">#REF!</definedName>
    <definedName name="GiadayACbocPVC" localSheetId="19">#REF!</definedName>
    <definedName name="GiadayACbocPVC" localSheetId="10">#REF!</definedName>
    <definedName name="GiadayACbocPVC" localSheetId="3">#REF!</definedName>
    <definedName name="GiadayACbocPVC" localSheetId="16">#REF!</definedName>
    <definedName name="GiadayACbocPVC">#REF!</definedName>
    <definedName name="GiadayAS" localSheetId="19">#REF!</definedName>
    <definedName name="GiadayAS" localSheetId="10">#REF!</definedName>
    <definedName name="GiadayAS" localSheetId="3">#REF!</definedName>
    <definedName name="GiadayAS" localSheetId="16">#REF!</definedName>
    <definedName name="GiadayAS">#REF!</definedName>
    <definedName name="GiadayAtran" localSheetId="19">#REF!</definedName>
    <definedName name="GiadayAtran" localSheetId="10">#REF!</definedName>
    <definedName name="GiadayAtran" localSheetId="3">#REF!</definedName>
    <definedName name="GiadayAtran" localSheetId="16">#REF!</definedName>
    <definedName name="GiadayAtran">#REF!</definedName>
    <definedName name="GiadayAV" localSheetId="19">#REF!</definedName>
    <definedName name="GiadayAV" localSheetId="10">#REF!</definedName>
    <definedName name="GiadayAV" localSheetId="3">#REF!</definedName>
    <definedName name="GiadayAV" localSheetId="16">#REF!</definedName>
    <definedName name="GiadayAV">#REF!</definedName>
    <definedName name="GiadayAXLPE1kVlkyhieuAE" localSheetId="19">#REF!</definedName>
    <definedName name="GiadayAXLPE1kVlkyhieuAE" localSheetId="10">#REF!</definedName>
    <definedName name="GiadayAXLPE1kVlkyhieuAE" localSheetId="3">#REF!</definedName>
    <definedName name="GiadayAXLPE1kVlkyhieuAE" localSheetId="16">#REF!</definedName>
    <definedName name="GiadayAXLPE1kVlkyhieuAE">#REF!</definedName>
    <definedName name="GiadaycapCEV" localSheetId="19">#REF!</definedName>
    <definedName name="GiadaycapCEV" localSheetId="10">#REF!</definedName>
    <definedName name="GiadaycapCEV" localSheetId="3">#REF!</definedName>
    <definedName name="GiadaycapCEV" localSheetId="16">#REF!</definedName>
    <definedName name="GiadaycapCEV">#REF!</definedName>
    <definedName name="GiadaycapCuPVC600V" localSheetId="19">#REF!</definedName>
    <definedName name="GiadaycapCuPVC600V" localSheetId="10">#REF!</definedName>
    <definedName name="GiadaycapCuPVC600V" localSheetId="3">#REF!</definedName>
    <definedName name="GiadaycapCuPVC600V" localSheetId="16">#REF!</definedName>
    <definedName name="GiadaycapCuPVC600V">#REF!</definedName>
    <definedName name="GiadayCVV" localSheetId="19">#REF!</definedName>
    <definedName name="GiadayCVV" localSheetId="10">#REF!</definedName>
    <definedName name="GiadayCVV" localSheetId="3">#REF!</definedName>
    <definedName name="GiadayCVV" localSheetId="16">#REF!</definedName>
    <definedName name="GiadayCVV">#REF!</definedName>
    <definedName name="GiadayMtran" localSheetId="19">#REF!</definedName>
    <definedName name="GiadayMtran" localSheetId="10">#REF!</definedName>
    <definedName name="GiadayMtran" localSheetId="3">#REF!</definedName>
    <definedName name="GiadayMtran" localSheetId="16">#REF!</definedName>
    <definedName name="GiadayMtran">#REF!</definedName>
    <definedName name="GIAGIAOVLHT">'[18]Gia giao VL den HT'!$M$13</definedName>
    <definedName name="Giai_doan" localSheetId="19">#REF!</definedName>
    <definedName name="Giai_doan" localSheetId="7">#REF!</definedName>
    <definedName name="Giai_doan" localSheetId="10">#REF!</definedName>
    <definedName name="Giai_doan" localSheetId="18">#REF!</definedName>
    <definedName name="Giai_doan" localSheetId="17">#REF!</definedName>
    <definedName name="Giai_doan" localSheetId="3">#REF!</definedName>
    <definedName name="Giai_doan" localSheetId="16">#REF!</definedName>
    <definedName name="Giai_doan">#REF!</definedName>
    <definedName name="Giasatthep" localSheetId="19">#REF!</definedName>
    <definedName name="Giasatthep" localSheetId="10">#REF!</definedName>
    <definedName name="Giasatthep" localSheetId="3">#REF!</definedName>
    <definedName name="Giasatthep" localSheetId="16">#REF!</definedName>
    <definedName name="Giasatthep">#REF!</definedName>
    <definedName name="Giavatlieukhac" localSheetId="19">#REF!</definedName>
    <definedName name="Giavatlieukhac" localSheetId="10">#REF!</definedName>
    <definedName name="Giavatlieukhac" localSheetId="3">#REF!</definedName>
    <definedName name="Giavatlieukhac" localSheetId="16">#REF!</definedName>
    <definedName name="Giavatlieukhac">#REF!</definedName>
    <definedName name="GIAVL_TRALY" localSheetId="19">#REF!</definedName>
    <definedName name="GIAVL_TRALY" localSheetId="10">#REF!</definedName>
    <definedName name="GIAVL_TRALY" localSheetId="3">#REF!</definedName>
    <definedName name="GIAVL_TRALY" localSheetId="16">#REF!</definedName>
    <definedName name="GIAVL_TRALY">#REF!</definedName>
    <definedName name="GIAVLHT">'[19]Gia VL den HT'!$K$12</definedName>
    <definedName name="GIAVLIEUTN" localSheetId="19">#REF!</definedName>
    <definedName name="GIAVLIEUTN" localSheetId="7">#REF!</definedName>
    <definedName name="GIAVLIEUTN" localSheetId="18">#REF!</definedName>
    <definedName name="GIAVLIEUTN" localSheetId="17">#REF!</definedName>
    <definedName name="GIAVLIEUTN" localSheetId="13">#REF!</definedName>
    <definedName name="GIAVLIEUTN" localSheetId="16">#REF!</definedName>
    <definedName name="GIAVLIEUTN">#REF!</definedName>
    <definedName name="Giocong" localSheetId="13">#REF!</definedName>
    <definedName name="Giocong" localSheetId="16">#REF!</definedName>
    <definedName name="Giocong">#N/A</definedName>
    <definedName name="gkghk" localSheetId="4" hidden="1">#REF!</definedName>
    <definedName name="gkghk" localSheetId="5" hidden="1">#REF!</definedName>
    <definedName name="gkghk" localSheetId="6" hidden="1">#REF!</definedName>
    <definedName name="gkghk" localSheetId="19" hidden="1">#REF!</definedName>
    <definedName name="gkghk" localSheetId="8" hidden="1">#REF!</definedName>
    <definedName name="gkghk" localSheetId="10" hidden="1">#REF!</definedName>
    <definedName name="gkghk" localSheetId="11" hidden="1">#REF!</definedName>
    <definedName name="gkghk" localSheetId="12" hidden="1">#REF!</definedName>
    <definedName name="gkghk" localSheetId="18" hidden="1">#REF!</definedName>
    <definedName name="gkghk" localSheetId="17" hidden="1">#REF!</definedName>
    <definedName name="gkghk" localSheetId="3" hidden="1">#REF!</definedName>
    <definedName name="gkghk" localSheetId="13" hidden="1">#REF!</definedName>
    <definedName name="gkghk" localSheetId="16" hidden="1">#REF!</definedName>
    <definedName name="gkghk" hidden="1">#REF!</definedName>
    <definedName name="gkGTGT" localSheetId="19">#REF!</definedName>
    <definedName name="gkGTGT" localSheetId="10">#REF!</definedName>
    <definedName name="gkGTGT" localSheetId="3">#REF!</definedName>
    <definedName name="gkGTGT" localSheetId="16">#REF!</definedName>
    <definedName name="gkGTGT">#REF!</definedName>
    <definedName name="gl3p" localSheetId="13">#REF!</definedName>
    <definedName name="gl3p" localSheetId="16">#REF!</definedName>
    <definedName name="gl3p">#N/A</definedName>
    <definedName name="gld" localSheetId="19">#REF!</definedName>
    <definedName name="gld" localSheetId="7">#REF!</definedName>
    <definedName name="gld" localSheetId="10">#REF!</definedName>
    <definedName name="gld" localSheetId="18">#REF!</definedName>
    <definedName name="gld" localSheetId="17">#REF!</definedName>
    <definedName name="gld" localSheetId="3">#REF!</definedName>
    <definedName name="gld" localSheetId="0">#REF!</definedName>
    <definedName name="gld" localSheetId="16">#REF!</definedName>
    <definedName name="gld" localSheetId="1">#REF!</definedName>
    <definedName name="gld" localSheetId="2">#REF!</definedName>
    <definedName name="gld">#REF!</definedName>
    <definedName name="Goc32x3" localSheetId="13">#REF!</definedName>
    <definedName name="Goc32x3" localSheetId="16">#REF!</definedName>
    <definedName name="Goc32x3">#N/A</definedName>
    <definedName name="Goc35x3" localSheetId="13">#REF!</definedName>
    <definedName name="Goc35x3" localSheetId="16">#REF!</definedName>
    <definedName name="Goc35x3">#N/A</definedName>
    <definedName name="Goc40x4" localSheetId="13">#REF!</definedName>
    <definedName name="Goc40x4" localSheetId="16">#REF!</definedName>
    <definedName name="Goc40x4">#N/A</definedName>
    <definedName name="Goc45x4" localSheetId="13">#REF!</definedName>
    <definedName name="Goc45x4" localSheetId="16">#REF!</definedName>
    <definedName name="Goc45x4">#N/A</definedName>
    <definedName name="Goc50x5" localSheetId="13">#REF!</definedName>
    <definedName name="Goc50x5" localSheetId="16">#REF!</definedName>
    <definedName name="Goc50x5">#N/A</definedName>
    <definedName name="Goc63x6" localSheetId="13">#REF!</definedName>
    <definedName name="Goc63x6" localSheetId="16">#REF!</definedName>
    <definedName name="Goc63x6">#N/A</definedName>
    <definedName name="Goc75x6" localSheetId="13">#REF!</definedName>
    <definedName name="Goc75x6" localSheetId="16">#REF!</definedName>
    <definedName name="Goc75x6">#N/A</definedName>
    <definedName name="GPMB" localSheetId="4" hidden="1">{"Offgrid",#N/A,FALSE,"OFFGRID";"Region",#N/A,FALSE,"REGION";"Offgrid -2",#N/A,FALSE,"OFFGRID";"WTP",#N/A,FALSE,"WTP";"WTP -2",#N/A,FALSE,"WTP";"Project",#N/A,FALSE,"PROJECT";"Summary -2",#N/A,FALSE,"SUMMARY"}</definedName>
    <definedName name="GPMB" localSheetId="5" hidden="1">{"Offgrid",#N/A,FALSE,"OFFGRID";"Region",#N/A,FALSE,"REGION";"Offgrid -2",#N/A,FALSE,"OFFGRID";"WTP",#N/A,FALSE,"WTP";"WTP -2",#N/A,FALSE,"WTP";"Project",#N/A,FALSE,"PROJECT";"Summary -2",#N/A,FALSE,"SUMMARY"}</definedName>
    <definedName name="GPMB" localSheetId="6" hidden="1">{"Offgrid",#N/A,FALSE,"OFFGRID";"Region",#N/A,FALSE,"REGION";"Offgrid -2",#N/A,FALSE,"OFFGRID";"WTP",#N/A,FALSE,"WTP";"WTP -2",#N/A,FALSE,"WTP";"Project",#N/A,FALSE,"PROJECT";"Summary -2",#N/A,FALSE,"SUMMARY"}</definedName>
    <definedName name="GPMB" localSheetId="19" hidden="1">{"Offgrid",#N/A,FALSE,"OFFGRID";"Region",#N/A,FALSE,"REGION";"Offgrid -2",#N/A,FALSE,"OFFGRID";"WTP",#N/A,FALSE,"WTP";"WTP -2",#N/A,FALSE,"WTP";"Project",#N/A,FALSE,"PROJECT";"Summary -2",#N/A,FALSE,"SUMMARY"}</definedName>
    <definedName name="GPMB" localSheetId="7" hidden="1">{"Offgrid",#N/A,FALSE,"OFFGRID";"Region",#N/A,FALSE,"REGION";"Offgrid -2",#N/A,FALSE,"OFFGRID";"WTP",#N/A,FALSE,"WTP";"WTP -2",#N/A,FALSE,"WTP";"Project",#N/A,FALSE,"PROJECT";"Summary -2",#N/A,FALSE,"SUMMARY"}</definedName>
    <definedName name="GPMB" localSheetId="8" hidden="1">{"Offgrid",#N/A,FALSE,"OFFGRID";"Region",#N/A,FALSE,"REGION";"Offgrid -2",#N/A,FALSE,"OFFGRID";"WTP",#N/A,FALSE,"WTP";"WTP -2",#N/A,FALSE,"WTP";"Project",#N/A,FALSE,"PROJECT";"Summary -2",#N/A,FALSE,"SUMMARY"}</definedName>
    <definedName name="GPMB" localSheetId="10" hidden="1">{"Offgrid",#N/A,FALSE,"OFFGRID";"Region",#N/A,FALSE,"REGION";"Offgrid -2",#N/A,FALSE,"OFFGRID";"WTP",#N/A,FALSE,"WTP";"WTP -2",#N/A,FALSE,"WTP";"Project",#N/A,FALSE,"PROJECT";"Summary -2",#N/A,FALSE,"SUMMARY"}</definedName>
    <definedName name="GPMB" localSheetId="11" hidden="1">{"Offgrid",#N/A,FALSE,"OFFGRID";"Region",#N/A,FALSE,"REGION";"Offgrid -2",#N/A,FALSE,"OFFGRID";"WTP",#N/A,FALSE,"WTP";"WTP -2",#N/A,FALSE,"WTP";"Project",#N/A,FALSE,"PROJECT";"Summary -2",#N/A,FALSE,"SUMMARY"}</definedName>
    <definedName name="GPMB" localSheetId="12" hidden="1">{"Offgrid",#N/A,FALSE,"OFFGRID";"Region",#N/A,FALSE,"REGION";"Offgrid -2",#N/A,FALSE,"OFFGRID";"WTP",#N/A,FALSE,"WTP";"WTP -2",#N/A,FALSE,"WTP";"Project",#N/A,FALSE,"PROJECT";"Summary -2",#N/A,FALSE,"SUMMARY"}</definedName>
    <definedName name="GPMB" localSheetId="18" hidden="1">{"Offgrid",#N/A,FALSE,"OFFGRID";"Region",#N/A,FALSE,"REGION";"Offgrid -2",#N/A,FALSE,"OFFGRID";"WTP",#N/A,FALSE,"WTP";"WTP -2",#N/A,FALSE,"WTP";"Project",#N/A,FALSE,"PROJECT";"Summary -2",#N/A,FALSE,"SUMMARY"}</definedName>
    <definedName name="GPMB" localSheetId="17" hidden="1">{"Offgrid",#N/A,FALSE,"OFFGRID";"Region",#N/A,FALSE,"REGION";"Offgrid -2",#N/A,FALSE,"OFFGRID";"WTP",#N/A,FALSE,"WTP";"WTP -2",#N/A,FALSE,"WTP";"Project",#N/A,FALSE,"PROJECT";"Summary -2",#N/A,FALSE,"SUMMARY"}</definedName>
    <definedName name="GPMB" localSheetId="3" hidden="1">{"Offgrid",#N/A,FALSE,"OFFGRID";"Region",#N/A,FALSE,"REGION";"Offgrid -2",#N/A,FALSE,"OFFGRID";"WTP",#N/A,FALSE,"WTP";"WTP -2",#N/A,FALSE,"WTP";"Project",#N/A,FALSE,"PROJECT";"Summary -2",#N/A,FALSE,"SUMMARY"}</definedName>
    <definedName name="GPMB" localSheetId="0" hidden="1">{"Offgrid",#N/A,FALSE,"OFFGRID";"Region",#N/A,FALSE,"REGION";"Offgrid -2",#N/A,FALSE,"OFFGRID";"WTP",#N/A,FALSE,"WTP";"WTP -2",#N/A,FALSE,"WTP";"Project",#N/A,FALSE,"PROJECT";"Summary -2",#N/A,FALSE,"SUMMARY"}</definedName>
    <definedName name="GPMB" localSheetId="13" hidden="1">{"Offgrid",#N/A,FALSE,"OFFGRID";"Region",#N/A,FALSE,"REGION";"Offgrid -2",#N/A,FALSE,"OFFGRID";"WTP",#N/A,FALSE,"WTP";"WTP -2",#N/A,FALSE,"WTP";"Project",#N/A,FALSE,"PROJECT";"Summary -2",#N/A,FALSE,"SUMMARY"}</definedName>
    <definedName name="GPMB" localSheetId="16" hidden="1">{"Offgrid",#N/A,FALSE,"OFFGRID";"Region",#N/A,FALSE,"REGION";"Offgrid -2",#N/A,FALSE,"OFFGRID";"WTP",#N/A,FALSE,"WTP";"WTP -2",#N/A,FALSE,"WTP";"Project",#N/A,FALSE,"PROJECT";"Summary -2",#N/A,FALSE,"SUMMARY"}</definedName>
    <definedName name="GPMB" localSheetId="1" hidden="1">{"Offgrid",#N/A,FALSE,"OFFGRID";"Region",#N/A,FALSE,"REGION";"Offgrid -2",#N/A,FALSE,"OFFGRID";"WTP",#N/A,FALSE,"WTP";"WTP -2",#N/A,FALSE,"WTP";"Project",#N/A,FALSE,"PROJECT";"Summary -2",#N/A,FALSE,"SUMMARY"}</definedName>
    <definedName name="GPMB" localSheetId="2" hidden="1">{"Offgrid",#N/A,FALSE,"OFFGRID";"Region",#N/A,FALSE,"REGION";"Offgrid -2",#N/A,FALSE,"OFFGRID";"WTP",#N/A,FALSE,"WTP";"WTP -2",#N/A,FALSE,"WTP";"Project",#N/A,FALSE,"PROJECT";"Summary -2",#N/A,FALSE,"SUMMARY"}</definedName>
    <definedName name="GPMB" hidden="1">{"Offgrid",#N/A,FALSE,"OFFGRID";"Region",#N/A,FALSE,"REGION";"Offgrid -2",#N/A,FALSE,"OFFGRID";"WTP",#N/A,FALSE,"WTP";"WTP -2",#N/A,FALSE,"WTP";"Project",#N/A,FALSE,"PROJECT";"Summary -2",#N/A,FALSE,"SUMMARY"}</definedName>
    <definedName name="gra" localSheetId="4" hidden="1">{"'Sheet1'!$L$16"}</definedName>
    <definedName name="gra" localSheetId="5" hidden="1">{"'Sheet1'!$L$16"}</definedName>
    <definedName name="gra" localSheetId="6" hidden="1">{"'Sheet1'!$L$16"}</definedName>
    <definedName name="gra" localSheetId="19" hidden="1">{"'Sheet1'!$L$16"}</definedName>
    <definedName name="gra" localSheetId="7" hidden="1">{"'Sheet1'!$L$16"}</definedName>
    <definedName name="gra" localSheetId="8" hidden="1">{"'Sheet1'!$L$16"}</definedName>
    <definedName name="gra" localSheetId="10" hidden="1">{"'Sheet1'!$L$16"}</definedName>
    <definedName name="gra" localSheetId="11" hidden="1">{"'Sheet1'!$L$16"}</definedName>
    <definedName name="gra" localSheetId="12" hidden="1">{"'Sheet1'!$L$16"}</definedName>
    <definedName name="gra" localSheetId="18" hidden="1">{"'Sheet1'!$L$16"}</definedName>
    <definedName name="gra" localSheetId="17" hidden="1">{"'Sheet1'!$L$16"}</definedName>
    <definedName name="gra" localSheetId="3" hidden="1">{"'Sheet1'!$L$16"}</definedName>
    <definedName name="gra" localSheetId="0" hidden="1">{"'Sheet1'!$L$16"}</definedName>
    <definedName name="gra" localSheetId="13" hidden="1">{"'Sheet1'!$L$16"}</definedName>
    <definedName name="gra" localSheetId="16" hidden="1">{"'Sheet1'!$L$16"}</definedName>
    <definedName name="gra" localSheetId="1" hidden="1">{"'Sheet1'!$L$16"}</definedName>
    <definedName name="gra" localSheetId="2" hidden="1">{"'Sheet1'!$L$16"}</definedName>
    <definedName name="gra" hidden="1">{"'Sheet1'!$L$16"}</definedName>
    <definedName name="GRFICM" localSheetId="19">#REF!</definedName>
    <definedName name="GRFICM" localSheetId="10">#REF!</definedName>
    <definedName name="GRFICM" localSheetId="3">#REF!</definedName>
    <definedName name="GRFICM" localSheetId="16">#REF!</definedName>
    <definedName name="GRFICM">#REF!</definedName>
    <definedName name="gs" localSheetId="19">#REF!</definedName>
    <definedName name="gs" localSheetId="10">#REF!</definedName>
    <definedName name="gs" localSheetId="3">#REF!</definedName>
    <definedName name="gs" localSheetId="16">#REF!</definedName>
    <definedName name="gs">#REF!</definedName>
    <definedName name="gse" localSheetId="19">#REF!</definedName>
    <definedName name="gse" localSheetId="10">#REF!</definedName>
    <definedName name="gse" localSheetId="3">#REF!</definedName>
    <definedName name="gse" localSheetId="16">#REF!</definedName>
    <definedName name="gse">#REF!</definedName>
    <definedName name="gsgsg" hidden="1">#N/A</definedName>
    <definedName name="gsgsgs" hidden="1">#N/A</definedName>
    <definedName name="Gtb" localSheetId="13">#REF!</definedName>
    <definedName name="Gtb" localSheetId="16">#REF!</definedName>
    <definedName name="Gtb">#N/A</definedName>
    <definedName name="gtbtt" localSheetId="13">#REF!</definedName>
    <definedName name="gtbtt" localSheetId="16">#REF!</definedName>
    <definedName name="gtbtt">#N/A</definedName>
    <definedName name="gtc" localSheetId="19">#REF!</definedName>
    <definedName name="gtc" localSheetId="7">#REF!</definedName>
    <definedName name="gtc" localSheetId="10">#REF!</definedName>
    <definedName name="gtc" localSheetId="18">#REF!</definedName>
    <definedName name="gtc" localSheetId="17">#REF!</definedName>
    <definedName name="gtc" localSheetId="3">#REF!</definedName>
    <definedName name="gtc" localSheetId="0">#REF!</definedName>
    <definedName name="gtc" localSheetId="16">#REF!</definedName>
    <definedName name="gtc" localSheetId="1">#REF!</definedName>
    <definedName name="gtc" localSheetId="2">#REF!</definedName>
    <definedName name="gtc">#REF!</definedName>
    <definedName name="GTDTCTANG_HT_NC_BD" localSheetId="19">#REF!</definedName>
    <definedName name="GTDTCTANG_HT_NC_BD" localSheetId="10">#REF!</definedName>
    <definedName name="GTDTCTANG_HT_NC_BD" localSheetId="3">#REF!</definedName>
    <definedName name="GTDTCTANG_HT_NC_BD" localSheetId="16">#REF!</definedName>
    <definedName name="GTDTCTANG_HT_NC_BD">#REF!</definedName>
    <definedName name="GTDTCTANG_HT_NC_KT" localSheetId="19">#REF!</definedName>
    <definedName name="GTDTCTANG_HT_NC_KT" localSheetId="10">#REF!</definedName>
    <definedName name="GTDTCTANG_HT_NC_KT" localSheetId="3">#REF!</definedName>
    <definedName name="GTDTCTANG_HT_NC_KT" localSheetId="16">#REF!</definedName>
    <definedName name="GTDTCTANG_HT_NC_KT">#REF!</definedName>
    <definedName name="GTDTCTANG_HT_VL_BD" localSheetId="19">#REF!</definedName>
    <definedName name="GTDTCTANG_HT_VL_BD" localSheetId="10">#REF!</definedName>
    <definedName name="GTDTCTANG_HT_VL_BD" localSheetId="3">#REF!</definedName>
    <definedName name="GTDTCTANG_HT_VL_BD" localSheetId="16">#REF!</definedName>
    <definedName name="GTDTCTANG_HT_VL_BD">#REF!</definedName>
    <definedName name="GTDTCTANG_HT_VL_KT" localSheetId="19">#REF!</definedName>
    <definedName name="GTDTCTANG_HT_VL_KT" localSheetId="10">#REF!</definedName>
    <definedName name="GTDTCTANG_HT_VL_KT" localSheetId="3">#REF!</definedName>
    <definedName name="GTDTCTANG_HT_VL_KT" localSheetId="16">#REF!</definedName>
    <definedName name="GTDTCTANG_HT_VL_KT">#REF!</definedName>
    <definedName name="GTDTCTANG_NC_BD" localSheetId="19">#REF!</definedName>
    <definedName name="GTDTCTANG_NC_BD" localSheetId="10">#REF!</definedName>
    <definedName name="GTDTCTANG_NC_BD" localSheetId="3">#REF!</definedName>
    <definedName name="GTDTCTANG_NC_BD" localSheetId="16">#REF!</definedName>
    <definedName name="GTDTCTANG_NC_BD">#REF!</definedName>
    <definedName name="GTDTCTANG_NC_KT" localSheetId="19">#REF!</definedName>
    <definedName name="GTDTCTANG_NC_KT" localSheetId="10">#REF!</definedName>
    <definedName name="GTDTCTANG_NC_KT" localSheetId="3">#REF!</definedName>
    <definedName name="GTDTCTANG_NC_KT" localSheetId="16">#REF!</definedName>
    <definedName name="GTDTCTANG_NC_KT">#REF!</definedName>
    <definedName name="GTDTCTANG_VL_BD" localSheetId="19">#REF!</definedName>
    <definedName name="GTDTCTANG_VL_BD" localSheetId="10">#REF!</definedName>
    <definedName name="GTDTCTANG_VL_BD" localSheetId="3">#REF!</definedName>
    <definedName name="GTDTCTANG_VL_BD" localSheetId="16">#REF!</definedName>
    <definedName name="GTDTCTANG_VL_BD">#REF!</definedName>
    <definedName name="GTDTCTANG_VL_KT" localSheetId="19">#REF!</definedName>
    <definedName name="GTDTCTANG_VL_KT" localSheetId="10">#REF!</definedName>
    <definedName name="GTDTCTANG_VL_KT" localSheetId="3">#REF!</definedName>
    <definedName name="GTDTCTANG_VL_KT" localSheetId="16">#REF!</definedName>
    <definedName name="GTDTCTANG_VL_KT">#REF!</definedName>
    <definedName name="Gthe" localSheetId="19">#REF!</definedName>
    <definedName name="Gthe" localSheetId="10">#REF!</definedName>
    <definedName name="Gthe" localSheetId="3">#REF!</definedName>
    <definedName name="Gthe" localSheetId="16">#REF!</definedName>
    <definedName name="Gthe">#REF!</definedName>
    <definedName name="GTRI" localSheetId="19">#REF!</definedName>
    <definedName name="GTRI" localSheetId="10">#REF!</definedName>
    <definedName name="GTRI" localSheetId="3">#REF!</definedName>
    <definedName name="GTRI" localSheetId="16">#REF!</definedName>
    <definedName name="GTRI">#REF!</definedName>
    <definedName name="gtst" localSheetId="19">#REF!</definedName>
    <definedName name="gtst" localSheetId="13">#REF!</definedName>
    <definedName name="gtst" localSheetId="16">#REF!</definedName>
    <definedName name="gtst">#REF!</definedName>
    <definedName name="GTXL" localSheetId="19">#REF!</definedName>
    <definedName name="GTXL" localSheetId="10">#REF!</definedName>
    <definedName name="GTXL" localSheetId="3">#REF!</definedName>
    <definedName name="GTXL" localSheetId="13">#REF!</definedName>
    <definedName name="GTXL" localSheetId="16">#REF!</definedName>
    <definedName name="GTXL">#REF!</definedName>
    <definedName name="GVL_LDT" localSheetId="19">#REF!</definedName>
    <definedName name="GVL_LDT" localSheetId="10">#REF!</definedName>
    <definedName name="GVL_LDT" localSheetId="3">#REF!</definedName>
    <definedName name="GVL_LDT" localSheetId="16">#REF!</definedName>
    <definedName name="GVL_LDT">#REF!</definedName>
    <definedName name="Gxl" localSheetId="13">#REF!</definedName>
    <definedName name="Gxl" localSheetId="16">#REF!</definedName>
    <definedName name="Gxl">#N/A</definedName>
    <definedName name="gxltt" localSheetId="13">#REF!</definedName>
    <definedName name="gxltt" localSheetId="16">#REF!</definedName>
    <definedName name="gxltt">#N/A</definedName>
    <definedName name="GXM">900</definedName>
    <definedName name="gytu" localSheetId="19">{"Thuxm2.xls","Sheet1"}</definedName>
    <definedName name="gytu" localSheetId="7">{"Thuxm2.xls","Sheet1"}</definedName>
    <definedName name="gytu" localSheetId="18">{"Thuxm2.xls","Sheet1"}</definedName>
    <definedName name="gytu" localSheetId="17">{"Thuxm2.xls","Sheet1"}</definedName>
    <definedName name="gytu" localSheetId="13">{"Thuxm2.xls","Sheet1"}</definedName>
    <definedName name="gytu" localSheetId="16">{"Thuxm2.xls","Sheet1"}</definedName>
    <definedName name="gytu">{"Thuxm2.xls","Sheet1"}</definedName>
    <definedName name="h" localSheetId="4" hidden="1">{"'Sheet1'!$L$16"}</definedName>
    <definedName name="h" localSheetId="5" hidden="1">{"'Sheet1'!$L$16"}</definedName>
    <definedName name="h" localSheetId="6" hidden="1">{"'Sheet1'!$L$16"}</definedName>
    <definedName name="h" localSheetId="19" hidden="1">{"'Sheet1'!$L$16"}</definedName>
    <definedName name="h" localSheetId="7" hidden="1">{"'Sheet1'!$L$16"}</definedName>
    <definedName name="h" localSheetId="8" hidden="1">{"'Sheet1'!$L$16"}</definedName>
    <definedName name="h" localSheetId="10" hidden="1">{"'Sheet1'!$L$16"}</definedName>
    <definedName name="h" localSheetId="11" hidden="1">{"'Sheet1'!$L$16"}</definedName>
    <definedName name="h" localSheetId="12" hidden="1">{"'Sheet1'!$L$16"}</definedName>
    <definedName name="h" localSheetId="18" hidden="1">{"'Sheet1'!$L$16"}</definedName>
    <definedName name="h" localSheetId="17" hidden="1">{"'Sheet1'!$L$16"}</definedName>
    <definedName name="h" localSheetId="3" hidden="1">{"'Sheet1'!$L$16"}</definedName>
    <definedName name="h" localSheetId="0" hidden="1">{"'Sheet1'!$L$16"}</definedName>
    <definedName name="h" localSheetId="13" hidden="1">{"'Sheet1'!$L$16"}</definedName>
    <definedName name="h" localSheetId="16" hidden="1">{"'Sheet1'!$L$16"}</definedName>
    <definedName name="h" localSheetId="1" hidden="1">{"'Sheet1'!$L$16"}</definedName>
    <definedName name="h" localSheetId="2" hidden="1">{"'Sheet1'!$L$16"}</definedName>
    <definedName name="h" hidden="1">{"'Sheet1'!$L$16"}</definedName>
    <definedName name="h_" localSheetId="19">#REF!</definedName>
    <definedName name="h_" localSheetId="10">#REF!</definedName>
    <definedName name="h_" localSheetId="3">#REF!</definedName>
    <definedName name="h_" localSheetId="16">#REF!</definedName>
    <definedName name="h_">#REF!</definedName>
    <definedName name="h__" localSheetId="19">#REF!</definedName>
    <definedName name="h__" localSheetId="10">#REF!</definedName>
    <definedName name="h__" localSheetId="3">#REF!</definedName>
    <definedName name="h__" localSheetId="16">#REF!</definedName>
    <definedName name="h__">#REF!</definedName>
    <definedName name="h_0" localSheetId="19">#REF!</definedName>
    <definedName name="h_0" localSheetId="10">#REF!</definedName>
    <definedName name="h_0" localSheetId="3">#REF!</definedName>
    <definedName name="h_0" localSheetId="16">#REF!</definedName>
    <definedName name="h_0">#REF!</definedName>
    <definedName name="H_1" localSheetId="19">#REF!</definedName>
    <definedName name="H_1" localSheetId="10">#REF!</definedName>
    <definedName name="H_1" localSheetId="3">#REF!</definedName>
    <definedName name="H_1" localSheetId="16">#REF!</definedName>
    <definedName name="H_1">#REF!</definedName>
    <definedName name="H_2" localSheetId="19">#REF!</definedName>
    <definedName name="H_2" localSheetId="10">#REF!</definedName>
    <definedName name="H_2" localSheetId="3">#REF!</definedName>
    <definedName name="H_2" localSheetId="16">#REF!</definedName>
    <definedName name="H_2">#REF!</definedName>
    <definedName name="H_3" localSheetId="19">#REF!</definedName>
    <definedName name="H_3" localSheetId="10">#REF!</definedName>
    <definedName name="H_3" localSheetId="3">#REF!</definedName>
    <definedName name="H_3" localSheetId="16">#REF!</definedName>
    <definedName name="H_3">#REF!</definedName>
    <definedName name="H_30">#N/A</definedName>
    <definedName name="h_d" localSheetId="19">#REF!</definedName>
    <definedName name="h_d" localSheetId="7">#REF!</definedName>
    <definedName name="h_d" localSheetId="10">#REF!</definedName>
    <definedName name="h_d" localSheetId="18">#REF!</definedName>
    <definedName name="h_d" localSheetId="17">#REF!</definedName>
    <definedName name="h_d" localSheetId="3">#REF!</definedName>
    <definedName name="h_d" localSheetId="0">#REF!</definedName>
    <definedName name="h_d" localSheetId="16">#REF!</definedName>
    <definedName name="h_d" localSheetId="1">#REF!</definedName>
    <definedName name="h_d" localSheetId="2">#REF!</definedName>
    <definedName name="h_d">#REF!</definedName>
    <definedName name="H_THUCHTHH" localSheetId="19">#REF!</definedName>
    <definedName name="H_THUCHTHH" localSheetId="13">#REF!</definedName>
    <definedName name="H_THUCHTHH" localSheetId="16">#REF!</definedName>
    <definedName name="H_THUCHTHH">#REF!</definedName>
    <definedName name="H_THUCTT" localSheetId="19">#REF!</definedName>
    <definedName name="H_THUCTT" localSheetId="13">#REF!</definedName>
    <definedName name="H_THUCTT" localSheetId="16">#REF!</definedName>
    <definedName name="H_THUCTT">#REF!</definedName>
    <definedName name="h_xoa" localSheetId="4" hidden="1">{"'Sheet1'!$L$16"}</definedName>
    <definedName name="h_xoa" localSheetId="5" hidden="1">{"'Sheet1'!$L$16"}</definedName>
    <definedName name="h_xoa" localSheetId="6" hidden="1">{"'Sheet1'!$L$16"}</definedName>
    <definedName name="h_xoa" localSheetId="19" hidden="1">{"'Sheet1'!$L$16"}</definedName>
    <definedName name="h_xoa" localSheetId="7" hidden="1">{"'Sheet1'!$L$16"}</definedName>
    <definedName name="h_xoa" localSheetId="8" hidden="1">{"'Sheet1'!$L$16"}</definedName>
    <definedName name="h_xoa" localSheetId="10" hidden="1">{"'Sheet1'!$L$16"}</definedName>
    <definedName name="h_xoa" localSheetId="11" hidden="1">{"'Sheet1'!$L$16"}</definedName>
    <definedName name="h_xoa" localSheetId="12" hidden="1">{"'Sheet1'!$L$16"}</definedName>
    <definedName name="h_xoa" localSheetId="18" hidden="1">{"'Sheet1'!$L$16"}</definedName>
    <definedName name="h_xoa" localSheetId="17" hidden="1">{"'Sheet1'!$L$16"}</definedName>
    <definedName name="h_xoa" localSheetId="3" hidden="1">{"'Sheet1'!$L$16"}</definedName>
    <definedName name="h_xoa" localSheetId="0" hidden="1">{"'Sheet1'!$L$16"}</definedName>
    <definedName name="h_xoa" localSheetId="13" hidden="1">{"'Sheet1'!$L$16"}</definedName>
    <definedName name="h_xoa" localSheetId="16" hidden="1">{"'Sheet1'!$L$16"}</definedName>
    <definedName name="h_xoa" localSheetId="1" hidden="1">{"'Sheet1'!$L$16"}</definedName>
    <definedName name="h_xoa" localSheetId="2" hidden="1">{"'Sheet1'!$L$16"}</definedName>
    <definedName name="h_xoa" hidden="1">{"'Sheet1'!$L$16"}</definedName>
    <definedName name="h_xoa2" localSheetId="4" hidden="1">{"'Sheet1'!$L$16"}</definedName>
    <definedName name="h_xoa2" localSheetId="5" hidden="1">{"'Sheet1'!$L$16"}</definedName>
    <definedName name="h_xoa2" localSheetId="6" hidden="1">{"'Sheet1'!$L$16"}</definedName>
    <definedName name="h_xoa2" localSheetId="19" hidden="1">{"'Sheet1'!$L$16"}</definedName>
    <definedName name="h_xoa2" localSheetId="7" hidden="1">{"'Sheet1'!$L$16"}</definedName>
    <definedName name="h_xoa2" localSheetId="8" hidden="1">{"'Sheet1'!$L$16"}</definedName>
    <definedName name="h_xoa2" localSheetId="10" hidden="1">{"'Sheet1'!$L$16"}</definedName>
    <definedName name="h_xoa2" localSheetId="11" hidden="1">{"'Sheet1'!$L$16"}</definedName>
    <definedName name="h_xoa2" localSheetId="12" hidden="1">{"'Sheet1'!$L$16"}</definedName>
    <definedName name="h_xoa2" localSheetId="18" hidden="1">{"'Sheet1'!$L$16"}</definedName>
    <definedName name="h_xoa2" localSheetId="17" hidden="1">{"'Sheet1'!$L$16"}</definedName>
    <definedName name="h_xoa2" localSheetId="3" hidden="1">{"'Sheet1'!$L$16"}</definedName>
    <definedName name="h_xoa2" localSheetId="0" hidden="1">{"'Sheet1'!$L$16"}</definedName>
    <definedName name="h_xoa2" localSheetId="13" hidden="1">{"'Sheet1'!$L$16"}</definedName>
    <definedName name="h_xoa2" localSheetId="16" hidden="1">{"'Sheet1'!$L$16"}</definedName>
    <definedName name="h_xoa2" localSheetId="1" hidden="1">{"'Sheet1'!$L$16"}</definedName>
    <definedName name="h_xoa2" localSheetId="2" hidden="1">{"'Sheet1'!$L$16"}</definedName>
    <definedName name="h_xoa2" hidden="1">{"'Sheet1'!$L$16"}</definedName>
    <definedName name="ha" localSheetId="19" hidden="1">{#N/A,#N/A,FALSE,"Chi tiÆt"}</definedName>
    <definedName name="ha" localSheetId="7" hidden="1">{#N/A,#N/A,FALSE,"Chi tiÆt"}</definedName>
    <definedName name="ha" localSheetId="10" hidden="1">{#N/A,#N/A,FALSE,"Chi tiÆt"}</definedName>
    <definedName name="ha" localSheetId="18" hidden="1">{#N/A,#N/A,FALSE,"Chi tiÆt"}</definedName>
    <definedName name="ha" localSheetId="17" hidden="1">{#N/A,#N/A,FALSE,"Chi tiÆt"}</definedName>
    <definedName name="ha" localSheetId="3" hidden="1">{#N/A,#N/A,FALSE,"Chi tiÆt"}</definedName>
    <definedName name="ha" localSheetId="0" hidden="1">{#N/A,#N/A,FALSE,"Chi tiÆt"}</definedName>
    <definedName name="ha" localSheetId="16" hidden="1">{#N/A,#N/A,FALSE,"Chi tiÆt"}</definedName>
    <definedName name="ha" localSheetId="1" hidden="1">{#N/A,#N/A,FALSE,"Chi tiÆt"}</definedName>
    <definedName name="ha" localSheetId="2" hidden="1">{#N/A,#N/A,FALSE,"Chi tiÆt"}</definedName>
    <definedName name="ha" hidden="1">{#N/A,#N/A,FALSE,"Chi tiÆt"}</definedName>
    <definedName name="HANG" localSheetId="19" hidden="1">{#N/A,#N/A,FALSE,"Chi tiÆt"}</definedName>
    <definedName name="HANG" localSheetId="7" hidden="1">{#N/A,#N/A,FALSE,"Chi tiÆt"}</definedName>
    <definedName name="HANG" localSheetId="10" hidden="1">{#N/A,#N/A,FALSE,"Chi tiÆt"}</definedName>
    <definedName name="HANG" localSheetId="18" hidden="1">{#N/A,#N/A,FALSE,"Chi tiÆt"}</definedName>
    <definedName name="HANG" localSheetId="17" hidden="1">{#N/A,#N/A,FALSE,"Chi tiÆt"}</definedName>
    <definedName name="HANG" localSheetId="3" hidden="1">{#N/A,#N/A,FALSE,"Chi tiÆt"}</definedName>
    <definedName name="HANG" localSheetId="0" hidden="1">{#N/A,#N/A,FALSE,"Chi tiÆt"}</definedName>
    <definedName name="HANG" localSheetId="16" hidden="1">{#N/A,#N/A,FALSE,"Chi tiÆt"}</definedName>
    <definedName name="HANG" localSheetId="1" hidden="1">{#N/A,#N/A,FALSE,"Chi tiÆt"}</definedName>
    <definedName name="HANG" localSheetId="2" hidden="1">{#N/A,#N/A,FALSE,"Chi tiÆt"}</definedName>
    <definedName name="HANG" hidden="1">{#N/A,#N/A,FALSE,"Chi tiÆt"}</definedName>
    <definedName name="Hang_muc_khac" localSheetId="19">#REF!</definedName>
    <definedName name="Hang_muc_khac" localSheetId="7">#REF!</definedName>
    <definedName name="Hang_muc_khac" localSheetId="10">#REF!</definedName>
    <definedName name="Hang_muc_khac" localSheetId="18">#REF!</definedName>
    <definedName name="Hang_muc_khac" localSheetId="17">#REF!</definedName>
    <definedName name="Hang_muc_khac" localSheetId="3">#REF!</definedName>
    <definedName name="Hang_muc_khac" localSheetId="0">#REF!</definedName>
    <definedName name="Hang_muc_khac" localSheetId="16">#REF!</definedName>
    <definedName name="Hang_muc_khac" localSheetId="1">#REF!</definedName>
    <definedName name="Hang_muc_khac" localSheetId="2">#REF!</definedName>
    <definedName name="Hang_muc_khac">#REF!</definedName>
    <definedName name="hangmuc">#N/A</definedName>
    <definedName name="hanh" localSheetId="4" hidden="1">{"'Sheet1'!$L$16"}</definedName>
    <definedName name="hanh" localSheetId="5" hidden="1">{"'Sheet1'!$L$16"}</definedName>
    <definedName name="hanh" localSheetId="6" hidden="1">{"'Sheet1'!$L$16"}</definedName>
    <definedName name="hanh" localSheetId="19" hidden="1">{"'Sheet1'!$L$16"}</definedName>
    <definedName name="hanh" localSheetId="7" hidden="1">{"'Sheet1'!$L$16"}</definedName>
    <definedName name="hanh" localSheetId="8" hidden="1">{"'Sheet1'!$L$16"}</definedName>
    <definedName name="hanh" localSheetId="10" hidden="1">{"'Sheet1'!$L$16"}</definedName>
    <definedName name="hanh" localSheetId="11" hidden="1">{"'Sheet1'!$L$16"}</definedName>
    <definedName name="hanh" localSheetId="12" hidden="1">{"'Sheet1'!$L$16"}</definedName>
    <definedName name="hanh" localSheetId="18" hidden="1">{"'Sheet1'!$L$16"}</definedName>
    <definedName name="hanh" localSheetId="17" hidden="1">{"'Sheet1'!$L$16"}</definedName>
    <definedName name="hanh" localSheetId="3" hidden="1">{"'Sheet1'!$L$16"}</definedName>
    <definedName name="hanh" localSheetId="0" hidden="1">{"'Sheet1'!$L$16"}</definedName>
    <definedName name="hanh" localSheetId="13" hidden="1">{"'Sheet1'!$L$16"}</definedName>
    <definedName name="hanh" localSheetId="16" hidden="1">{"'Sheet1'!$L$16"}</definedName>
    <definedName name="hanh" localSheetId="1" hidden="1">{"'Sheet1'!$L$16"}</definedName>
    <definedName name="hanh" localSheetId="2" hidden="1">{"'Sheet1'!$L$16"}</definedName>
    <definedName name="hanh" hidden="1">{"'Sheet1'!$L$16"}</definedName>
    <definedName name="HapCKVA">#N/A</definedName>
    <definedName name="HapCKvar">#N/A</definedName>
    <definedName name="HapCKW">#N/A</definedName>
    <definedName name="HapIKVA">#N/A</definedName>
    <definedName name="HapIKvar">#N/A</definedName>
    <definedName name="HapIKW">#N/A</definedName>
    <definedName name="HapKVA">#N/A</definedName>
    <definedName name="HapSKVA">#N/A</definedName>
    <definedName name="HapSKW">#N/A</definedName>
    <definedName name="HBC">#N/A</definedName>
    <definedName name="HBL">#N/A</definedName>
    <definedName name="HCM" localSheetId="13">#REF!</definedName>
    <definedName name="HCM" localSheetId="16">#REF!</definedName>
    <definedName name="HCM">#N/A</definedName>
    <definedName name="HCPH">#N/A</definedName>
    <definedName name="HCS">#N/A</definedName>
    <definedName name="HCU">#N/A</definedName>
    <definedName name="HDC">#N/A</definedName>
    <definedName name="HDU">#N/A</definedName>
    <definedName name="HDVDT" localSheetId="4" hidden="1">#REF!</definedName>
    <definedName name="HDVDT" localSheetId="5" hidden="1">#REF!</definedName>
    <definedName name="HDVDT" localSheetId="6" hidden="1">#REF!</definedName>
    <definedName name="HDVDT" localSheetId="19" hidden="1">#REF!</definedName>
    <definedName name="HDVDT" localSheetId="7" hidden="1">#REF!</definedName>
    <definedName name="HDVDT" localSheetId="8" hidden="1">#REF!</definedName>
    <definedName name="HDVDT" localSheetId="10" hidden="1">#REF!</definedName>
    <definedName name="HDVDT" localSheetId="11" hidden="1">#REF!</definedName>
    <definedName name="HDVDT" localSheetId="18" hidden="1">#REF!</definedName>
    <definedName name="HDVDT" localSheetId="17" hidden="1">#REF!</definedName>
    <definedName name="HDVDT" localSheetId="3" hidden="1">#REF!</definedName>
    <definedName name="HDVDT" localSheetId="13" hidden="1">#REF!</definedName>
    <definedName name="HDVDT" localSheetId="16" hidden="1">#REF!</definedName>
    <definedName name="HDVDT" hidden="1">#REF!</definedName>
    <definedName name="HE_SO_KHO_KHAN_CANG_DAY" localSheetId="19">#REF!</definedName>
    <definedName name="HE_SO_KHO_KHAN_CANG_DAY" localSheetId="13">#REF!</definedName>
    <definedName name="HE_SO_KHO_KHAN_CANG_DAY" localSheetId="16">#REF!</definedName>
    <definedName name="HE_SO_KHO_KHAN_CANG_DAY">#REF!</definedName>
    <definedName name="Heä_soá_laép_xaø_H">1.7</definedName>
    <definedName name="heä_soá_sình_laày" localSheetId="13">#REF!</definedName>
    <definedName name="heä_soá_sình_laày" localSheetId="16">#REF!</definedName>
    <definedName name="heä_soá_sình_laày">#N/A</definedName>
    <definedName name="Hesocapvon" localSheetId="19">#REF!</definedName>
    <definedName name="Hesocapvon" localSheetId="7">#REF!</definedName>
    <definedName name="Hesocapvon" localSheetId="10">#REF!</definedName>
    <definedName name="Hesocapvon" localSheetId="18">#REF!</definedName>
    <definedName name="Hesocapvon" localSheetId="17">#REF!</definedName>
    <definedName name="Hesocapvon" localSheetId="3">#REF!</definedName>
    <definedName name="Hesocapvon" localSheetId="0">#REF!</definedName>
    <definedName name="Hesocapvon" localSheetId="16">#REF!</definedName>
    <definedName name="Hesocapvon" localSheetId="1">#REF!</definedName>
    <definedName name="Hesocapvon" localSheetId="2">#REF!</definedName>
    <definedName name="Hesocapvon">#REF!</definedName>
    <definedName name="hfdsh" localSheetId="4" hidden="1">#REF!</definedName>
    <definedName name="hfdsh" localSheetId="5" hidden="1">#REF!</definedName>
    <definedName name="hfdsh" localSheetId="6" hidden="1">#REF!</definedName>
    <definedName name="hfdsh" localSheetId="19" hidden="1">#REF!</definedName>
    <definedName name="hfdsh" localSheetId="8" hidden="1">#REF!</definedName>
    <definedName name="hfdsh" localSheetId="10" hidden="1">#REF!</definedName>
    <definedName name="hfdsh" localSheetId="11" hidden="1">#REF!</definedName>
    <definedName name="hfdsh" localSheetId="18" hidden="1">#REF!</definedName>
    <definedName name="hfdsh" localSheetId="3" hidden="1">#REF!</definedName>
    <definedName name="hfdsh" localSheetId="13" hidden="1">#REF!</definedName>
    <definedName name="hfdsh" localSheetId="16" hidden="1">#REF!</definedName>
    <definedName name="hfdsh" hidden="1">#REF!</definedName>
    <definedName name="Hg" localSheetId="19">#REF!</definedName>
    <definedName name="Hg" localSheetId="10">#REF!</definedName>
    <definedName name="Hg" localSheetId="3">#REF!</definedName>
    <definedName name="Hg" localSheetId="16">#REF!</definedName>
    <definedName name="Hg">#REF!</definedName>
    <definedName name="hgj" localSheetId="4" hidden="1">{"'Sheet1'!$L$16"}</definedName>
    <definedName name="hgj" localSheetId="5" hidden="1">{"'Sheet1'!$L$16"}</definedName>
    <definedName name="hgj" localSheetId="6" hidden="1">{"'Sheet1'!$L$16"}</definedName>
    <definedName name="hgj" localSheetId="19" hidden="1">{"'Sheet1'!$L$16"}</definedName>
    <definedName name="hgj" localSheetId="7" hidden="1">{"'Sheet1'!$L$16"}</definedName>
    <definedName name="hgj" localSheetId="8" hidden="1">{"'Sheet1'!$L$16"}</definedName>
    <definedName name="hgj" localSheetId="10" hidden="1">{"'Sheet1'!$L$16"}</definedName>
    <definedName name="hgj" localSheetId="11" hidden="1">{"'Sheet1'!$L$16"}</definedName>
    <definedName name="hgj" localSheetId="12" hidden="1">{"'Sheet1'!$L$16"}</definedName>
    <definedName name="hgj" localSheetId="18" hidden="1">{"'Sheet1'!$L$16"}</definedName>
    <definedName name="hgj" localSheetId="17" hidden="1">{"'Sheet1'!$L$16"}</definedName>
    <definedName name="hgj" localSheetId="3" hidden="1">{"'Sheet1'!$L$16"}</definedName>
    <definedName name="hgj" localSheetId="0" hidden="1">{"'Sheet1'!$L$16"}</definedName>
    <definedName name="hgj" localSheetId="13" hidden="1">{"'Sheet1'!$L$16"}</definedName>
    <definedName name="hgj" localSheetId="16" hidden="1">{"'Sheet1'!$L$16"}</definedName>
    <definedName name="hgj" localSheetId="1" hidden="1">{"'Sheet1'!$L$16"}</definedName>
    <definedName name="hgj" localSheetId="2" hidden="1">{"'Sheet1'!$L$16"}</definedName>
    <definedName name="hgj" hidden="1">{"'Sheet1'!$L$16"}</definedName>
    <definedName name="hgjghj" localSheetId="4" hidden="1">{"'Sheet1'!$L$16"}</definedName>
    <definedName name="hgjghj" localSheetId="5" hidden="1">{"'Sheet1'!$L$16"}</definedName>
    <definedName name="hgjghj" localSheetId="6" hidden="1">{"'Sheet1'!$L$16"}</definedName>
    <definedName name="hgjghj" localSheetId="19" hidden="1">{"'Sheet1'!$L$16"}</definedName>
    <definedName name="hgjghj" localSheetId="7" hidden="1">{"'Sheet1'!$L$16"}</definedName>
    <definedName name="hgjghj" localSheetId="8" hidden="1">{"'Sheet1'!$L$16"}</definedName>
    <definedName name="hgjghj" localSheetId="10" hidden="1">{"'Sheet1'!$L$16"}</definedName>
    <definedName name="hgjghj" localSheetId="11" hidden="1">{"'Sheet1'!$L$16"}</definedName>
    <definedName name="hgjghj" localSheetId="12" hidden="1">{"'Sheet1'!$L$16"}</definedName>
    <definedName name="hgjghj" localSheetId="18" hidden="1">{"'Sheet1'!$L$16"}</definedName>
    <definedName name="hgjghj" localSheetId="17" hidden="1">{"'Sheet1'!$L$16"}</definedName>
    <definedName name="hgjghj" localSheetId="3" hidden="1">{"'Sheet1'!$L$16"}</definedName>
    <definedName name="hgjghj" localSheetId="0" hidden="1">{"'Sheet1'!$L$16"}</definedName>
    <definedName name="hgjghj" localSheetId="13" hidden="1">{"'Sheet1'!$L$16"}</definedName>
    <definedName name="hgjghj" localSheetId="16" hidden="1">{"'Sheet1'!$L$16"}</definedName>
    <definedName name="hgjghj" localSheetId="1" hidden="1">{"'Sheet1'!$L$16"}</definedName>
    <definedName name="hgjghj" localSheetId="2" hidden="1">{"'Sheet1'!$L$16"}</definedName>
    <definedName name="hgjghj" hidden="1">{"'Sheet1'!$L$16"}</definedName>
    <definedName name="hh" localSheetId="13">#REF!</definedName>
    <definedName name="hh" localSheetId="16">#REF!</definedName>
    <definedName name="HH">#N/A</definedName>
    <definedName name="HHcat" localSheetId="13">#REF!</definedName>
    <definedName name="HHcat" localSheetId="16">#REF!</definedName>
    <definedName name="HHcat">#N/A</definedName>
    <definedName name="HHda" localSheetId="13">#REF!</definedName>
    <definedName name="HHda" localSheetId="16">#REF!</definedName>
    <definedName name="HHda">#N/A</definedName>
    <definedName name="hhhh" localSheetId="4" hidden="1">{"'Sheet1'!$L$16"}</definedName>
    <definedName name="hhhh" localSheetId="5" hidden="1">{"'Sheet1'!$L$16"}</definedName>
    <definedName name="hhhh" localSheetId="6" hidden="1">{"'Sheet1'!$L$16"}</definedName>
    <definedName name="hhhh" localSheetId="19" hidden="1">{"'Sheet1'!$L$16"}</definedName>
    <definedName name="hhhh" localSheetId="7" hidden="1">{"'Sheet1'!$L$16"}</definedName>
    <definedName name="hhhh" localSheetId="8" hidden="1">{"'Sheet1'!$L$16"}</definedName>
    <definedName name="hhhh" localSheetId="10" hidden="1">{"'Sheet1'!$L$16"}</definedName>
    <definedName name="hhhh" localSheetId="11" hidden="1">{"'Sheet1'!$L$16"}</definedName>
    <definedName name="hhhh" localSheetId="12" hidden="1">{"'Sheet1'!$L$16"}</definedName>
    <definedName name="hhhh" localSheetId="18" hidden="1">{"'Sheet1'!$L$16"}</definedName>
    <definedName name="hhhh" localSheetId="17" hidden="1">{"'Sheet1'!$L$16"}</definedName>
    <definedName name="hhhh" localSheetId="3" hidden="1">{"'Sheet1'!$L$16"}</definedName>
    <definedName name="hhhh" localSheetId="0" hidden="1">{"'Sheet1'!$L$16"}</definedName>
    <definedName name="hhhh" localSheetId="13" hidden="1">{"'Sheet1'!$L$16"}</definedName>
    <definedName name="hhhh" localSheetId="16" hidden="1">{"'Sheet1'!$L$16"}</definedName>
    <definedName name="hhhh" localSheetId="1" hidden="1">{"'Sheet1'!$L$16"}</definedName>
    <definedName name="hhhh" localSheetId="2" hidden="1">{"'Sheet1'!$L$16"}</definedName>
    <definedName name="hhhh" hidden="1">{"'Sheet1'!$L$16"}</definedName>
    <definedName name="HHIC">#N/A</definedName>
    <definedName name="HHT">#N/A</definedName>
    <definedName name="HHTT" localSheetId="19">#REF!</definedName>
    <definedName name="HHTT" localSheetId="13">#REF!</definedName>
    <definedName name="HHTT" localSheetId="16">#REF!</definedName>
    <definedName name="HHTT">#REF!</definedName>
    <definedName name="HHUHOI" localSheetId="19">#N/A</definedName>
    <definedName name="HHUHOI" localSheetId="7">'B5 Von su nghiep'!HHUHOI</definedName>
    <definedName name="HHUHOI" localSheetId="10">'B7 PA PHAN BO, DIEU HOA'!HHUHOI</definedName>
    <definedName name="HHUHOI" localSheetId="18">'Bieu 34-ND31-ok'!HHUHOI</definedName>
    <definedName name="HHUHOI" localSheetId="17">'Chi NSĐP -Bieu 33-ok'!HHUHOI</definedName>
    <definedName name="HHUHOI" localSheetId="0">'PB1 0%'!HHUHOI</definedName>
    <definedName name="HHUHOI" localSheetId="16">'PB13. DM CHUYEN TIEP 29.6'!HHUHOI</definedName>
    <definedName name="HHUHOI" localSheetId="1">'PB2 &lt;10%'!HHUHOI</definedName>
    <definedName name="HHUHOI" localSheetId="2">'PB2 &lt;10%'!HHUHOI</definedName>
    <definedName name="HHUHOI">[0]!HHUHOI</definedName>
    <definedName name="HHxm">#N/A</definedName>
    <definedName name="HiddenRows" localSheetId="4" hidden="1">#REF!</definedName>
    <definedName name="HiddenRows" localSheetId="5" hidden="1">#REF!</definedName>
    <definedName name="HiddenRows" localSheetId="6" hidden="1">#REF!</definedName>
    <definedName name="HiddenRows" localSheetId="19" hidden="1">#REF!</definedName>
    <definedName name="HiddenRows" localSheetId="7" hidden="1">#REF!</definedName>
    <definedName name="HiddenRows" localSheetId="8" hidden="1">#REF!</definedName>
    <definedName name="HiddenRows" localSheetId="10" hidden="1">#REF!</definedName>
    <definedName name="HiddenRows" localSheetId="11" hidden="1">#REF!</definedName>
    <definedName name="HiddenRows" localSheetId="18" hidden="1">#REF!</definedName>
    <definedName name="HiddenRows" localSheetId="17" hidden="1">#REF!</definedName>
    <definedName name="HiddenRows" localSheetId="3" hidden="1">#REF!</definedName>
    <definedName name="HiddenRows" localSheetId="13" hidden="1">#REF!</definedName>
    <definedName name="HiddenRows" localSheetId="16" hidden="1">#REF!</definedName>
    <definedName name="HiddenRows" hidden="1">#REF!</definedName>
    <definedName name="hien" localSheetId="13">#REF!</definedName>
    <definedName name="hien" localSheetId="16">#REF!</definedName>
    <definedName name="hien">#N/A</definedName>
    <definedName name="HIHIHIHOI" localSheetId="4" hidden="1">{"'Sheet1'!$L$16"}</definedName>
    <definedName name="HIHIHIHOI" localSheetId="5" hidden="1">{"'Sheet1'!$L$16"}</definedName>
    <definedName name="HIHIHIHOI" localSheetId="6" hidden="1">{"'Sheet1'!$L$16"}</definedName>
    <definedName name="HIHIHIHOI" localSheetId="19" hidden="1">{"'Sheet1'!$L$16"}</definedName>
    <definedName name="HIHIHIHOI" localSheetId="7" hidden="1">{"'Sheet1'!$L$16"}</definedName>
    <definedName name="HIHIHIHOI" localSheetId="8" hidden="1">{"'Sheet1'!$L$16"}</definedName>
    <definedName name="HIHIHIHOI" localSheetId="10" hidden="1">{"'Sheet1'!$L$16"}</definedName>
    <definedName name="HIHIHIHOI" localSheetId="11" hidden="1">{"'Sheet1'!$L$16"}</definedName>
    <definedName name="HIHIHIHOI" localSheetId="12" hidden="1">{"'Sheet1'!$L$16"}</definedName>
    <definedName name="HIHIHIHOI" localSheetId="18" hidden="1">{"'Sheet1'!$L$16"}</definedName>
    <definedName name="HIHIHIHOI" localSheetId="17" hidden="1">{"'Sheet1'!$L$16"}</definedName>
    <definedName name="HIHIHIHOI" localSheetId="3" hidden="1">{"'Sheet1'!$L$16"}</definedName>
    <definedName name="HIHIHIHOI" localSheetId="0" hidden="1">{"'Sheet1'!$L$16"}</definedName>
    <definedName name="HIHIHIHOI" localSheetId="13" hidden="1">{"'Sheet1'!$L$16"}</definedName>
    <definedName name="HIHIHIHOI" localSheetId="16" hidden="1">{"'Sheet1'!$L$16"}</definedName>
    <definedName name="HIHIHIHOI" localSheetId="1" hidden="1">{"'Sheet1'!$L$16"}</definedName>
    <definedName name="HIHIHIHOI" localSheetId="2" hidden="1">{"'Sheet1'!$L$16"}</definedName>
    <definedName name="HIHIHIHOI" hidden="1">{"'Sheet1'!$L$16"}</definedName>
    <definedName name="Hinh_thuc" localSheetId="19">#REF!</definedName>
    <definedName name="Hinh_thuc" localSheetId="13">#REF!</definedName>
    <definedName name="Hinh_thuc" localSheetId="16">#REF!</definedName>
    <definedName name="Hinh_thuc">#REF!</definedName>
    <definedName name="HiÕu" localSheetId="19">#REF!</definedName>
    <definedName name="HiÕu" localSheetId="10">#REF!</definedName>
    <definedName name="HiÕu" localSheetId="3">#REF!</definedName>
    <definedName name="HiÕu" localSheetId="13">#REF!</definedName>
    <definedName name="HiÕu" localSheetId="16">#REF!</definedName>
    <definedName name="HiÕu">#REF!</definedName>
    <definedName name="hj" localSheetId="19">#REF!</definedName>
    <definedName name="hj" localSheetId="10">#REF!</definedName>
    <definedName name="hj" localSheetId="3">#REF!</definedName>
    <definedName name="hj" localSheetId="16">#REF!</definedName>
    <definedName name="hj">#REF!</definedName>
    <definedName name="hjjkl" localSheetId="4" hidden="1">{"'Sheet1'!$L$16"}</definedName>
    <definedName name="hjjkl" localSheetId="5" hidden="1">{"'Sheet1'!$L$16"}</definedName>
    <definedName name="hjjkl" localSheetId="6" hidden="1">{"'Sheet1'!$L$16"}</definedName>
    <definedName name="hjjkl" localSheetId="19" hidden="1">{"'Sheet1'!$L$16"}</definedName>
    <definedName name="hjjkl" localSheetId="7" hidden="1">{"'Sheet1'!$L$16"}</definedName>
    <definedName name="hjjkl" localSheetId="8" hidden="1">{"'Sheet1'!$L$16"}</definedName>
    <definedName name="hjjkl" localSheetId="10" hidden="1">{"'Sheet1'!$L$16"}</definedName>
    <definedName name="hjjkl" localSheetId="11" hidden="1">{"'Sheet1'!$L$16"}</definedName>
    <definedName name="hjjkl" localSheetId="12" hidden="1">{"'Sheet1'!$L$16"}</definedName>
    <definedName name="hjjkl" localSheetId="18" hidden="1">{"'Sheet1'!$L$16"}</definedName>
    <definedName name="hjjkl" localSheetId="17" hidden="1">{"'Sheet1'!$L$16"}</definedName>
    <definedName name="hjjkl" localSheetId="3" hidden="1">{"'Sheet1'!$L$16"}</definedName>
    <definedName name="hjjkl" localSheetId="0" hidden="1">{"'Sheet1'!$L$16"}</definedName>
    <definedName name="hjjkl" localSheetId="13" hidden="1">{"'Sheet1'!$L$16"}</definedName>
    <definedName name="hjjkl" localSheetId="16" hidden="1">{"'Sheet1'!$L$16"}</definedName>
    <definedName name="hjjkl" localSheetId="1" hidden="1">{"'Sheet1'!$L$16"}</definedName>
    <definedName name="hjjkl" localSheetId="2" hidden="1">{"'Sheet1'!$L$16"}</definedName>
    <definedName name="hjjkl" hidden="1">{"'Sheet1'!$L$16"}</definedName>
    <definedName name="HJKL" localSheetId="4" hidden="1">{"'Sheet1'!$L$16"}</definedName>
    <definedName name="HJKL" localSheetId="5" hidden="1">{"'Sheet1'!$L$16"}</definedName>
    <definedName name="HJKL" localSheetId="6" hidden="1">{"'Sheet1'!$L$16"}</definedName>
    <definedName name="HJKL" localSheetId="19" hidden="1">{"'Sheet1'!$L$16"}</definedName>
    <definedName name="HJKL" localSheetId="7" hidden="1">{"'Sheet1'!$L$16"}</definedName>
    <definedName name="HJKL" localSheetId="8" hidden="1">{"'Sheet1'!$L$16"}</definedName>
    <definedName name="HJKL" localSheetId="10" hidden="1">{"'Sheet1'!$L$16"}</definedName>
    <definedName name="HJKL" localSheetId="11" hidden="1">{"'Sheet1'!$L$16"}</definedName>
    <definedName name="HJKL" localSheetId="12" hidden="1">{"'Sheet1'!$L$16"}</definedName>
    <definedName name="HJKL" localSheetId="18" hidden="1">{"'Sheet1'!$L$16"}</definedName>
    <definedName name="HJKL" localSheetId="17" hidden="1">{"'Sheet1'!$L$16"}</definedName>
    <definedName name="HJKL" localSheetId="3" hidden="1">{"'Sheet1'!$L$16"}</definedName>
    <definedName name="HJKL" localSheetId="0" hidden="1">{"'Sheet1'!$L$16"}</definedName>
    <definedName name="HJKL" localSheetId="13" hidden="1">{"'Sheet1'!$L$16"}</definedName>
    <definedName name="HJKL" localSheetId="16" hidden="1">{"'Sheet1'!$L$16"}</definedName>
    <definedName name="HJKL" localSheetId="1" hidden="1">{"'Sheet1'!$L$16"}</definedName>
    <definedName name="HJKL" localSheetId="2" hidden="1">{"'Sheet1'!$L$16"}</definedName>
    <definedName name="HJKL" hidden="1">{"'Sheet1'!$L$16"}</definedName>
    <definedName name="HKE">#N/A</definedName>
    <definedName name="HKL">#N/A</definedName>
    <definedName name="HKLHI">#N/A</definedName>
    <definedName name="HKLL">#N/A</definedName>
    <definedName name="HKLLLO">#N/A</definedName>
    <definedName name="HLC">#N/A</definedName>
    <definedName name="HLIC">#N/A</definedName>
    <definedName name="HLU">#N/A</definedName>
    <definedName name="HM" localSheetId="19">#REF!</definedName>
    <definedName name="HM" localSheetId="7">#REF!</definedName>
    <definedName name="HM" localSheetId="10">#REF!</definedName>
    <definedName name="HM" localSheetId="18">#REF!</definedName>
    <definedName name="HM" localSheetId="17">#REF!</definedName>
    <definedName name="HM" localSheetId="3">#REF!</definedName>
    <definedName name="HM" localSheetId="0">#REF!</definedName>
    <definedName name="HM" localSheetId="16">#REF!</definedName>
    <definedName name="HM" localSheetId="1">#REF!</definedName>
    <definedName name="HM" localSheetId="2">#REF!</definedName>
    <definedName name="HM">#REF!</definedName>
    <definedName name="Ho" localSheetId="19">#REF!</definedName>
    <definedName name="Ho" localSheetId="10">#REF!</definedName>
    <definedName name="Ho" localSheetId="3">#REF!</definedName>
    <definedName name="Ho" localSheetId="16">#REF!</definedName>
    <definedName name="Ho">#REF!</definedName>
    <definedName name="hoc">55000</definedName>
    <definedName name="HOME_MANP" localSheetId="13">#REF!</definedName>
    <definedName name="HOME_MANP" localSheetId="16">#REF!</definedName>
    <definedName name="HOME_MANP">#N/A</definedName>
    <definedName name="HOMEOFFICE_COST" localSheetId="13">#REF!</definedName>
    <definedName name="HOMEOFFICE_COST" localSheetId="16">#REF!</definedName>
    <definedName name="HOMEOFFICE_COST">#N/A</definedName>
    <definedName name="Hong" localSheetId="4" hidden="1">{"'Sheet1'!$L$16"}</definedName>
    <definedName name="Hong" localSheetId="5" hidden="1">{"'Sheet1'!$L$16"}</definedName>
    <definedName name="Hong" localSheetId="6" hidden="1">{"'Sheet1'!$L$16"}</definedName>
    <definedName name="Hong" localSheetId="19" hidden="1">{"'Sheet1'!$L$16"}</definedName>
    <definedName name="Hong" localSheetId="7" hidden="1">{"'Sheet1'!$L$16"}</definedName>
    <definedName name="Hong" localSheetId="8" hidden="1">{"'Sheet1'!$L$16"}</definedName>
    <definedName name="Hong" localSheetId="10" hidden="1">{"'Sheet1'!$L$16"}</definedName>
    <definedName name="Hong" localSheetId="11" hidden="1">{"'Sheet1'!$L$16"}</definedName>
    <definedName name="Hong" localSheetId="12" hidden="1">{"'Sheet1'!$L$16"}</definedName>
    <definedName name="Hong" localSheetId="18" hidden="1">{"'Sheet1'!$L$16"}</definedName>
    <definedName name="Hong" localSheetId="17" hidden="1">{"'Sheet1'!$L$16"}</definedName>
    <definedName name="Hong" localSheetId="3" hidden="1">{"'Sheet1'!$L$16"}</definedName>
    <definedName name="Hong" localSheetId="0" hidden="1">{"'Sheet1'!$L$16"}</definedName>
    <definedName name="Hong" localSheetId="13" hidden="1">{"'Sheet1'!$L$16"}</definedName>
    <definedName name="Hong" localSheetId="16" hidden="1">{"'Sheet1'!$L$16"}</definedName>
    <definedName name="Hong" localSheetId="1" hidden="1">{"'Sheet1'!$L$16"}</definedName>
    <definedName name="Hong" localSheetId="2" hidden="1">{"'Sheet1'!$L$16"}</definedName>
    <definedName name="Hong" hidden="1">{"'Sheet1'!$L$16"}</definedName>
    <definedName name="Hopnoicap" localSheetId="19">#REF!</definedName>
    <definedName name="Hopnoicap" localSheetId="10">#REF!</definedName>
    <definedName name="Hopnoicap" localSheetId="3">#REF!</definedName>
    <definedName name="Hopnoicap" localSheetId="16">#REF!</definedName>
    <definedName name="Hopnoicap">#REF!</definedName>
    <definedName name="hosp_inc" localSheetId="19">#REF!</definedName>
    <definedName name="hosp_inc" localSheetId="10">#REF!</definedName>
    <definedName name="hosp_inc" localSheetId="3">#REF!</definedName>
    <definedName name="hosp_inc" localSheetId="16">#REF!</definedName>
    <definedName name="hosp_inc">#REF!</definedName>
    <definedName name="Hoten" localSheetId="19">#REF!</definedName>
    <definedName name="Hoten" localSheetId="10">#REF!</definedName>
    <definedName name="Hoten" localSheetId="3">#REF!</definedName>
    <definedName name="Hoten" localSheetId="16">#REF!</definedName>
    <definedName name="Hoten">#REF!</definedName>
    <definedName name="House" localSheetId="19">#REF!</definedName>
    <definedName name="House" localSheetId="10">#REF!</definedName>
    <definedName name="House" localSheetId="3">#REF!</definedName>
    <definedName name="House" localSheetId="16">#REF!</definedName>
    <definedName name="House">#REF!</definedName>
    <definedName name="HR">#N/A</definedName>
    <definedName name="HRC">#N/A</definedName>
    <definedName name="hs" localSheetId="13">#REF!</definedName>
    <definedName name="hs" localSheetId="16">#REF!</definedName>
    <definedName name="hs">#N/A</definedName>
    <definedName name="HSCT3">0.1</definedName>
    <definedName name="hsd" localSheetId="13">#REF!</definedName>
    <definedName name="hsd" localSheetId="16">#REF!</definedName>
    <definedName name="hsd">#N/A</definedName>
    <definedName name="hsdc" localSheetId="13">#REF!</definedName>
    <definedName name="hsdc" localSheetId="16">#REF!</definedName>
    <definedName name="hsdc">#N/A</definedName>
    <definedName name="hsdc1" localSheetId="13">#REF!</definedName>
    <definedName name="hsdc1" localSheetId="16">#REF!</definedName>
    <definedName name="hsdc1">#N/A</definedName>
    <definedName name="HSDN">2.5</definedName>
    <definedName name="HSGG" localSheetId="19">#REF!</definedName>
    <definedName name="HSGG" localSheetId="10">#REF!</definedName>
    <definedName name="HSGG" localSheetId="3">#REF!</definedName>
    <definedName name="HSGG" localSheetId="16">#REF!</definedName>
    <definedName name="HSGG">#REF!</definedName>
    <definedName name="HSHH" localSheetId="13">#REF!</definedName>
    <definedName name="HSHH" localSheetId="16">#REF!</definedName>
    <definedName name="HSHH">#N/A</definedName>
    <definedName name="HSHHUT" localSheetId="13">#REF!</definedName>
    <definedName name="HSHHUT" localSheetId="16">#REF!</definedName>
    <definedName name="HSHHUT">#N/A</definedName>
    <definedName name="hsk" localSheetId="13">#REF!</definedName>
    <definedName name="hsk" localSheetId="16">#REF!</definedName>
    <definedName name="hsk">#N/A</definedName>
    <definedName name="hskh">1</definedName>
    <definedName name="HSKK35" localSheetId="19">#REF!</definedName>
    <definedName name="HSKK35" localSheetId="7">#REF!</definedName>
    <definedName name="HSKK35" localSheetId="18">#REF!</definedName>
    <definedName name="HSKK35" localSheetId="17">#REF!</definedName>
    <definedName name="HSKK35" localSheetId="13">#REF!</definedName>
    <definedName name="HSKK35" localSheetId="16">#REF!</definedName>
    <definedName name="HSKK35">#REF!</definedName>
    <definedName name="HSLX" localSheetId="19">#REF!</definedName>
    <definedName name="HSLX" localSheetId="7">#REF!</definedName>
    <definedName name="HSLX" localSheetId="18">#REF!</definedName>
    <definedName name="HSLX" localSheetId="17">#REF!</definedName>
    <definedName name="HSLX" localSheetId="13">#REF!</definedName>
    <definedName name="HSLX" localSheetId="16">#REF!</definedName>
    <definedName name="HSLX">#REF!</definedName>
    <definedName name="HSLXH">1.7</definedName>
    <definedName name="HSLXP" localSheetId="19">#REF!</definedName>
    <definedName name="HSLXP" localSheetId="13">#REF!</definedName>
    <definedName name="HSLXP" localSheetId="16">#REF!</definedName>
    <definedName name="HSLXP">#REF!</definedName>
    <definedName name="hsm">#N/A</definedName>
    <definedName name="HSMTC">#N/A</definedName>
    <definedName name="hsn">0.5</definedName>
    <definedName name="hsnc_cau">1.626</definedName>
    <definedName name="hsnc_cau2">1.626</definedName>
    <definedName name="hsnc_d">1.6356</definedName>
    <definedName name="hsnc_d2">1.6356</definedName>
    <definedName name="hso">#N/A</definedName>
    <definedName name="HSSL">#N/A</definedName>
    <definedName name="hßm4" localSheetId="13">#REF!</definedName>
    <definedName name="hßm4" localSheetId="16">#REF!</definedName>
    <definedName name="hßm4">#N/A</definedName>
    <definedName name="hstb" localSheetId="13">#REF!</definedName>
    <definedName name="hstb" localSheetId="16">#REF!</definedName>
    <definedName name="hstb">#N/A</definedName>
    <definedName name="hstdtk" localSheetId="13">#REF!</definedName>
    <definedName name="hstdtk" localSheetId="16">#REF!</definedName>
    <definedName name="hstdtk">#N/A</definedName>
    <definedName name="hsthep" localSheetId="13">#REF!</definedName>
    <definedName name="hsthep" localSheetId="16">#REF!</definedName>
    <definedName name="hsthep">#N/A</definedName>
    <definedName name="hsUd" localSheetId="19">#REF!</definedName>
    <definedName name="hsUd" localSheetId="7">#REF!</definedName>
    <definedName name="hsUd" localSheetId="10">#REF!</definedName>
    <definedName name="hsUd" localSheetId="18">#REF!</definedName>
    <definedName name="hsUd" localSheetId="17">#REF!</definedName>
    <definedName name="hsUd" localSheetId="3">#REF!</definedName>
    <definedName name="hsUd" localSheetId="0">#REF!</definedName>
    <definedName name="hsUd" localSheetId="16">#REF!</definedName>
    <definedName name="hsUd" localSheetId="1">#REF!</definedName>
    <definedName name="hsUd" localSheetId="2">#REF!</definedName>
    <definedName name="hsUd">#REF!</definedName>
    <definedName name="HSVC1" localSheetId="13">#REF!</definedName>
    <definedName name="HSVC1" localSheetId="16">#REF!</definedName>
    <definedName name="HSVC1">#N/A</definedName>
    <definedName name="HSVC2" localSheetId="13">#REF!</definedName>
    <definedName name="HSVC2" localSheetId="16">#REF!</definedName>
    <definedName name="HSVC2">#N/A</definedName>
    <definedName name="HSVC3" localSheetId="13">#REF!</definedName>
    <definedName name="HSVC3" localSheetId="16">#REF!</definedName>
    <definedName name="HSVC3">#N/A</definedName>
    <definedName name="HsVCVLTH">#N/A</definedName>
    <definedName name="hsvl" localSheetId="13">#REF!</definedName>
    <definedName name="hsvl" localSheetId="16">#REF!</definedName>
    <definedName name="hsvl">#N/A</definedName>
    <definedName name="hsvl2">1</definedName>
    <definedName name="hsvt">1</definedName>
    <definedName name="hsvtbms">1</definedName>
    <definedName name="hsvtmt">1</definedName>
    <definedName name="HT" localSheetId="19">#REF!</definedName>
    <definedName name="HT" localSheetId="7">#REF!</definedName>
    <definedName name="HT" localSheetId="10">#REF!</definedName>
    <definedName name="HT" localSheetId="18">#REF!</definedName>
    <definedName name="HT" localSheetId="17">#REF!</definedName>
    <definedName name="HT" localSheetId="3">#REF!</definedName>
    <definedName name="HT" localSheetId="0">#REF!</definedName>
    <definedName name="HT" localSheetId="13">#REF!</definedName>
    <definedName name="HT" localSheetId="16">#REF!</definedName>
    <definedName name="HT" localSheetId="1">#REF!</definedName>
    <definedName name="HT" localSheetId="2">#REF!</definedName>
    <definedName name="HT">#REF!</definedName>
    <definedName name="HTHH" localSheetId="19">#REF!</definedName>
    <definedName name="HTHH" localSheetId="7">#REF!</definedName>
    <definedName name="HTHH" localSheetId="18">#REF!</definedName>
    <definedName name="HTHH" localSheetId="17">#REF!</definedName>
    <definedName name="HTHH" localSheetId="13">#REF!</definedName>
    <definedName name="HTHH" localSheetId="16">#REF!</definedName>
    <definedName name="HTHH">#REF!</definedName>
    <definedName name="htlm" localSheetId="4" hidden="1">{"'Sheet1'!$L$16"}</definedName>
    <definedName name="htlm" localSheetId="5" hidden="1">{"'Sheet1'!$L$16"}</definedName>
    <definedName name="htlm" localSheetId="6" hidden="1">{"'Sheet1'!$L$16"}</definedName>
    <definedName name="htlm" localSheetId="19" hidden="1">{"'Sheet1'!$L$16"}</definedName>
    <definedName name="htlm" localSheetId="7" hidden="1">{"'Sheet1'!$L$16"}</definedName>
    <definedName name="htlm" localSheetId="8" hidden="1">{"'Sheet1'!$L$16"}</definedName>
    <definedName name="htlm" localSheetId="10" hidden="1">{"'Sheet1'!$L$16"}</definedName>
    <definedName name="htlm" localSheetId="11" hidden="1">{"'Sheet1'!$L$16"}</definedName>
    <definedName name="htlm" localSheetId="12" hidden="1">{"'Sheet1'!$L$16"}</definedName>
    <definedName name="htlm" localSheetId="18" hidden="1">{"'Sheet1'!$L$16"}</definedName>
    <definedName name="htlm" localSheetId="17" hidden="1">{"'Sheet1'!$L$16"}</definedName>
    <definedName name="htlm" localSheetId="3" hidden="1">{"'Sheet1'!$L$16"}</definedName>
    <definedName name="htlm" localSheetId="0" hidden="1">{"'Sheet1'!$L$16"}</definedName>
    <definedName name="htlm" localSheetId="13" hidden="1">{"'Sheet1'!$L$16"}</definedName>
    <definedName name="htlm" localSheetId="16" hidden="1">{"'Sheet1'!$L$16"}</definedName>
    <definedName name="htlm" localSheetId="1" hidden="1">{"'Sheet1'!$L$16"}</definedName>
    <definedName name="htlm" localSheetId="2" hidden="1">{"'Sheet1'!$L$16"}</definedName>
    <definedName name="htlm" hidden="1">{"'Sheet1'!$L$16"}</definedName>
    <definedName name="HTML_CodePage" hidden="1">950</definedName>
    <definedName name="HTML_Control" localSheetId="4" hidden="1">{"'Sheet1'!$L$16"}</definedName>
    <definedName name="HTML_Control" localSheetId="5" hidden="1">{"'Sheet1'!$L$16"}</definedName>
    <definedName name="HTML_Control" localSheetId="6" hidden="1">{"'Sheet1'!$L$16"}</definedName>
    <definedName name="HTML_Control" localSheetId="19" hidden="1">{"'Sheet1'!$L$16"}</definedName>
    <definedName name="HTML_Control" localSheetId="7" hidden="1">{"'Sheet1'!$L$16"}</definedName>
    <definedName name="HTML_Control" localSheetId="8" hidden="1">{"'Sheet1'!$L$16"}</definedName>
    <definedName name="HTML_Control" localSheetId="10" hidden="1">{"'Sheet1'!$L$16"}</definedName>
    <definedName name="HTML_Control" localSheetId="11" hidden="1">{"'Sheet1'!$L$16"}</definedName>
    <definedName name="HTML_Control" localSheetId="12" hidden="1">{"'Sheet1'!$L$16"}</definedName>
    <definedName name="HTML_Control" localSheetId="18" hidden="1">{"'Sheet1'!$L$16"}</definedName>
    <definedName name="HTML_Control" localSheetId="17" hidden="1">{"'Sheet1'!$L$16"}</definedName>
    <definedName name="HTML_Control" localSheetId="3" hidden="1">{"'Sheet1'!$L$16"}</definedName>
    <definedName name="HTML_Control" localSheetId="0" hidden="1">{"'Sheet1'!$L$16"}</definedName>
    <definedName name="HTML_Control" localSheetId="13" hidden="1">{"'Sheet1'!$L$16"}</definedName>
    <definedName name="HTML_Control" localSheetId="16" hidden="1">{"'Sheet1'!$L$16"}</definedName>
    <definedName name="HTML_Control" localSheetId="1" hidden="1">{"'Sheet1'!$L$16"}</definedName>
    <definedName name="HTML_Control" localSheetId="2" hidden="1">{"'Sheet1'!$L$16"}</definedName>
    <definedName name="HTML_Control" hidden="1">{"'Sheet1'!$L$16"}</definedName>
    <definedName name="html_control_xoa2" localSheetId="4" hidden="1">{"'Sheet1'!$L$16"}</definedName>
    <definedName name="html_control_xoa2" localSheetId="5" hidden="1">{"'Sheet1'!$L$16"}</definedName>
    <definedName name="html_control_xoa2" localSheetId="6" hidden="1">{"'Sheet1'!$L$16"}</definedName>
    <definedName name="html_control_xoa2" localSheetId="19" hidden="1">{"'Sheet1'!$L$16"}</definedName>
    <definedName name="html_control_xoa2" localSheetId="7" hidden="1">{"'Sheet1'!$L$16"}</definedName>
    <definedName name="html_control_xoa2" localSheetId="8" hidden="1">{"'Sheet1'!$L$16"}</definedName>
    <definedName name="html_control_xoa2" localSheetId="10" hidden="1">{"'Sheet1'!$L$16"}</definedName>
    <definedName name="html_control_xoa2" localSheetId="11" hidden="1">{"'Sheet1'!$L$16"}</definedName>
    <definedName name="html_control_xoa2" localSheetId="12" hidden="1">{"'Sheet1'!$L$16"}</definedName>
    <definedName name="html_control_xoa2" localSheetId="18" hidden="1">{"'Sheet1'!$L$16"}</definedName>
    <definedName name="html_control_xoa2" localSheetId="17" hidden="1">{"'Sheet1'!$L$16"}</definedName>
    <definedName name="html_control_xoa2" localSheetId="3" hidden="1">{"'Sheet1'!$L$16"}</definedName>
    <definedName name="html_control_xoa2" localSheetId="0" hidden="1">{"'Sheet1'!$L$16"}</definedName>
    <definedName name="html_control_xoa2" localSheetId="13" hidden="1">{"'Sheet1'!$L$16"}</definedName>
    <definedName name="html_control_xoa2" localSheetId="16" hidden="1">{"'Sheet1'!$L$16"}</definedName>
    <definedName name="html_control_xoa2" localSheetId="1" hidden="1">{"'Sheet1'!$L$16"}</definedName>
    <definedName name="html_control_xoa2" localSheetId="2" hidden="1">{"'Sheet1'!$L$16"}</definedName>
    <definedName name="html_control_xoa2" hidden="1">{"'Sheet1'!$L$16"}</definedName>
    <definedName name="html_control1" localSheetId="4" hidden="1">{"'Sheet1'!$L$16"}</definedName>
    <definedName name="html_control1" localSheetId="5" hidden="1">{"'Sheet1'!$L$16"}</definedName>
    <definedName name="html_control1" localSheetId="6" hidden="1">{"'Sheet1'!$L$16"}</definedName>
    <definedName name="html_control1" localSheetId="19" hidden="1">{"'Sheet1'!$L$16"}</definedName>
    <definedName name="html_control1" localSheetId="7" hidden="1">{"'Sheet1'!$L$16"}</definedName>
    <definedName name="html_control1" localSheetId="8" hidden="1">{"'Sheet1'!$L$16"}</definedName>
    <definedName name="html_control1" localSheetId="10" hidden="1">{"'Sheet1'!$L$16"}</definedName>
    <definedName name="html_control1" localSheetId="11" hidden="1">{"'Sheet1'!$L$16"}</definedName>
    <definedName name="html_control1" localSheetId="12" hidden="1">{"'Sheet1'!$L$16"}</definedName>
    <definedName name="html_control1" localSheetId="18" hidden="1">{"'Sheet1'!$L$16"}</definedName>
    <definedName name="html_control1" localSheetId="17" hidden="1">{"'Sheet1'!$L$16"}</definedName>
    <definedName name="html_control1" localSheetId="3" hidden="1">{"'Sheet1'!$L$16"}</definedName>
    <definedName name="html_control1" localSheetId="0" hidden="1">{"'Sheet1'!$L$16"}</definedName>
    <definedName name="html_control1" localSheetId="13" hidden="1">{"'Sheet1'!$L$16"}</definedName>
    <definedName name="html_control1" localSheetId="16" hidden="1">{"'Sheet1'!$L$16"}</definedName>
    <definedName name="html_control1" localSheetId="1" hidden="1">{"'Sheet1'!$L$16"}</definedName>
    <definedName name="html_control1" localSheetId="2" hidden="1">{"'Sheet1'!$L$16"}</definedName>
    <definedName name="html_control1" hidden="1">{"'Sheet1'!$L$16"}</definedName>
    <definedName name="HTML_Controlmoi" localSheetId="4" hidden="1">{"'Sheet1'!$L$16"}</definedName>
    <definedName name="HTML_Controlmoi" localSheetId="5" hidden="1">{"'Sheet1'!$L$16"}</definedName>
    <definedName name="HTML_Controlmoi" localSheetId="6" hidden="1">{"'Sheet1'!$L$16"}</definedName>
    <definedName name="HTML_Controlmoi" localSheetId="19" hidden="1">{"'Sheet1'!$L$16"}</definedName>
    <definedName name="HTML_Controlmoi" localSheetId="7" hidden="1">{"'Sheet1'!$L$16"}</definedName>
    <definedName name="HTML_Controlmoi" localSheetId="8" hidden="1">{"'Sheet1'!$L$16"}</definedName>
    <definedName name="HTML_Controlmoi" localSheetId="10" hidden="1">{"'Sheet1'!$L$16"}</definedName>
    <definedName name="HTML_Controlmoi" localSheetId="11" hidden="1">{"'Sheet1'!$L$16"}</definedName>
    <definedName name="HTML_Controlmoi" localSheetId="12" hidden="1">{"'Sheet1'!$L$16"}</definedName>
    <definedName name="HTML_Controlmoi" localSheetId="18" hidden="1">{"'Sheet1'!$L$16"}</definedName>
    <definedName name="HTML_Controlmoi" localSheetId="17" hidden="1">{"'Sheet1'!$L$16"}</definedName>
    <definedName name="HTML_Controlmoi" localSheetId="3" hidden="1">{"'Sheet1'!$L$16"}</definedName>
    <definedName name="HTML_Controlmoi" localSheetId="0" hidden="1">{"'Sheet1'!$L$16"}</definedName>
    <definedName name="HTML_Controlmoi" localSheetId="13" hidden="1">{"'Sheet1'!$L$16"}</definedName>
    <definedName name="HTML_Controlmoi" localSheetId="16" hidden="1">{"'Sheet1'!$L$16"}</definedName>
    <definedName name="HTML_Controlmoi" localSheetId="1" hidden="1">{"'Sheet1'!$L$16"}</definedName>
    <definedName name="HTML_Controlmoi" localSheetId="2"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PathFilemoi" hidden="1">"C:\2689\Q\國內\00q3961台化龍德PTA3建造\MyHTML.htm"</definedName>
    <definedName name="HTML_Title" hidden="1">"00Q3961-SUM"</definedName>
    <definedName name="HTMT" localSheetId="4" hidden="1">{"'Sheet1'!$L$16"}</definedName>
    <definedName name="HTMT" localSheetId="5" hidden="1">{"'Sheet1'!$L$16"}</definedName>
    <definedName name="HTMT" localSheetId="6" hidden="1">{"'Sheet1'!$L$16"}</definedName>
    <definedName name="HTMT" localSheetId="19" hidden="1">{"'Sheet1'!$L$16"}</definedName>
    <definedName name="HTMT" localSheetId="7" hidden="1">{"'Sheet1'!$L$16"}</definedName>
    <definedName name="HTMT" localSheetId="8" hidden="1">{"'Sheet1'!$L$16"}</definedName>
    <definedName name="HTMT" localSheetId="10" hidden="1">{"'Sheet1'!$L$16"}</definedName>
    <definedName name="HTMT" localSheetId="11" hidden="1">{"'Sheet1'!$L$16"}</definedName>
    <definedName name="HTMT" localSheetId="12" hidden="1">{"'Sheet1'!$L$16"}</definedName>
    <definedName name="HTMT" localSheetId="18" hidden="1">{"'Sheet1'!$L$16"}</definedName>
    <definedName name="HTMT" localSheetId="17" hidden="1">{"'Sheet1'!$L$16"}</definedName>
    <definedName name="HTMT" localSheetId="3" hidden="1">{"'Sheet1'!$L$16"}</definedName>
    <definedName name="HTMT" localSheetId="0" hidden="1">{"'Sheet1'!$L$16"}</definedName>
    <definedName name="HTMT" localSheetId="13" hidden="1">{"'Sheet1'!$L$16"}</definedName>
    <definedName name="HTMT" localSheetId="16" hidden="1">{"'Sheet1'!$L$16"}</definedName>
    <definedName name="HTMT" localSheetId="1" hidden="1">{"'Sheet1'!$L$16"}</definedName>
    <definedName name="HTMT" localSheetId="2" hidden="1">{"'Sheet1'!$L$16"}</definedName>
    <definedName name="HTMT" hidden="1">{"'Sheet1'!$L$16"}</definedName>
    <definedName name="HTMT1" localSheetId="4" hidden="1">{#N/A,#N/A,FALSE,"Sheet1"}</definedName>
    <definedName name="HTMT1" localSheetId="5" hidden="1">{#N/A,#N/A,FALSE,"Sheet1"}</definedName>
    <definedName name="HTMT1" localSheetId="6" hidden="1">{#N/A,#N/A,FALSE,"Sheet1"}</definedName>
    <definedName name="HTMT1" localSheetId="19" hidden="1">{#N/A,#N/A,FALSE,"Sheet1"}</definedName>
    <definedName name="HTMT1" localSheetId="7" hidden="1">{#N/A,#N/A,FALSE,"Sheet1"}</definedName>
    <definedName name="HTMT1" localSheetId="8" hidden="1">{#N/A,#N/A,FALSE,"Sheet1"}</definedName>
    <definedName name="HTMT1" localSheetId="10" hidden="1">{#N/A,#N/A,FALSE,"Sheet1"}</definedName>
    <definedName name="HTMT1" localSheetId="11" hidden="1">{#N/A,#N/A,FALSE,"Sheet1"}</definedName>
    <definedName name="HTMT1" localSheetId="12" hidden="1">{#N/A,#N/A,FALSE,"Sheet1"}</definedName>
    <definedName name="HTMT1" localSheetId="18" hidden="1">{#N/A,#N/A,FALSE,"Sheet1"}</definedName>
    <definedName name="HTMT1" localSheetId="17" hidden="1">{#N/A,#N/A,FALSE,"Sheet1"}</definedName>
    <definedName name="HTMT1" localSheetId="3" hidden="1">{#N/A,#N/A,FALSE,"Sheet1"}</definedName>
    <definedName name="HTMT1" localSheetId="0" hidden="1">{#N/A,#N/A,FALSE,"Sheet1"}</definedName>
    <definedName name="HTMT1" localSheetId="13" hidden="1">{#N/A,#N/A,FALSE,"Sheet1"}</definedName>
    <definedName name="HTMT1" localSheetId="16" hidden="1">{#N/A,#N/A,FALSE,"Sheet1"}</definedName>
    <definedName name="HTMT1" localSheetId="1" hidden="1">{#N/A,#N/A,FALSE,"Sheet1"}</definedName>
    <definedName name="HTMT1" localSheetId="2" hidden="1">{#N/A,#N/A,FALSE,"Sheet1"}</definedName>
    <definedName name="HTMT1" hidden="1">{#N/A,#N/A,FALSE,"Sheet1"}</definedName>
    <definedName name="HTNC" localSheetId="13">#REF!</definedName>
    <definedName name="HTNC" localSheetId="16">#REF!</definedName>
    <definedName name="HTNC">#N/A</definedName>
    <definedName name="htrhrt" localSheetId="4" hidden="1">{"'Sheet1'!$L$16"}</definedName>
    <definedName name="htrhrt" localSheetId="5" hidden="1">{"'Sheet1'!$L$16"}</definedName>
    <definedName name="htrhrt" localSheetId="6" hidden="1">{"'Sheet1'!$L$16"}</definedName>
    <definedName name="htrhrt" localSheetId="19" hidden="1">{"'Sheet1'!$L$16"}</definedName>
    <definedName name="htrhrt" localSheetId="7" hidden="1">{"'Sheet1'!$L$16"}</definedName>
    <definedName name="htrhrt" localSheetId="8" hidden="1">{"'Sheet1'!$L$16"}</definedName>
    <definedName name="htrhrt" localSheetId="10" hidden="1">{"'Sheet1'!$L$16"}</definedName>
    <definedName name="htrhrt" localSheetId="11" hidden="1">{"'Sheet1'!$L$16"}</definedName>
    <definedName name="htrhrt" localSheetId="12" hidden="1">{"'Sheet1'!$L$16"}</definedName>
    <definedName name="htrhrt" localSheetId="18" hidden="1">{"'Sheet1'!$L$16"}</definedName>
    <definedName name="htrhrt" localSheetId="17" hidden="1">{"'Sheet1'!$L$16"}</definedName>
    <definedName name="htrhrt" localSheetId="3" hidden="1">{"'Sheet1'!$L$16"}</definedName>
    <definedName name="htrhrt" localSheetId="0" hidden="1">{"'Sheet1'!$L$16"}</definedName>
    <definedName name="htrhrt" localSheetId="13" hidden="1">{"'Sheet1'!$L$16"}</definedName>
    <definedName name="htrhrt" localSheetId="16" hidden="1">{"'Sheet1'!$L$16"}</definedName>
    <definedName name="htrhrt" localSheetId="1" hidden="1">{"'Sheet1'!$L$16"}</definedName>
    <definedName name="htrhrt" localSheetId="2" hidden="1">{"'Sheet1'!$L$16"}</definedName>
    <definedName name="htrhrt" hidden="1">{"'Sheet1'!$L$16"}</definedName>
    <definedName name="HTS">#N/A</definedName>
    <definedName name="HTU">#N/A</definedName>
    <definedName name="HTVL" localSheetId="13">#REF!</definedName>
    <definedName name="HTVL" localSheetId="16">#REF!</definedName>
    <definedName name="HTVL">#N/A</definedName>
    <definedName name="hu" localSheetId="4" hidden="1">{"'Sheet1'!$L$16"}</definedName>
    <definedName name="hu" localSheetId="5" hidden="1">{"'Sheet1'!$L$16"}</definedName>
    <definedName name="hu" localSheetId="6" hidden="1">{"'Sheet1'!$L$16"}</definedName>
    <definedName name="hu" localSheetId="19" hidden="1">{"'Sheet1'!$L$16"}</definedName>
    <definedName name="hu" localSheetId="7" hidden="1">{"'Sheet1'!$L$16"}</definedName>
    <definedName name="hu" localSheetId="8" hidden="1">{"'Sheet1'!$L$16"}</definedName>
    <definedName name="hu" localSheetId="10" hidden="1">{"'Sheet1'!$L$16"}</definedName>
    <definedName name="hu" localSheetId="11" hidden="1">{"'Sheet1'!$L$16"}</definedName>
    <definedName name="hu" localSheetId="12" hidden="1">{"'Sheet1'!$L$16"}</definedName>
    <definedName name="hu" localSheetId="18" hidden="1">{"'Sheet1'!$L$16"}</definedName>
    <definedName name="hu" localSheetId="17" hidden="1">{"'Sheet1'!$L$16"}</definedName>
    <definedName name="hu" localSheetId="3" hidden="1">{"'Sheet1'!$L$16"}</definedName>
    <definedName name="hu" localSheetId="0" hidden="1">{"'Sheet1'!$L$16"}</definedName>
    <definedName name="hu" localSheetId="13" hidden="1">{"'Sheet1'!$L$16"}</definedName>
    <definedName name="hu" localSheetId="16" hidden="1">{"'Sheet1'!$L$16"}</definedName>
    <definedName name="hu" localSheetId="1" hidden="1">{"'Sheet1'!$L$16"}</definedName>
    <definedName name="hu" localSheetId="2" hidden="1">{"'Sheet1'!$L$16"}</definedName>
    <definedName name="hu" hidden="1">{"'Sheet1'!$L$16"}</definedName>
    <definedName name="hui" localSheetId="4" hidden="1">{"'Sheet1'!$L$16"}</definedName>
    <definedName name="hui" localSheetId="5" hidden="1">{"'Sheet1'!$L$16"}</definedName>
    <definedName name="hui" localSheetId="6" hidden="1">{"'Sheet1'!$L$16"}</definedName>
    <definedName name="hui" localSheetId="19" hidden="1">{"'Sheet1'!$L$16"}</definedName>
    <definedName name="hui" localSheetId="7" hidden="1">{"'Sheet1'!$L$16"}</definedName>
    <definedName name="hui" localSheetId="8" hidden="1">{"'Sheet1'!$L$16"}</definedName>
    <definedName name="hui" localSheetId="10" hidden="1">{"'Sheet1'!$L$16"}</definedName>
    <definedName name="hui" localSheetId="11" hidden="1">{"'Sheet1'!$L$16"}</definedName>
    <definedName name="hui" localSheetId="12" hidden="1">{"'Sheet1'!$L$16"}</definedName>
    <definedName name="hui" localSheetId="18" hidden="1">{"'Sheet1'!$L$16"}</definedName>
    <definedName name="hui" localSheetId="17" hidden="1">{"'Sheet1'!$L$16"}</definedName>
    <definedName name="hui" localSheetId="3" hidden="1">{"'Sheet1'!$L$16"}</definedName>
    <definedName name="hui" localSheetId="0" hidden="1">{"'Sheet1'!$L$16"}</definedName>
    <definedName name="hui" localSheetId="13" hidden="1">{"'Sheet1'!$L$16"}</definedName>
    <definedName name="hui" localSheetId="16" hidden="1">{"'Sheet1'!$L$16"}</definedName>
    <definedName name="hui" localSheetId="1" hidden="1">{"'Sheet1'!$L$16"}</definedName>
    <definedName name="hui" localSheetId="2" hidden="1">{"'Sheet1'!$L$16"}</definedName>
    <definedName name="hui" hidden="1">{"'Sheet1'!$L$16"}</definedName>
    <definedName name="hưiưng" localSheetId="19" hidden="1">{"'Sheet1'!$L$16"}</definedName>
    <definedName name="hưiưng" localSheetId="7" hidden="1">{"'Sheet1'!$L$16"}</definedName>
    <definedName name="hưiưng" localSheetId="10" hidden="1">{"'Sheet1'!$L$16"}</definedName>
    <definedName name="hưiưng" localSheetId="11" hidden="1">{"'Sheet1'!$L$16"}</definedName>
    <definedName name="hưiưng" localSheetId="12" hidden="1">{"'Sheet1'!$L$16"}</definedName>
    <definedName name="hưiưng" localSheetId="18" hidden="1">{"'Sheet1'!$L$16"}</definedName>
    <definedName name="hưiưng" localSheetId="17" hidden="1">{"'Sheet1'!$L$16"}</definedName>
    <definedName name="hưiưng" localSheetId="3" hidden="1">{"'Sheet1'!$L$16"}</definedName>
    <definedName name="hưiưng" localSheetId="0" hidden="1">{"'Sheet1'!$L$16"}</definedName>
    <definedName name="hưiưng" localSheetId="13" hidden="1">{"'Sheet1'!$L$16"}</definedName>
    <definedName name="hưiưng" localSheetId="16" hidden="1">{"'Sheet1'!$L$16"}</definedName>
    <definedName name="hưiưng" localSheetId="1" hidden="1">{"'Sheet1'!$L$16"}</definedName>
    <definedName name="hưiưng" localSheetId="2" hidden="1">{"'Sheet1'!$L$16"}</definedName>
    <definedName name="hưiưng" hidden="1">{"'Sheet1'!$L$16"}</definedName>
    <definedName name="HUU" localSheetId="4" hidden="1">{"'Sheet1'!$L$16"}</definedName>
    <definedName name="HUU" localSheetId="5" hidden="1">{"'Sheet1'!$L$16"}</definedName>
    <definedName name="HUU" localSheetId="6" hidden="1">{"'Sheet1'!$L$16"}</definedName>
    <definedName name="HUU" localSheetId="19" hidden="1">{"'Sheet1'!$L$16"}</definedName>
    <definedName name="HUU" localSheetId="7" hidden="1">{"'Sheet1'!$L$16"}</definedName>
    <definedName name="HUU" localSheetId="8" hidden="1">{"'Sheet1'!$L$16"}</definedName>
    <definedName name="HUU" localSheetId="10" hidden="1">{"'Sheet1'!$L$16"}</definedName>
    <definedName name="HUU" localSheetId="11" hidden="1">{"'Sheet1'!$L$16"}</definedName>
    <definedName name="HUU" localSheetId="12" hidden="1">{"'Sheet1'!$L$16"}</definedName>
    <definedName name="HUU" localSheetId="18" hidden="1">{"'Sheet1'!$L$16"}</definedName>
    <definedName name="HUU" localSheetId="17" hidden="1">{"'Sheet1'!$L$16"}</definedName>
    <definedName name="HUU" localSheetId="3" hidden="1">{"'Sheet1'!$L$16"}</definedName>
    <definedName name="HUU" localSheetId="0" hidden="1">{"'Sheet1'!$L$16"}</definedName>
    <definedName name="HUU" localSheetId="13" hidden="1">{"'Sheet1'!$L$16"}</definedName>
    <definedName name="HUU" localSheetId="16" hidden="1">{"'Sheet1'!$L$16"}</definedName>
    <definedName name="HUU" localSheetId="1" hidden="1">{"'Sheet1'!$L$16"}</definedName>
    <definedName name="HUU" localSheetId="2" hidden="1">{"'Sheet1'!$L$16"}</definedName>
    <definedName name="HUU" hidden="1">{"'Sheet1'!$L$16"}</definedName>
    <definedName name="huy" localSheetId="4" hidden="1">{"'Sheet1'!$L$16"}</definedName>
    <definedName name="huy" localSheetId="5" hidden="1">{"'Sheet1'!$L$16"}</definedName>
    <definedName name="huy" localSheetId="6" hidden="1">{"'Sheet1'!$L$16"}</definedName>
    <definedName name="huy" localSheetId="19" hidden="1">{"'Sheet1'!$L$16"}</definedName>
    <definedName name="huy" localSheetId="7" hidden="1">{"'Sheet1'!$L$16"}</definedName>
    <definedName name="huy" localSheetId="8" hidden="1">{"'Sheet1'!$L$16"}</definedName>
    <definedName name="huy" localSheetId="10" hidden="1">{"'Sheet1'!$L$16"}</definedName>
    <definedName name="huy" localSheetId="11" hidden="1">{"'Sheet1'!$L$16"}</definedName>
    <definedName name="huy" localSheetId="12" hidden="1">{"'Sheet1'!$L$16"}</definedName>
    <definedName name="huy" localSheetId="18" hidden="1">{"'Sheet1'!$L$16"}</definedName>
    <definedName name="huy" localSheetId="17" hidden="1">{"'Sheet1'!$L$16"}</definedName>
    <definedName name="huy" localSheetId="3" hidden="1">{"'Sheet1'!$L$16"}</definedName>
    <definedName name="huy" localSheetId="0" hidden="1">{"'Sheet1'!$L$16"}</definedName>
    <definedName name="huy" localSheetId="13" hidden="1">{"'Sheet1'!$L$16"}</definedName>
    <definedName name="huy" localSheetId="16" hidden="1">{"'Sheet1'!$L$16"}</definedName>
    <definedName name="huy" localSheetId="1" hidden="1">{"'Sheet1'!$L$16"}</definedName>
    <definedName name="huy" localSheetId="2" hidden="1">{"'Sheet1'!$L$16"}</definedName>
    <definedName name="huy" hidden="1">{"'Sheet1'!$L$16"}</definedName>
    <definedName name="huy_xoa" localSheetId="4" hidden="1">{"'Sheet1'!$L$16"}</definedName>
    <definedName name="huy_xoa" localSheetId="5" hidden="1">{"'Sheet1'!$L$16"}</definedName>
    <definedName name="huy_xoa" localSheetId="6" hidden="1">{"'Sheet1'!$L$16"}</definedName>
    <definedName name="huy_xoa" localSheetId="19" hidden="1">{"'Sheet1'!$L$16"}</definedName>
    <definedName name="huy_xoa" localSheetId="7" hidden="1">{"'Sheet1'!$L$16"}</definedName>
    <definedName name="huy_xoa" localSheetId="8" hidden="1">{"'Sheet1'!$L$16"}</definedName>
    <definedName name="huy_xoa" localSheetId="10" hidden="1">{"'Sheet1'!$L$16"}</definedName>
    <definedName name="huy_xoa" localSheetId="11" hidden="1">{"'Sheet1'!$L$16"}</definedName>
    <definedName name="huy_xoa" localSheetId="12" hidden="1">{"'Sheet1'!$L$16"}</definedName>
    <definedName name="huy_xoa" localSheetId="18" hidden="1">{"'Sheet1'!$L$16"}</definedName>
    <definedName name="huy_xoa" localSheetId="17" hidden="1">{"'Sheet1'!$L$16"}</definedName>
    <definedName name="huy_xoa" localSheetId="3" hidden="1">{"'Sheet1'!$L$16"}</definedName>
    <definedName name="huy_xoa" localSheetId="0" hidden="1">{"'Sheet1'!$L$16"}</definedName>
    <definedName name="huy_xoa" localSheetId="13" hidden="1">{"'Sheet1'!$L$16"}</definedName>
    <definedName name="huy_xoa" localSheetId="16" hidden="1">{"'Sheet1'!$L$16"}</definedName>
    <definedName name="huy_xoa" localSheetId="1" hidden="1">{"'Sheet1'!$L$16"}</definedName>
    <definedName name="huy_xoa" localSheetId="2" hidden="1">{"'Sheet1'!$L$16"}</definedName>
    <definedName name="huy_xoa" hidden="1">{"'Sheet1'!$L$16"}</definedName>
    <definedName name="huy_xoa2" localSheetId="4" hidden="1">{"'Sheet1'!$L$16"}</definedName>
    <definedName name="huy_xoa2" localSheetId="5" hidden="1">{"'Sheet1'!$L$16"}</definedName>
    <definedName name="huy_xoa2" localSheetId="6" hidden="1">{"'Sheet1'!$L$16"}</definedName>
    <definedName name="huy_xoa2" localSheetId="19" hidden="1">{"'Sheet1'!$L$16"}</definedName>
    <definedName name="huy_xoa2" localSheetId="7" hidden="1">{"'Sheet1'!$L$16"}</definedName>
    <definedName name="huy_xoa2" localSheetId="8" hidden="1">{"'Sheet1'!$L$16"}</definedName>
    <definedName name="huy_xoa2" localSheetId="10" hidden="1">{"'Sheet1'!$L$16"}</definedName>
    <definedName name="huy_xoa2" localSheetId="11" hidden="1">{"'Sheet1'!$L$16"}</definedName>
    <definedName name="huy_xoa2" localSheetId="12" hidden="1">{"'Sheet1'!$L$16"}</definedName>
    <definedName name="huy_xoa2" localSheetId="18" hidden="1">{"'Sheet1'!$L$16"}</definedName>
    <definedName name="huy_xoa2" localSheetId="17" hidden="1">{"'Sheet1'!$L$16"}</definedName>
    <definedName name="huy_xoa2" localSheetId="3" hidden="1">{"'Sheet1'!$L$16"}</definedName>
    <definedName name="huy_xoa2" localSheetId="0" hidden="1">{"'Sheet1'!$L$16"}</definedName>
    <definedName name="huy_xoa2" localSheetId="13" hidden="1">{"'Sheet1'!$L$16"}</definedName>
    <definedName name="huy_xoa2" localSheetId="16" hidden="1">{"'Sheet1'!$L$16"}</definedName>
    <definedName name="huy_xoa2" localSheetId="1" hidden="1">{"'Sheet1'!$L$16"}</definedName>
    <definedName name="huy_xoa2" localSheetId="2" hidden="1">{"'Sheet1'!$L$16"}</definedName>
    <definedName name="huy_xoa2" hidden="1">{"'Sheet1'!$L$16"}</definedName>
    <definedName name="huymoi" localSheetId="4" hidden="1">{"'Sheet1'!$L$16"}</definedName>
    <definedName name="huymoi" localSheetId="5" hidden="1">{"'Sheet1'!$L$16"}</definedName>
    <definedName name="huymoi" localSheetId="6" hidden="1">{"'Sheet1'!$L$16"}</definedName>
    <definedName name="huymoi" localSheetId="19" hidden="1">{"'Sheet1'!$L$16"}</definedName>
    <definedName name="huymoi" localSheetId="7" hidden="1">{"'Sheet1'!$L$16"}</definedName>
    <definedName name="huymoi" localSheetId="8" hidden="1">{"'Sheet1'!$L$16"}</definedName>
    <definedName name="huymoi" localSheetId="10" hidden="1">{"'Sheet1'!$L$16"}</definedName>
    <definedName name="huymoi" localSheetId="11" hidden="1">{"'Sheet1'!$L$16"}</definedName>
    <definedName name="huymoi" localSheetId="12" hidden="1">{"'Sheet1'!$L$16"}</definedName>
    <definedName name="huymoi" localSheetId="18" hidden="1">{"'Sheet1'!$L$16"}</definedName>
    <definedName name="huymoi" localSheetId="17" hidden="1">{"'Sheet1'!$L$16"}</definedName>
    <definedName name="huymoi" localSheetId="3" hidden="1">{"'Sheet1'!$L$16"}</definedName>
    <definedName name="huymoi" localSheetId="0" hidden="1">{"'Sheet1'!$L$16"}</definedName>
    <definedName name="huymoi" localSheetId="13" hidden="1">{"'Sheet1'!$L$16"}</definedName>
    <definedName name="huymoi" localSheetId="16" hidden="1">{"'Sheet1'!$L$16"}</definedName>
    <definedName name="huymoi" localSheetId="1" hidden="1">{"'Sheet1'!$L$16"}</definedName>
    <definedName name="huymoi" localSheetId="2" hidden="1">{"'Sheet1'!$L$16"}</definedName>
    <definedName name="huymoi" hidden="1">{"'Sheet1'!$L$16"}</definedName>
    <definedName name="huynh" localSheetId="4" hidden="1">#REF!</definedName>
    <definedName name="huynh" localSheetId="5" hidden="1">#REF!</definedName>
    <definedName name="huynh" localSheetId="6" hidden="1">#REF!</definedName>
    <definedName name="huynh" localSheetId="19" hidden="1">#REF!</definedName>
    <definedName name="huynh" localSheetId="8" hidden="1">#REF!</definedName>
    <definedName name="huynh" localSheetId="10" hidden="1">#REF!</definedName>
    <definedName name="huynh" localSheetId="11" hidden="1">#REF!</definedName>
    <definedName name="huynh" localSheetId="18" hidden="1">#REF!</definedName>
    <definedName name="huynh" localSheetId="3" hidden="1">#REF!</definedName>
    <definedName name="huynh" localSheetId="13" hidden="1">#REF!</definedName>
    <definedName name="huynh" localSheetId="16" hidden="1">#REF!</definedName>
    <definedName name="huynh" hidden="1">#REF!</definedName>
    <definedName name="HV">#N/A</definedName>
    <definedName name="HVBC">#N/A</definedName>
    <definedName name="HVC">#N/A</definedName>
    <definedName name="HVL">#N/A</definedName>
    <definedName name="HVP">#N/A</definedName>
    <definedName name="I" localSheetId="13">#REF!</definedName>
    <definedName name="I" localSheetId="16">#REF!</definedName>
    <definedName name="I">#N/A</definedName>
    <definedName name="I_A" localSheetId="19">#REF!</definedName>
    <definedName name="I_A" localSheetId="7">#REF!</definedName>
    <definedName name="I_A" localSheetId="10">#REF!</definedName>
    <definedName name="I_A" localSheetId="18">#REF!</definedName>
    <definedName name="I_A" localSheetId="17">#REF!</definedName>
    <definedName name="I_A" localSheetId="3">#REF!</definedName>
    <definedName name="I_A" localSheetId="0">#REF!</definedName>
    <definedName name="I_A" localSheetId="16">#REF!</definedName>
    <definedName name="I_A" localSheetId="1">#REF!</definedName>
    <definedName name="I_A" localSheetId="2">#REF!</definedName>
    <definedName name="I_A">#REF!</definedName>
    <definedName name="I_B" localSheetId="19">#REF!</definedName>
    <definedName name="I_B" localSheetId="10">#REF!</definedName>
    <definedName name="I_B" localSheetId="3">#REF!</definedName>
    <definedName name="I_B" localSheetId="16">#REF!</definedName>
    <definedName name="I_B">#REF!</definedName>
    <definedName name="I_c" localSheetId="19">#REF!</definedName>
    <definedName name="I_c" localSheetId="10">#REF!</definedName>
    <definedName name="I_c" localSheetId="3">#REF!</definedName>
    <definedName name="I_c" localSheetId="16">#REF!</definedName>
    <definedName name="I_c">#REF!</definedName>
    <definedName name="I_p" localSheetId="19">#REF!</definedName>
    <definedName name="I_p" localSheetId="10">#REF!</definedName>
    <definedName name="I_p" localSheetId="3">#REF!</definedName>
    <definedName name="I_p" localSheetId="16">#REF!</definedName>
    <definedName name="I_p">#REF!</definedName>
    <definedName name="iCount">3</definedName>
    <definedName name="ID_1" localSheetId="19">#REF!</definedName>
    <definedName name="ID_1" localSheetId="7">#REF!</definedName>
    <definedName name="ID_1" localSheetId="10">#REF!</definedName>
    <definedName name="ID_1" localSheetId="18">#REF!</definedName>
    <definedName name="ID_1" localSheetId="17">#REF!</definedName>
    <definedName name="ID_1" localSheetId="3">#REF!</definedName>
    <definedName name="ID_1" localSheetId="0">#REF!</definedName>
    <definedName name="ID_1" localSheetId="16">#REF!</definedName>
    <definedName name="ID_1" localSheetId="1">#REF!</definedName>
    <definedName name="ID_1" localSheetId="2">#REF!</definedName>
    <definedName name="ID_1">#REF!</definedName>
    <definedName name="ID_2" localSheetId="19">#REF!</definedName>
    <definedName name="ID_2" localSheetId="10">#REF!</definedName>
    <definedName name="ID_2" localSheetId="3">#REF!</definedName>
    <definedName name="ID_2" localSheetId="16">#REF!</definedName>
    <definedName name="ID_2">#REF!</definedName>
    <definedName name="ID_3" localSheetId="19">#REF!</definedName>
    <definedName name="ID_3" localSheetId="10">#REF!</definedName>
    <definedName name="ID_3" localSheetId="3">#REF!</definedName>
    <definedName name="ID_3" localSheetId="16">#REF!</definedName>
    <definedName name="ID_3">#REF!</definedName>
    <definedName name="ID_4" localSheetId="19">#REF!</definedName>
    <definedName name="ID_4" localSheetId="10">#REF!</definedName>
    <definedName name="ID_4" localSheetId="3">#REF!</definedName>
    <definedName name="ID_4" localSheetId="16">#REF!</definedName>
    <definedName name="ID_4">#REF!</definedName>
    <definedName name="ID_5" localSheetId="19">#REF!</definedName>
    <definedName name="ID_5" localSheetId="10">#REF!</definedName>
    <definedName name="ID_5" localSheetId="3">#REF!</definedName>
    <definedName name="ID_5" localSheetId="16">#REF!</definedName>
    <definedName name="ID_5">#REF!</definedName>
    <definedName name="IDLAB_COST" localSheetId="13">#REF!</definedName>
    <definedName name="IDLAB_COST" localSheetId="16">#REF!</definedName>
    <definedName name="IDLAB_COST">#N/A</definedName>
    <definedName name="II" localSheetId="19">#REF!</definedName>
    <definedName name="II" localSheetId="7">#REF!</definedName>
    <definedName name="II" localSheetId="10">#REF!</definedName>
    <definedName name="II" localSheetId="18">#REF!</definedName>
    <definedName name="II" localSheetId="17">#REF!</definedName>
    <definedName name="II" localSheetId="3">#REF!</definedName>
    <definedName name="II" localSheetId="0">#REF!</definedName>
    <definedName name="II" localSheetId="16">#REF!</definedName>
    <definedName name="II" localSheetId="1">#REF!</definedName>
    <definedName name="II" localSheetId="2">#REF!</definedName>
    <definedName name="II">#REF!</definedName>
    <definedName name="II_A" localSheetId="19">#REF!</definedName>
    <definedName name="II_A" localSheetId="10">#REF!</definedName>
    <definedName name="II_A" localSheetId="3">#REF!</definedName>
    <definedName name="II_A" localSheetId="16">#REF!</definedName>
    <definedName name="II_A">#REF!</definedName>
    <definedName name="II_B" localSheetId="19">#REF!</definedName>
    <definedName name="II_B" localSheetId="10">#REF!</definedName>
    <definedName name="II_B" localSheetId="3">#REF!</definedName>
    <definedName name="II_B" localSheetId="16">#REF!</definedName>
    <definedName name="II_B">#REF!</definedName>
    <definedName name="II_c" localSheetId="19">#REF!</definedName>
    <definedName name="II_c" localSheetId="10">#REF!</definedName>
    <definedName name="II_c" localSheetId="3">#REF!</definedName>
    <definedName name="II_c" localSheetId="16">#REF!</definedName>
    <definedName name="II_c">#REF!</definedName>
    <definedName name="III_a" localSheetId="19">#REF!</definedName>
    <definedName name="III_a" localSheetId="10">#REF!</definedName>
    <definedName name="III_a" localSheetId="3">#REF!</definedName>
    <definedName name="III_a" localSheetId="16">#REF!</definedName>
    <definedName name="III_a">#REF!</definedName>
    <definedName name="III_B" localSheetId="19">#REF!</definedName>
    <definedName name="III_B" localSheetId="10">#REF!</definedName>
    <definedName name="III_B" localSheetId="3">#REF!</definedName>
    <definedName name="III_B" localSheetId="16">#REF!</definedName>
    <definedName name="III_B">#REF!</definedName>
    <definedName name="III_c" localSheetId="19">#REF!</definedName>
    <definedName name="III_c" localSheetId="10">#REF!</definedName>
    <definedName name="III_c" localSheetId="3">#REF!</definedName>
    <definedName name="III_c" localSheetId="16">#REF!</definedName>
    <definedName name="III_c">#REF!</definedName>
    <definedName name="IMPORT" localSheetId="19">#REF!</definedName>
    <definedName name="IMPORT" localSheetId="10">#REF!</definedName>
    <definedName name="IMPORT" localSheetId="3">#REF!</definedName>
    <definedName name="IMPORT" localSheetId="16">#REF!</definedName>
    <definedName name="IMPORT">#REF!</definedName>
    <definedName name="IND_LAB" localSheetId="13">#REF!</definedName>
    <definedName name="IND_LAB" localSheetId="16">#REF!</definedName>
    <definedName name="IND_LAB">#N/A</definedName>
    <definedName name="index" localSheetId="19">#REF!</definedName>
    <definedName name="index" localSheetId="7">#REF!</definedName>
    <definedName name="index" localSheetId="10">#REF!</definedName>
    <definedName name="index" localSheetId="18">#REF!</definedName>
    <definedName name="index" localSheetId="17">#REF!</definedName>
    <definedName name="index" localSheetId="3">#REF!</definedName>
    <definedName name="index" localSheetId="0">#REF!</definedName>
    <definedName name="index" localSheetId="16">#REF!</definedName>
    <definedName name="index" localSheetId="1">#REF!</definedName>
    <definedName name="index" localSheetId="2">#REF!</definedName>
    <definedName name="index">#REF!</definedName>
    <definedName name="INDMANP" localSheetId="13">#REF!</definedName>
    <definedName name="INDMANP" localSheetId="16">#REF!</definedName>
    <definedName name="INDMANP">#N/A</definedName>
    <definedName name="INPUT" localSheetId="19">#REF!</definedName>
    <definedName name="INPUT" localSheetId="7">#REF!</definedName>
    <definedName name="INPUT" localSheetId="10">#REF!</definedName>
    <definedName name="INPUT" localSheetId="18">#REF!</definedName>
    <definedName name="INPUT" localSheetId="17">#REF!</definedName>
    <definedName name="INPUT" localSheetId="3">#REF!</definedName>
    <definedName name="INPUT" localSheetId="0">#REF!</definedName>
    <definedName name="INPUT" localSheetId="16">#REF!</definedName>
    <definedName name="INPUT" localSheetId="1">#REF!</definedName>
    <definedName name="INPUT" localSheetId="2">#REF!</definedName>
    <definedName name="INPUT">#REF!</definedName>
    <definedName name="INPUT1" localSheetId="19">#REF!</definedName>
    <definedName name="INPUT1" localSheetId="10">#REF!</definedName>
    <definedName name="INPUT1" localSheetId="3">#REF!</definedName>
    <definedName name="INPUT1" localSheetId="16">#REF!</definedName>
    <definedName name="INPUT1">#REF!</definedName>
    <definedName name="inputCosti">#N/A</definedName>
    <definedName name="inputLf">#N/A</definedName>
    <definedName name="inputWTP">#N/A</definedName>
    <definedName name="INT">#N/A</definedName>
    <definedName name="iÖn_lùc_Qu_ng_ninh" localSheetId="19">#REF!</definedName>
    <definedName name="iÖn_lùc_Qu_ng_ninh" localSheetId="7">#REF!</definedName>
    <definedName name="iÖn_lùc_Qu_ng_ninh" localSheetId="10">#REF!</definedName>
    <definedName name="iÖn_lùc_Qu_ng_ninh" localSheetId="18">#REF!</definedName>
    <definedName name="iÖn_lùc_Qu_ng_ninh" localSheetId="17">#REF!</definedName>
    <definedName name="iÖn_lùc_Qu_ng_ninh" localSheetId="3">#REF!</definedName>
    <definedName name="iÖn_lùc_Qu_ng_ninh" localSheetId="0">#REF!</definedName>
    <definedName name="iÖn_lùc_Qu_ng_ninh" localSheetId="16">#REF!</definedName>
    <definedName name="iÖn_lùc_Qu_ng_ninh" localSheetId="1">#REF!</definedName>
    <definedName name="iÖn_lùc_Qu_ng_ninh" localSheetId="2">#REF!</definedName>
    <definedName name="iÖn_lùc_Qu_ng_ninh">#REF!</definedName>
    <definedName name="IWTP">#N/A</definedName>
    <definedName name="j" localSheetId="19" hidden="1">{"'Sheet1'!$L$16"}</definedName>
    <definedName name="j" localSheetId="7" hidden="1">{"'Sheet1'!$L$16"}</definedName>
    <definedName name="j" localSheetId="10" hidden="1">{"'Sheet1'!$L$16"}</definedName>
    <definedName name="j" localSheetId="18" hidden="1">{"'Sheet1'!$L$16"}</definedName>
    <definedName name="j" localSheetId="17" hidden="1">{"'Sheet1'!$L$16"}</definedName>
    <definedName name="j" localSheetId="3" hidden="1">{"'Sheet1'!$L$16"}</definedName>
    <definedName name="j" localSheetId="0" hidden="1">{"'Sheet1'!$L$16"}</definedName>
    <definedName name="j" localSheetId="13" hidden="1">{"'Sheet1'!$L$16"}</definedName>
    <definedName name="j" localSheetId="16" hidden="1">{"'Sheet1'!$L$16"}</definedName>
    <definedName name="j" localSheetId="1" hidden="1">{"'Sheet1'!$L$16"}</definedName>
    <definedName name="j" localSheetId="2" hidden="1">{"'Sheet1'!$L$16"}</definedName>
    <definedName name="j" hidden="1">{"'Sheet1'!$L$16"}</definedName>
    <definedName name="j356C8" localSheetId="13">#REF!</definedName>
    <definedName name="j356C8" localSheetId="16">#REF!</definedName>
    <definedName name="j356C8">#N/A</definedName>
    <definedName name="jhgj" localSheetId="4" hidden="1">{"'Sheet1'!$L$16"}</definedName>
    <definedName name="jhgj" localSheetId="5" hidden="1">{"'Sheet1'!$L$16"}</definedName>
    <definedName name="jhgj" localSheetId="6" hidden="1">{"'Sheet1'!$L$16"}</definedName>
    <definedName name="jhgj" localSheetId="19" hidden="1">{"'Sheet1'!$L$16"}</definedName>
    <definedName name="jhgj" localSheetId="7" hidden="1">{"'Sheet1'!$L$16"}</definedName>
    <definedName name="jhgj" localSheetId="8" hidden="1">{"'Sheet1'!$L$16"}</definedName>
    <definedName name="jhgj" localSheetId="10" hidden="1">{"'Sheet1'!$L$16"}</definedName>
    <definedName name="jhgj" localSheetId="11" hidden="1">{"'Sheet1'!$L$16"}</definedName>
    <definedName name="jhgj" localSheetId="12" hidden="1">{"'Sheet1'!$L$16"}</definedName>
    <definedName name="jhgj" localSheetId="18" hidden="1">{"'Sheet1'!$L$16"}</definedName>
    <definedName name="jhgj" localSheetId="17" hidden="1">{"'Sheet1'!$L$16"}</definedName>
    <definedName name="jhgj" localSheetId="3" hidden="1">{"'Sheet1'!$L$16"}</definedName>
    <definedName name="jhgj" localSheetId="0" hidden="1">{"'Sheet1'!$L$16"}</definedName>
    <definedName name="jhgj" localSheetId="13" hidden="1">{"'Sheet1'!$L$16"}</definedName>
    <definedName name="jhgj" localSheetId="16" hidden="1">{"'Sheet1'!$L$16"}</definedName>
    <definedName name="jhgj" localSheetId="1" hidden="1">{"'Sheet1'!$L$16"}</definedName>
    <definedName name="jhgj" localSheetId="2" hidden="1">{"'Sheet1'!$L$16"}</definedName>
    <definedName name="jhgj" hidden="1">{"'Sheet1'!$L$16"}</definedName>
    <definedName name="jhnjnn" localSheetId="19">#REF!</definedName>
    <definedName name="jhnjnn" localSheetId="10">#REF!</definedName>
    <definedName name="jhnjnn" localSheetId="3">#REF!</definedName>
    <definedName name="jhnjnn" localSheetId="16">#REF!</definedName>
    <definedName name="jhnjnn">#REF!</definedName>
    <definedName name="JJ" localSheetId="19">#REF!</definedName>
    <definedName name="JJ" localSheetId="10">#REF!</definedName>
    <definedName name="JJ" localSheetId="3">#REF!</definedName>
    <definedName name="JJ" localSheetId="16">#REF!</definedName>
    <definedName name="JJ">#REF!</definedName>
    <definedName name="jkjk" localSheetId="4" hidden="1">{"'Sheet1'!$L$16"}</definedName>
    <definedName name="jkjk" localSheetId="5" hidden="1">{"'Sheet1'!$L$16"}</definedName>
    <definedName name="jkjk" localSheetId="6" hidden="1">{"'Sheet1'!$L$16"}</definedName>
    <definedName name="jkjk" localSheetId="19" hidden="1">{"'Sheet1'!$L$16"}</definedName>
    <definedName name="jkjk" localSheetId="7" hidden="1">{"'Sheet1'!$L$16"}</definedName>
    <definedName name="jkjk" localSheetId="8" hidden="1">{"'Sheet1'!$L$16"}</definedName>
    <definedName name="jkjk" localSheetId="10" hidden="1">{"'Sheet1'!$L$16"}</definedName>
    <definedName name="jkjk" localSheetId="11" hidden="1">{"'Sheet1'!$L$16"}</definedName>
    <definedName name="jkjk" localSheetId="12" hidden="1">{"'Sheet1'!$L$16"}</definedName>
    <definedName name="jkjk" localSheetId="18" hidden="1">{"'Sheet1'!$L$16"}</definedName>
    <definedName name="jkjk" localSheetId="17" hidden="1">{"'Sheet1'!$L$16"}</definedName>
    <definedName name="jkjk" localSheetId="3" hidden="1">{"'Sheet1'!$L$16"}</definedName>
    <definedName name="jkjk" localSheetId="0" hidden="1">{"'Sheet1'!$L$16"}</definedName>
    <definedName name="jkjk" localSheetId="13" hidden="1">{"'Sheet1'!$L$16"}</definedName>
    <definedName name="jkjk" localSheetId="16" hidden="1">{"'Sheet1'!$L$16"}</definedName>
    <definedName name="jkjk" localSheetId="1" hidden="1">{"'Sheet1'!$L$16"}</definedName>
    <definedName name="jkjk" localSheetId="2" hidden="1">{"'Sheet1'!$L$16"}</definedName>
    <definedName name="jkjk" hidden="1">{"'Sheet1'!$L$16"}</definedName>
    <definedName name="JPYVND1" localSheetId="19">#REF!</definedName>
    <definedName name="JPYVND1" localSheetId="10">#REF!</definedName>
    <definedName name="JPYVND1" localSheetId="3">#REF!</definedName>
    <definedName name="JPYVND1" localSheetId="16">#REF!</definedName>
    <definedName name="JPYVND1">#REF!</definedName>
    <definedName name="jrjthkghdkg" localSheetId="4" hidden="1">#REF!</definedName>
    <definedName name="jrjthkghdkg" localSheetId="5" hidden="1">#REF!</definedName>
    <definedName name="jrjthkghdkg" localSheetId="6" hidden="1">#REF!</definedName>
    <definedName name="jrjthkghdkg" localSheetId="19" hidden="1">#REF!</definedName>
    <definedName name="jrjthkghdkg" localSheetId="8" hidden="1">#REF!</definedName>
    <definedName name="jrjthkghdkg" localSheetId="10" hidden="1">#REF!</definedName>
    <definedName name="jrjthkghdkg" localSheetId="11" hidden="1">#REF!</definedName>
    <definedName name="jrjthkghdkg" localSheetId="18" hidden="1">#REF!</definedName>
    <definedName name="jrjthkghdkg" localSheetId="3" hidden="1">#REF!</definedName>
    <definedName name="jrjthkghdkg" localSheetId="13" hidden="1">#REF!</definedName>
    <definedName name="jrjthkghdkg" localSheetId="16" hidden="1">#REF!</definedName>
    <definedName name="jrjthkghdkg" hidden="1">#REF!</definedName>
    <definedName name="k" localSheetId="19" hidden="1">{"'Sheet1'!$L$16"}</definedName>
    <definedName name="k" localSheetId="7" hidden="1">{"'Sheet1'!$L$16"}</definedName>
    <definedName name="k" localSheetId="10" hidden="1">{"'Sheet1'!$L$16"}</definedName>
    <definedName name="k" localSheetId="18" hidden="1">{"'Sheet1'!$L$16"}</definedName>
    <definedName name="k" localSheetId="17" hidden="1">{"'Sheet1'!$L$16"}</definedName>
    <definedName name="k" localSheetId="3" hidden="1">{"'Sheet1'!$L$16"}</definedName>
    <definedName name="k" localSheetId="0" hidden="1">{"'Sheet1'!$L$16"}</definedName>
    <definedName name="k" localSheetId="13" hidden="1">{"'Sheet1'!$L$16"}</definedName>
    <definedName name="k" localSheetId="16" hidden="1">{"'Sheet1'!$L$16"}</definedName>
    <definedName name="k" localSheetId="1" hidden="1">{"'Sheet1'!$L$16"}</definedName>
    <definedName name="k" localSheetId="2" hidden="1">{"'Sheet1'!$L$16"}</definedName>
    <definedName name="k" hidden="1">{"'Sheet1'!$L$16"}</definedName>
    <definedName name="K_L">#N/A</definedName>
    <definedName name="k2b" localSheetId="19">#REF!</definedName>
    <definedName name="k2b" localSheetId="13">#REF!</definedName>
    <definedName name="k2b" localSheetId="16">#REF!</definedName>
    <definedName name="k2b">#REF!</definedName>
    <definedName name="kaori" localSheetId="19">#REF!</definedName>
    <definedName name="kaori" localSheetId="10">#REF!</definedName>
    <definedName name="kaori" localSheetId="3">#REF!</definedName>
    <definedName name="kaori" localSheetId="0">#REF!</definedName>
    <definedName name="kaori" localSheetId="16">#REF!</definedName>
    <definedName name="kaori" localSheetId="1">#REF!</definedName>
    <definedName name="kaori" localSheetId="2">#REF!</definedName>
    <definedName name="kaori">#REF!</definedName>
    <definedName name="kazuyo" localSheetId="19">#REF!</definedName>
    <definedName name="kazuyo" localSheetId="10">#REF!</definedName>
    <definedName name="kazuyo" localSheetId="3">#REF!</definedName>
    <definedName name="kazuyo" localSheetId="16">#REF!</definedName>
    <definedName name="kazuyo">#REF!</definedName>
    <definedName name="kcong" localSheetId="13">#REF!</definedName>
    <definedName name="kcong" localSheetId="16">#REF!</definedName>
    <definedName name="kcong">#N/A</definedName>
    <definedName name="kdien" localSheetId="19">#REF!</definedName>
    <definedName name="kdien" localSheetId="7">#REF!</definedName>
    <definedName name="kdien" localSheetId="10">#REF!</definedName>
    <definedName name="kdien" localSheetId="18">#REF!</definedName>
    <definedName name="kdien" localSheetId="17">#REF!</definedName>
    <definedName name="kdien" localSheetId="3">#REF!</definedName>
    <definedName name="kdien" localSheetId="0">#REF!</definedName>
    <definedName name="kdien" localSheetId="16">#REF!</definedName>
    <definedName name="kdien" localSheetId="1">#REF!</definedName>
    <definedName name="kdien" localSheetId="2">#REF!</definedName>
    <definedName name="kdien">#REF!</definedName>
    <definedName name="ke" localSheetId="4" hidden="1">{"'Sheet1'!$L$16"}</definedName>
    <definedName name="ke" localSheetId="5" hidden="1">{"'Sheet1'!$L$16"}</definedName>
    <definedName name="ke" localSheetId="6" hidden="1">{"'Sheet1'!$L$16"}</definedName>
    <definedName name="ke" localSheetId="19" hidden="1">{"'Sheet1'!$L$16"}</definedName>
    <definedName name="ke" localSheetId="7" hidden="1">{"'Sheet1'!$L$16"}</definedName>
    <definedName name="ke" localSheetId="8" hidden="1">{"'Sheet1'!$L$16"}</definedName>
    <definedName name="ke" localSheetId="10" hidden="1">{"'Sheet1'!$L$16"}</definedName>
    <definedName name="ke" localSheetId="11" hidden="1">{"'Sheet1'!$L$16"}</definedName>
    <definedName name="ke" localSheetId="12" hidden="1">{"'Sheet1'!$L$16"}</definedName>
    <definedName name="ke" localSheetId="18" hidden="1">{"'Sheet1'!$L$16"}</definedName>
    <definedName name="ke" localSheetId="17" hidden="1">{"'Sheet1'!$L$16"}</definedName>
    <definedName name="ke" localSheetId="3" hidden="1">{"'Sheet1'!$L$16"}</definedName>
    <definedName name="ke" localSheetId="0" hidden="1">{"'Sheet1'!$L$16"}</definedName>
    <definedName name="ke" localSheetId="13" hidden="1">{"'Sheet1'!$L$16"}</definedName>
    <definedName name="ke" localSheetId="16" hidden="1">{"'Sheet1'!$L$16"}</definedName>
    <definedName name="ke" localSheetId="1" hidden="1">{"'Sheet1'!$L$16"}</definedName>
    <definedName name="ke" localSheetId="2" hidden="1">{"'Sheet1'!$L$16"}</definedName>
    <definedName name="ke" hidden="1">{"'Sheet1'!$L$16"}</definedName>
    <definedName name="KE_HOACH_VON_PHU_THU" localSheetId="19">#REF!</definedName>
    <definedName name="KE_HOACH_VON_PHU_THU" localSheetId="10">#REF!</definedName>
    <definedName name="KE_HOACH_VON_PHU_THU" localSheetId="3">#REF!</definedName>
    <definedName name="KE_HOACH_VON_PHU_THU" localSheetId="16">#REF!</definedName>
    <definedName name="KE_HOACH_VON_PHU_THU">#REF!</definedName>
    <definedName name="Kepcapcacloai" localSheetId="19">#REF!</definedName>
    <definedName name="Kepcapcacloai" localSheetId="10">#REF!</definedName>
    <definedName name="Kepcapcacloai" localSheetId="3">#REF!</definedName>
    <definedName name="Kepcapcacloai" localSheetId="16">#REF!</definedName>
    <definedName name="Kepcapcacloai">#REF!</definedName>
    <definedName name="KgBM" localSheetId="19">#REF!</definedName>
    <definedName name="KgBM" localSheetId="10">#REF!</definedName>
    <definedName name="KgBM" localSheetId="3">#REF!</definedName>
    <definedName name="KgBM" localSheetId="16">#REF!</definedName>
    <definedName name="KgBM">#REF!</definedName>
    <definedName name="Kgcot" localSheetId="19">#REF!</definedName>
    <definedName name="Kgcot" localSheetId="10">#REF!</definedName>
    <definedName name="Kgcot" localSheetId="3">#REF!</definedName>
    <definedName name="Kgcot" localSheetId="16">#REF!</definedName>
    <definedName name="Kgcot">#REF!</definedName>
    <definedName name="KgCTd4" localSheetId="19">#REF!</definedName>
    <definedName name="KgCTd4" localSheetId="10">#REF!</definedName>
    <definedName name="KgCTd4" localSheetId="3">#REF!</definedName>
    <definedName name="KgCTd4" localSheetId="16">#REF!</definedName>
    <definedName name="KgCTd4">#REF!</definedName>
    <definedName name="KgCTt4" localSheetId="19">#REF!</definedName>
    <definedName name="KgCTt4" localSheetId="10">#REF!</definedName>
    <definedName name="KgCTt4" localSheetId="3">#REF!</definedName>
    <definedName name="KgCTt4" localSheetId="16">#REF!</definedName>
    <definedName name="KgCTt4">#REF!</definedName>
    <definedName name="Kgdamd4" localSheetId="19">#REF!</definedName>
    <definedName name="Kgdamd4" localSheetId="10">#REF!</definedName>
    <definedName name="Kgdamd4" localSheetId="3">#REF!</definedName>
    <definedName name="Kgdamd4" localSheetId="16">#REF!</definedName>
    <definedName name="Kgdamd4">#REF!</definedName>
    <definedName name="Kgdamt4" localSheetId="19">#REF!</definedName>
    <definedName name="Kgdamt4" localSheetId="10">#REF!</definedName>
    <definedName name="Kgdamt4" localSheetId="3">#REF!</definedName>
    <definedName name="Kgdamt4" localSheetId="16">#REF!</definedName>
    <definedName name="Kgdamt4">#REF!</definedName>
    <definedName name="kghkgh" localSheetId="4" hidden="1">#REF!</definedName>
    <definedName name="kghkgh" localSheetId="5" hidden="1">#REF!</definedName>
    <definedName name="kghkgh" localSheetId="6" hidden="1">#REF!</definedName>
    <definedName name="kghkgh" localSheetId="19" hidden="1">#REF!</definedName>
    <definedName name="kghkgh" localSheetId="8" hidden="1">#REF!</definedName>
    <definedName name="kghkgh" localSheetId="10" hidden="1">#REF!</definedName>
    <definedName name="kghkgh" localSheetId="11" hidden="1">#REF!</definedName>
    <definedName name="kghkgh" localSheetId="18" hidden="1">#REF!</definedName>
    <definedName name="kghkgh" localSheetId="3" hidden="1">#REF!</definedName>
    <definedName name="kghkgh" localSheetId="13" hidden="1">#REF!</definedName>
    <definedName name="kghkgh" localSheetId="16" hidden="1">#REF!</definedName>
    <definedName name="kghkgh" hidden="1">#REF!</definedName>
    <definedName name="Kgmong" localSheetId="19">#REF!</definedName>
    <definedName name="Kgmong" localSheetId="10">#REF!</definedName>
    <definedName name="Kgmong" localSheetId="3">#REF!</definedName>
    <definedName name="Kgmong" localSheetId="16">#REF!</definedName>
    <definedName name="Kgmong">#REF!</definedName>
    <definedName name="KgNXOLdk" localSheetId="19">#REF!</definedName>
    <definedName name="KgNXOLdk" localSheetId="10">#REF!</definedName>
    <definedName name="KgNXOLdk" localSheetId="3">#REF!</definedName>
    <definedName name="KgNXOLdk" localSheetId="16">#REF!</definedName>
    <definedName name="KgNXOLdk">#REF!</definedName>
    <definedName name="Kgsan" localSheetId="19">#REF!</definedName>
    <definedName name="Kgsan" localSheetId="10">#REF!</definedName>
    <definedName name="Kgsan" localSheetId="3">#REF!</definedName>
    <definedName name="Kgsan" localSheetId="16">#REF!</definedName>
    <definedName name="Kgsan">#REF!</definedName>
    <definedName name="Kh" localSheetId="19">#REF!</definedName>
    <definedName name="Kh" localSheetId="10">#REF!</definedName>
    <definedName name="Kh" localSheetId="3">#REF!</definedName>
    <definedName name="Kh" localSheetId="16">#REF!</definedName>
    <definedName name="Kh">#REF!</definedName>
    <definedName name="KH_Chang" localSheetId="19">#REF!</definedName>
    <definedName name="KH_Chang" localSheetId="13">#REF!</definedName>
    <definedName name="KH_Chang" localSheetId="16">#REF!</definedName>
    <definedName name="KH_Chang">#REF!</definedName>
    <definedName name="Khac" localSheetId="19">#REF!</definedName>
    <definedName name="Khac" localSheetId="7">#REF!</definedName>
    <definedName name="Khac" localSheetId="10">#REF!</definedName>
    <definedName name="Khac" localSheetId="18">#REF!</definedName>
    <definedName name="Khac" localSheetId="17">#REF!</definedName>
    <definedName name="Khac" localSheetId="3">#REF!</definedName>
    <definedName name="khac" localSheetId="13">2</definedName>
    <definedName name="khac" localSheetId="16">2</definedName>
    <definedName name="Khac">#REF!</definedName>
    <definedName name="khanang">#N/A</definedName>
    <definedName name="khanh" localSheetId="19">#REF!</definedName>
    <definedName name="khanh" localSheetId="7">#REF!</definedName>
    <definedName name="khanh" localSheetId="10">#REF!</definedName>
    <definedName name="khanh" localSheetId="18">#REF!</definedName>
    <definedName name="khanh" localSheetId="17">#REF!</definedName>
    <definedName name="khanh" localSheetId="3">#REF!</definedName>
    <definedName name="khanh" localSheetId="0">#REF!</definedName>
    <definedName name="khanh" localSheetId="16">#REF!</definedName>
    <definedName name="khanh" localSheetId="1">#REF!</definedName>
    <definedName name="khanh" localSheetId="2">#REF!</definedName>
    <definedName name="khanh">#REF!</definedName>
    <definedName name="Khanhdonnoitrunggiannoidieuchinh" localSheetId="19">#REF!</definedName>
    <definedName name="Khanhdonnoitrunggiannoidieuchinh" localSheetId="10">#REF!</definedName>
    <definedName name="Khanhdonnoitrunggiannoidieuchinh" localSheetId="3">#REF!</definedName>
    <definedName name="Khanhdonnoitrunggiannoidieuchinh" localSheetId="16">#REF!</definedName>
    <definedName name="Khanhdonnoitrunggiannoidieuchinh">#REF!</definedName>
    <definedName name="khla09" localSheetId="4" hidden="1">{"'Sheet1'!$L$16"}</definedName>
    <definedName name="khla09" localSheetId="5" hidden="1">{"'Sheet1'!$L$16"}</definedName>
    <definedName name="khla09" localSheetId="6" hidden="1">{"'Sheet1'!$L$16"}</definedName>
    <definedName name="khla09" localSheetId="19" hidden="1">{"'Sheet1'!$L$16"}</definedName>
    <definedName name="khla09" localSheetId="7" hidden="1">{"'Sheet1'!$L$16"}</definedName>
    <definedName name="khla09" localSheetId="8" hidden="1">{"'Sheet1'!$L$16"}</definedName>
    <definedName name="khla09" localSheetId="10" hidden="1">{"'Sheet1'!$L$16"}</definedName>
    <definedName name="khla09" localSheetId="11" hidden="1">{"'Sheet1'!$L$16"}</definedName>
    <definedName name="khla09" localSheetId="12" hidden="1">{"'Sheet1'!$L$16"}</definedName>
    <definedName name="khla09" localSheetId="18" hidden="1">{"'Sheet1'!$L$16"}</definedName>
    <definedName name="khla09" localSheetId="17" hidden="1">{"'Sheet1'!$L$16"}</definedName>
    <definedName name="khla09" localSheetId="3" hidden="1">{"'Sheet1'!$L$16"}</definedName>
    <definedName name="khla09" localSheetId="0" hidden="1">{"'Sheet1'!$L$16"}</definedName>
    <definedName name="khla09" localSheetId="13" hidden="1">{"'Sheet1'!$L$16"}</definedName>
    <definedName name="khla09" localSheetId="16" hidden="1">{"'Sheet1'!$L$16"}</definedName>
    <definedName name="khla09" localSheetId="1" hidden="1">{"'Sheet1'!$L$16"}</definedName>
    <definedName name="khla09" localSheetId="2" hidden="1">{"'Sheet1'!$L$16"}</definedName>
    <definedName name="khla09" hidden="1">{"'Sheet1'!$L$16"}</definedName>
    <definedName name="KHldatcat" localSheetId="19">#REF!</definedName>
    <definedName name="KHldatcat" localSheetId="10">#REF!</definedName>
    <definedName name="KHldatcat" localSheetId="3">#REF!</definedName>
    <definedName name="KHldatcat" localSheetId="16">#REF!</definedName>
    <definedName name="KHldatcat">#REF!</definedName>
    <definedName name="KHOI_LUONG_DAT_DAO_DAP" localSheetId="19">#REF!</definedName>
    <definedName name="KHOI_LUONG_DAT_DAO_DAP" localSheetId="13">#REF!</definedName>
    <definedName name="KHOI_LUONG_DAT_DAO_DAP" localSheetId="16">#REF!</definedName>
    <definedName name="KHOI_LUONG_DAT_DAO_DAP">#REF!</definedName>
    <definedName name="khong">#N/A</definedName>
    <definedName name="Khong_can_doi" localSheetId="19">#REF!</definedName>
    <definedName name="Khong_can_doi" localSheetId="7">#REF!</definedName>
    <definedName name="Khong_can_doi" localSheetId="10">#REF!</definedName>
    <definedName name="Khong_can_doi" localSheetId="18">#REF!</definedName>
    <definedName name="Khong_can_doi" localSheetId="17">#REF!</definedName>
    <definedName name="Khong_can_doi" localSheetId="3">#REF!</definedName>
    <definedName name="Khong_can_doi" localSheetId="0">#REF!</definedName>
    <definedName name="Khong_can_doi" localSheetId="16">#REF!</definedName>
    <definedName name="Khong_can_doi" localSheetId="1">#REF!</definedName>
    <definedName name="Khong_can_doi" localSheetId="2">#REF!</definedName>
    <definedName name="Khong_can_doi">#REF!</definedName>
    <definedName name="khongtruotgia" localSheetId="4" hidden="1">{"'Sheet1'!$L$16"}</definedName>
    <definedName name="khongtruotgia" localSheetId="5" hidden="1">{"'Sheet1'!$L$16"}</definedName>
    <definedName name="khongtruotgia" localSheetId="6" hidden="1">{"'Sheet1'!$L$16"}</definedName>
    <definedName name="khongtruotgia" localSheetId="19" hidden="1">{"'Sheet1'!$L$16"}</definedName>
    <definedName name="khongtruotgia" localSheetId="7" hidden="1">{"'Sheet1'!$L$16"}</definedName>
    <definedName name="khongtruotgia" localSheetId="8" hidden="1">{"'Sheet1'!$L$16"}</definedName>
    <definedName name="khongtruotgia" localSheetId="10" hidden="1">{"'Sheet1'!$L$16"}</definedName>
    <definedName name="khongtruotgia" localSheetId="11" hidden="1">{"'Sheet1'!$L$16"}</definedName>
    <definedName name="khongtruotgia" localSheetId="12" hidden="1">{"'Sheet1'!$L$16"}</definedName>
    <definedName name="khongtruotgia" localSheetId="18" hidden="1">{"'Sheet1'!$L$16"}</definedName>
    <definedName name="khongtruotgia" localSheetId="17" hidden="1">{"'Sheet1'!$L$16"}</definedName>
    <definedName name="khongtruotgia" localSheetId="3" hidden="1">{"'Sheet1'!$L$16"}</definedName>
    <definedName name="khongtruotgia" localSheetId="0" hidden="1">{"'Sheet1'!$L$16"}</definedName>
    <definedName name="khongtruotgia" localSheetId="13" hidden="1">{"'Sheet1'!$L$16"}</definedName>
    <definedName name="khongtruotgia" localSheetId="16" hidden="1">{"'Sheet1'!$L$16"}</definedName>
    <definedName name="khongtruotgia" localSheetId="1" hidden="1">{"'Sheet1'!$L$16"}</definedName>
    <definedName name="khongtruotgia" localSheetId="2" hidden="1">{"'Sheet1'!$L$16"}</definedName>
    <definedName name="khongtruotgia" hidden="1">{"'Sheet1'!$L$16"}</definedName>
    <definedName name="Khung" localSheetId="19">#REF!</definedName>
    <definedName name="Khung" localSheetId="10">#REF!</definedName>
    <definedName name="Khung" localSheetId="3">#REF!</definedName>
    <definedName name="Khung" localSheetId="16">#REF!</definedName>
    <definedName name="Khung">#REF!</definedName>
    <definedName name="KhuyenmaiUPS">"AutoShape 264"</definedName>
    <definedName name="khvh09" localSheetId="4" hidden="1">{"'Sheet1'!$L$16"}</definedName>
    <definedName name="khvh09" localSheetId="5" hidden="1">{"'Sheet1'!$L$16"}</definedName>
    <definedName name="khvh09" localSheetId="6" hidden="1">{"'Sheet1'!$L$16"}</definedName>
    <definedName name="khvh09" localSheetId="19" hidden="1">{"'Sheet1'!$L$16"}</definedName>
    <definedName name="khvh09" localSheetId="7" hidden="1">{"'Sheet1'!$L$16"}</definedName>
    <definedName name="khvh09" localSheetId="8" hidden="1">{"'Sheet1'!$L$16"}</definedName>
    <definedName name="khvh09" localSheetId="10" hidden="1">{"'Sheet1'!$L$16"}</definedName>
    <definedName name="khvh09" localSheetId="11" hidden="1">{"'Sheet1'!$L$16"}</definedName>
    <definedName name="khvh09" localSheetId="12" hidden="1">{"'Sheet1'!$L$16"}</definedName>
    <definedName name="khvh09" localSheetId="18" hidden="1">{"'Sheet1'!$L$16"}</definedName>
    <definedName name="khvh09" localSheetId="17" hidden="1">{"'Sheet1'!$L$16"}</definedName>
    <definedName name="khvh09" localSheetId="3" hidden="1">{"'Sheet1'!$L$16"}</definedName>
    <definedName name="khvh09" localSheetId="0" hidden="1">{"'Sheet1'!$L$16"}</definedName>
    <definedName name="khvh09" localSheetId="13" hidden="1">{"'Sheet1'!$L$16"}</definedName>
    <definedName name="khvh09" localSheetId="16" hidden="1">{"'Sheet1'!$L$16"}</definedName>
    <definedName name="khvh09" localSheetId="1" hidden="1">{"'Sheet1'!$L$16"}</definedName>
    <definedName name="khvh09" localSheetId="2" hidden="1">{"'Sheet1'!$L$16"}</definedName>
    <definedName name="khvh09" hidden="1">{"'Sheet1'!$L$16"}</definedName>
    <definedName name="khvx09" localSheetId="4" hidden="1">{#N/A,#N/A,FALSE,"Chi tiÆt"}</definedName>
    <definedName name="khvx09" localSheetId="5" hidden="1">{#N/A,#N/A,FALSE,"Chi tiÆt"}</definedName>
    <definedName name="khvx09" localSheetId="6" hidden="1">{#N/A,#N/A,FALSE,"Chi tiÆt"}</definedName>
    <definedName name="khvx09" localSheetId="19" hidden="1">{#N/A,#N/A,FALSE,"Chi tiÆt"}</definedName>
    <definedName name="khvx09" localSheetId="7" hidden="1">{#N/A,#N/A,FALSE,"Chi tiÆt"}</definedName>
    <definedName name="khvx09" localSheetId="8" hidden="1">{#N/A,#N/A,FALSE,"Chi tiÆt"}</definedName>
    <definedName name="khvx09" localSheetId="10" hidden="1">{#N/A,#N/A,FALSE,"Chi tiÆt"}</definedName>
    <definedName name="khvx09" localSheetId="11" hidden="1">{#N/A,#N/A,FALSE,"Chi tiÆt"}</definedName>
    <definedName name="khvx09" localSheetId="12" hidden="1">{#N/A,#N/A,FALSE,"Chi tiÆt"}</definedName>
    <definedName name="khvx09" localSheetId="18" hidden="1">{#N/A,#N/A,FALSE,"Chi tiÆt"}</definedName>
    <definedName name="khvx09" localSheetId="17" hidden="1">{#N/A,#N/A,FALSE,"Chi tiÆt"}</definedName>
    <definedName name="khvx09" localSheetId="3" hidden="1">{#N/A,#N/A,FALSE,"Chi tiÆt"}</definedName>
    <definedName name="khvx09" localSheetId="0" hidden="1">{#N/A,#N/A,FALSE,"Chi tiÆt"}</definedName>
    <definedName name="khvx09" localSheetId="13" hidden="1">{#N/A,#N/A,FALSE,"Chi tiÆt"}</definedName>
    <definedName name="khvx09" localSheetId="16" hidden="1">{#N/A,#N/A,FALSE,"Chi tiÆt"}</definedName>
    <definedName name="khvx09" localSheetId="1" hidden="1">{#N/A,#N/A,FALSE,"Chi tiÆt"}</definedName>
    <definedName name="khvx09" localSheetId="2" hidden="1">{#N/A,#N/A,FALSE,"Chi tiÆt"}</definedName>
    <definedName name="khvx09" hidden="1">{#N/A,#N/A,FALSE,"Chi tiÆt"}</definedName>
    <definedName name="KHYt09" localSheetId="4" hidden="1">{"'Sheet1'!$L$16"}</definedName>
    <definedName name="KHYt09" localSheetId="5" hidden="1">{"'Sheet1'!$L$16"}</definedName>
    <definedName name="KHYt09" localSheetId="6" hidden="1">{"'Sheet1'!$L$16"}</definedName>
    <definedName name="KHYt09" localSheetId="19" hidden="1">{"'Sheet1'!$L$16"}</definedName>
    <definedName name="KHYt09" localSheetId="7" hidden="1">{"'Sheet1'!$L$16"}</definedName>
    <definedName name="KHYt09" localSheetId="8" hidden="1">{"'Sheet1'!$L$16"}</definedName>
    <definedName name="KHYt09" localSheetId="10" hidden="1">{"'Sheet1'!$L$16"}</definedName>
    <definedName name="KHYt09" localSheetId="11" hidden="1">{"'Sheet1'!$L$16"}</definedName>
    <definedName name="KHYt09" localSheetId="12" hidden="1">{"'Sheet1'!$L$16"}</definedName>
    <definedName name="KHYt09" localSheetId="18" hidden="1">{"'Sheet1'!$L$16"}</definedName>
    <definedName name="KHYt09" localSheetId="17" hidden="1">{"'Sheet1'!$L$16"}</definedName>
    <definedName name="KHYt09" localSheetId="3" hidden="1">{"'Sheet1'!$L$16"}</definedName>
    <definedName name="KHYt09" localSheetId="0" hidden="1">{"'Sheet1'!$L$16"}</definedName>
    <definedName name="KHYt09" localSheetId="13" hidden="1">{"'Sheet1'!$L$16"}</definedName>
    <definedName name="KHYt09" localSheetId="16" hidden="1">{"'Sheet1'!$L$16"}</definedName>
    <definedName name="KHYt09" localSheetId="1" hidden="1">{"'Sheet1'!$L$16"}</definedName>
    <definedName name="KHYt09" localSheetId="2" hidden="1">{"'Sheet1'!$L$16"}</definedName>
    <definedName name="KHYt09" hidden="1">{"'Sheet1'!$L$16"}</definedName>
    <definedName name="kiem" localSheetId="19">#REF!</definedName>
    <definedName name="kiem" localSheetId="10">#REF!</definedName>
    <definedName name="kiem" localSheetId="3">#REF!</definedName>
    <definedName name="kiem" localSheetId="16">#REF!</definedName>
    <definedName name="kiem">#REF!</definedName>
    <definedName name="Kiem_tra_trung_ten" localSheetId="19">#REF!</definedName>
    <definedName name="Kiem_tra_trung_ten" localSheetId="10">#REF!</definedName>
    <definedName name="Kiem_tra_trung_ten" localSheetId="3">#REF!</definedName>
    <definedName name="Kiem_tra_trung_ten" localSheetId="16">#REF!</definedName>
    <definedName name="Kiem_tra_trung_ten">#REF!</definedName>
    <definedName name="KINH_PHI_DEN_BU" localSheetId="19">#REF!</definedName>
    <definedName name="KINH_PHI_DEN_BU" localSheetId="13">#REF!</definedName>
    <definedName name="KINH_PHI_DEN_BU" localSheetId="16">#REF!</definedName>
    <definedName name="KINH_PHI_DEN_BU">#REF!</definedName>
    <definedName name="KINH_PHI_DZ0.4KV" localSheetId="19">#REF!</definedName>
    <definedName name="KINH_PHI_DZ0.4KV" localSheetId="13">#REF!</definedName>
    <definedName name="KINH_PHI_DZ0.4KV" localSheetId="16">#REF!</definedName>
    <definedName name="KINH_PHI_DZ0.4KV">#REF!</definedName>
    <definedName name="KINH_PHI_KHAO_SAT__LAP_BCNCKT__TKKTTC" localSheetId="19">#REF!</definedName>
    <definedName name="KINH_PHI_KHAO_SAT__LAP_BCNCKT__TKKTTC" localSheetId="13">#REF!</definedName>
    <definedName name="KINH_PHI_KHAO_SAT__LAP_BCNCKT__TKKTTC" localSheetId="16">#REF!</definedName>
    <definedName name="KINH_PHI_KHAO_SAT__LAP_BCNCKT__TKKTTC">#REF!</definedName>
    <definedName name="KINH_PHI_KHO_BAI" localSheetId="19">#REF!</definedName>
    <definedName name="KINH_PHI_KHO_BAI" localSheetId="13">#REF!</definedName>
    <definedName name="KINH_PHI_KHO_BAI" localSheetId="16">#REF!</definedName>
    <definedName name="KINH_PHI_KHO_BAI">#REF!</definedName>
    <definedName name="KINH_PHI_TBA" localSheetId="19">#REF!</definedName>
    <definedName name="KINH_PHI_TBA" localSheetId="13">#REF!</definedName>
    <definedName name="KINH_PHI_TBA" localSheetId="16">#REF!</definedName>
    <definedName name="KINH_PHI_TBA">#REF!</definedName>
    <definedName name="kj" localSheetId="19">#REF!</definedName>
    <definedName name="kj" localSheetId="10">#REF!</definedName>
    <definedName name="kj" localSheetId="3">#REF!</definedName>
    <definedName name="kj" localSheetId="16">#REF!</definedName>
    <definedName name="kj">#REF!</definedName>
    <definedName name="kjgjyhb" localSheetId="4" hidden="1">{"Offgrid",#N/A,FALSE,"OFFGRID";"Region",#N/A,FALSE,"REGION";"Offgrid -2",#N/A,FALSE,"OFFGRID";"WTP",#N/A,FALSE,"WTP";"WTP -2",#N/A,FALSE,"WTP";"Project",#N/A,FALSE,"PROJECT";"Summary -2",#N/A,FALSE,"SUMMARY"}</definedName>
    <definedName name="kjgjyhb" localSheetId="5" hidden="1">{"Offgrid",#N/A,FALSE,"OFFGRID";"Region",#N/A,FALSE,"REGION";"Offgrid -2",#N/A,FALSE,"OFFGRID";"WTP",#N/A,FALSE,"WTP";"WTP -2",#N/A,FALSE,"WTP";"Project",#N/A,FALSE,"PROJECT";"Summary -2",#N/A,FALSE,"SUMMARY"}</definedName>
    <definedName name="kjgjyhb" localSheetId="6" hidden="1">{"Offgrid",#N/A,FALSE,"OFFGRID";"Region",#N/A,FALSE,"REGION";"Offgrid -2",#N/A,FALSE,"OFFGRID";"WTP",#N/A,FALSE,"WTP";"WTP -2",#N/A,FALSE,"WTP";"Project",#N/A,FALSE,"PROJECT";"Summary -2",#N/A,FALSE,"SUMMARY"}</definedName>
    <definedName name="kjgjyhb" localSheetId="19" hidden="1">{"Offgrid",#N/A,FALSE,"OFFGRID";"Region",#N/A,FALSE,"REGION";"Offgrid -2",#N/A,FALSE,"OFFGRID";"WTP",#N/A,FALSE,"WTP";"WTP -2",#N/A,FALSE,"WTP";"Project",#N/A,FALSE,"PROJECT";"Summary -2",#N/A,FALSE,"SUMMARY"}</definedName>
    <definedName name="kjgjyhb" localSheetId="7" hidden="1">{"Offgrid",#N/A,FALSE,"OFFGRID";"Region",#N/A,FALSE,"REGION";"Offgrid -2",#N/A,FALSE,"OFFGRID";"WTP",#N/A,FALSE,"WTP";"WTP -2",#N/A,FALSE,"WTP";"Project",#N/A,FALSE,"PROJECT";"Summary -2",#N/A,FALSE,"SUMMARY"}</definedName>
    <definedName name="kjgjyhb" localSheetId="8" hidden="1">{"Offgrid",#N/A,FALSE,"OFFGRID";"Region",#N/A,FALSE,"REGION";"Offgrid -2",#N/A,FALSE,"OFFGRID";"WTP",#N/A,FALSE,"WTP";"WTP -2",#N/A,FALSE,"WTP";"Project",#N/A,FALSE,"PROJECT";"Summary -2",#N/A,FALSE,"SUMMARY"}</definedName>
    <definedName name="kjgjyhb" localSheetId="10" hidden="1">{"Offgrid",#N/A,FALSE,"OFFGRID";"Region",#N/A,FALSE,"REGION";"Offgrid -2",#N/A,FALSE,"OFFGRID";"WTP",#N/A,FALSE,"WTP";"WTP -2",#N/A,FALSE,"WTP";"Project",#N/A,FALSE,"PROJECT";"Summary -2",#N/A,FALSE,"SUMMARY"}</definedName>
    <definedName name="kjgjyhb" localSheetId="11" hidden="1">{"Offgrid",#N/A,FALSE,"OFFGRID";"Region",#N/A,FALSE,"REGION";"Offgrid -2",#N/A,FALSE,"OFFGRID";"WTP",#N/A,FALSE,"WTP";"WTP -2",#N/A,FALSE,"WTP";"Project",#N/A,FALSE,"PROJECT";"Summary -2",#N/A,FALSE,"SUMMARY"}</definedName>
    <definedName name="kjgjyhb" localSheetId="12" hidden="1">{"Offgrid",#N/A,FALSE,"OFFGRID";"Region",#N/A,FALSE,"REGION";"Offgrid -2",#N/A,FALSE,"OFFGRID";"WTP",#N/A,FALSE,"WTP";"WTP -2",#N/A,FALSE,"WTP";"Project",#N/A,FALSE,"PROJECT";"Summary -2",#N/A,FALSE,"SUMMARY"}</definedName>
    <definedName name="kjgjyhb" localSheetId="18" hidden="1">{"Offgrid",#N/A,FALSE,"OFFGRID";"Region",#N/A,FALSE,"REGION";"Offgrid -2",#N/A,FALSE,"OFFGRID";"WTP",#N/A,FALSE,"WTP";"WTP -2",#N/A,FALSE,"WTP";"Project",#N/A,FALSE,"PROJECT";"Summary -2",#N/A,FALSE,"SUMMARY"}</definedName>
    <definedName name="kjgjyhb" localSheetId="17" hidden="1">{"Offgrid",#N/A,FALSE,"OFFGRID";"Region",#N/A,FALSE,"REGION";"Offgrid -2",#N/A,FALSE,"OFFGRID";"WTP",#N/A,FALSE,"WTP";"WTP -2",#N/A,FALSE,"WTP";"Project",#N/A,FALSE,"PROJECT";"Summary -2",#N/A,FALSE,"SUMMARY"}</definedName>
    <definedName name="kjgjyhb" localSheetId="3" hidden="1">{"Offgrid",#N/A,FALSE,"OFFGRID";"Region",#N/A,FALSE,"REGION";"Offgrid -2",#N/A,FALSE,"OFFGRID";"WTP",#N/A,FALSE,"WTP";"WTP -2",#N/A,FALSE,"WTP";"Project",#N/A,FALSE,"PROJECT";"Summary -2",#N/A,FALSE,"SUMMARY"}</definedName>
    <definedName name="kjgjyhb" localSheetId="0" hidden="1">{"Offgrid",#N/A,FALSE,"OFFGRID";"Region",#N/A,FALSE,"REGION";"Offgrid -2",#N/A,FALSE,"OFFGRID";"WTP",#N/A,FALSE,"WTP";"WTP -2",#N/A,FALSE,"WTP";"Project",#N/A,FALSE,"PROJECT";"Summary -2",#N/A,FALSE,"SUMMARY"}</definedName>
    <definedName name="kjgjyhb" localSheetId="13" hidden="1">{"Offgrid",#N/A,FALSE,"OFFGRID";"Region",#N/A,FALSE,"REGION";"Offgrid -2",#N/A,FALSE,"OFFGRID";"WTP",#N/A,FALSE,"WTP";"WTP -2",#N/A,FALSE,"WTP";"Project",#N/A,FALSE,"PROJECT";"Summary -2",#N/A,FALSE,"SUMMARY"}</definedName>
    <definedName name="kjgjyhb" localSheetId="16" hidden="1">{"Offgrid",#N/A,FALSE,"OFFGRID";"Region",#N/A,FALSE,"REGION";"Offgrid -2",#N/A,FALSE,"OFFGRID";"WTP",#N/A,FALSE,"WTP";"WTP -2",#N/A,FALSE,"WTP";"Project",#N/A,FALSE,"PROJECT";"Summary -2",#N/A,FALSE,"SUMMARY"}</definedName>
    <definedName name="kjgjyhb" localSheetId="1" hidden="1">{"Offgrid",#N/A,FALSE,"OFFGRID";"Region",#N/A,FALSE,"REGION";"Offgrid -2",#N/A,FALSE,"OFFGRID";"WTP",#N/A,FALSE,"WTP";"WTP -2",#N/A,FALSE,"WTP";"Project",#N/A,FALSE,"PROJECT";"Summary -2",#N/A,FALSE,"SUMMARY"}</definedName>
    <definedName name="kjgjyhb" localSheetId="2" hidden="1">{"Offgrid",#N/A,FALSE,"OFFGRID";"Region",#N/A,FALSE,"REGION";"Offgrid -2",#N/A,FALSE,"OFFGRID";"WTP",#N/A,FALSE,"WTP";"WTP -2",#N/A,FALSE,"WTP";"Project",#N/A,FALSE,"PROJECT";"Summary -2",#N/A,FALSE,"SUMMARY"}</definedName>
    <definedName name="kjgjyhb" hidden="1">{"Offgrid",#N/A,FALSE,"OFFGRID";"Region",#N/A,FALSE,"REGION";"Offgrid -2",#N/A,FALSE,"OFFGRID";"WTP",#N/A,FALSE,"WTP";"WTP -2",#N/A,FALSE,"WTP";"Project",#N/A,FALSE,"PROJECT";"Summary -2",#N/A,FALSE,"SUMMARY"}</definedName>
    <definedName name="KK" localSheetId="19">#REF!</definedName>
    <definedName name="KK" localSheetId="7">#REF!</definedName>
    <definedName name="KK" localSheetId="10">#REF!</definedName>
    <definedName name="KK" localSheetId="18">#REF!</definedName>
    <definedName name="KK" localSheetId="17">#REF!</definedName>
    <definedName name="KK" localSheetId="3">#REF!</definedName>
    <definedName name="KK" localSheetId="0">#REF!</definedName>
    <definedName name="KK" localSheetId="16">#REF!</definedName>
    <definedName name="KK" localSheetId="1">#REF!</definedName>
    <definedName name="KK" localSheetId="2">#REF!</definedName>
    <definedName name="KK">#REF!</definedName>
    <definedName name="kl" localSheetId="19">#REF!</definedName>
    <definedName name="kl" localSheetId="10">#REF!</definedName>
    <definedName name="kl" localSheetId="3">#REF!</definedName>
    <definedName name="kl" localSheetId="16">#REF!</definedName>
    <definedName name="kl">#REF!</definedName>
    <definedName name="kl_ME" localSheetId="13">#REF!</definedName>
    <definedName name="kl_ME" localSheetId="16">#REF!</definedName>
    <definedName name="kl_ME">#N/A</definedName>
    <definedName name="KLC">#N/A</definedName>
    <definedName name="klctbb" localSheetId="19">#REF!</definedName>
    <definedName name="klctbb" localSheetId="7">#REF!</definedName>
    <definedName name="klctbb" localSheetId="10">#REF!</definedName>
    <definedName name="klctbb" localSheetId="18">#REF!</definedName>
    <definedName name="klctbb" localSheetId="17">#REF!</definedName>
    <definedName name="klctbb" localSheetId="3">#REF!</definedName>
    <definedName name="klctbb" localSheetId="0">#REF!</definedName>
    <definedName name="klctbb" localSheetId="16">#REF!</definedName>
    <definedName name="klctbb" localSheetId="1">#REF!</definedName>
    <definedName name="klctbb" localSheetId="2">#REF!</definedName>
    <definedName name="klctbb">#REF!</definedName>
    <definedName name="KLduonggiaods" localSheetId="4" hidden="1">{"'Sheet1'!$L$16"}</definedName>
    <definedName name="KLduonggiaods" localSheetId="5" hidden="1">{"'Sheet1'!$L$16"}</definedName>
    <definedName name="KLduonggiaods" localSheetId="6" hidden="1">{"'Sheet1'!$L$16"}</definedName>
    <definedName name="KLduonggiaods" localSheetId="19" hidden="1">{"'Sheet1'!$L$16"}</definedName>
    <definedName name="KLduonggiaods" localSheetId="7" hidden="1">{"'Sheet1'!$L$16"}</definedName>
    <definedName name="KLduonggiaods" localSheetId="8" hidden="1">{"'Sheet1'!$L$16"}</definedName>
    <definedName name="KLduonggiaods" localSheetId="10" hidden="1">{"'Sheet1'!$L$16"}</definedName>
    <definedName name="KLduonggiaods" localSheetId="11" hidden="1">{"'Sheet1'!$L$16"}</definedName>
    <definedName name="KLduonggiaods" localSheetId="12" hidden="1">{"'Sheet1'!$L$16"}</definedName>
    <definedName name="KLduonggiaods" localSheetId="18" hidden="1">{"'Sheet1'!$L$16"}</definedName>
    <definedName name="KLduonggiaods" localSheetId="17" hidden="1">{"'Sheet1'!$L$16"}</definedName>
    <definedName name="KLduonggiaods" localSheetId="3" hidden="1">{"'Sheet1'!$L$16"}</definedName>
    <definedName name="KLduonggiaods" localSheetId="0" hidden="1">{"'Sheet1'!$L$16"}</definedName>
    <definedName name="KLduonggiaods" localSheetId="13" hidden="1">{"'Sheet1'!$L$16"}</definedName>
    <definedName name="KLduonggiaods" localSheetId="16" hidden="1">{"'Sheet1'!$L$16"}</definedName>
    <definedName name="KLduonggiaods" localSheetId="1" hidden="1">{"'Sheet1'!$L$16"}</definedName>
    <definedName name="KLduonggiaods" localSheetId="2" hidden="1">{"'Sheet1'!$L$16"}</definedName>
    <definedName name="KLduonggiaods" hidden="1">{"'Sheet1'!$L$16"}</definedName>
    <definedName name="klgÈ" localSheetId="4" hidden="1">{"'Sheet1'!$L$16"}</definedName>
    <definedName name="klgÈ" localSheetId="5" hidden="1">{"'Sheet1'!$L$16"}</definedName>
    <definedName name="klgÈ" localSheetId="6" hidden="1">{"'Sheet1'!$L$16"}</definedName>
    <definedName name="klgÈ" localSheetId="19" hidden="1">{"'Sheet1'!$L$16"}</definedName>
    <definedName name="klgÈ" localSheetId="7" hidden="1">{"'Sheet1'!$L$16"}</definedName>
    <definedName name="klgÈ" localSheetId="8" hidden="1">{"'Sheet1'!$L$16"}</definedName>
    <definedName name="klgÈ" localSheetId="10" hidden="1">{"'Sheet1'!$L$16"}</definedName>
    <definedName name="klgÈ" localSheetId="11" hidden="1">{"'Sheet1'!$L$16"}</definedName>
    <definedName name="klgÈ" localSheetId="12" hidden="1">{"'Sheet1'!$L$16"}</definedName>
    <definedName name="klgÈ" localSheetId="18" hidden="1">{"'Sheet1'!$L$16"}</definedName>
    <definedName name="klgÈ" localSheetId="17" hidden="1">{"'Sheet1'!$L$16"}</definedName>
    <definedName name="klgÈ" localSheetId="3" hidden="1">{"'Sheet1'!$L$16"}</definedName>
    <definedName name="klgÈ" localSheetId="0" hidden="1">{"'Sheet1'!$L$16"}</definedName>
    <definedName name="klgÈ" localSheetId="13" hidden="1">{"'Sheet1'!$L$16"}</definedName>
    <definedName name="klgÈ" localSheetId="16" hidden="1">{"'Sheet1'!$L$16"}</definedName>
    <definedName name="klgÈ" localSheetId="1" hidden="1">{"'Sheet1'!$L$16"}</definedName>
    <definedName name="klgÈ" localSheetId="2" hidden="1">{"'Sheet1'!$L$16"}</definedName>
    <definedName name="klgÈ" hidden="1">{"'Sheet1'!$L$16"}</definedName>
    <definedName name="KLTHDN" localSheetId="19">#REF!</definedName>
    <definedName name="KLTHDN" localSheetId="13">#REF!</definedName>
    <definedName name="KLTHDN" localSheetId="16">#REF!</definedName>
    <definedName name="KLTHDN">#REF!</definedName>
    <definedName name="KLVANKHUON" localSheetId="19">#REF!</definedName>
    <definedName name="KLVANKHUON" localSheetId="13">#REF!</definedName>
    <definedName name="KLVANKHUON" localSheetId="16">#REF!</definedName>
    <definedName name="KLVANKHUON">#REF!</definedName>
    <definedName name="klvs" localSheetId="4" hidden="1">{"'Sheet1'!$L$16"}</definedName>
    <definedName name="klvs" localSheetId="5" hidden="1">{"'Sheet1'!$L$16"}</definedName>
    <definedName name="klvs" localSheetId="6" hidden="1">{"'Sheet1'!$L$16"}</definedName>
    <definedName name="klvs" localSheetId="19" hidden="1">{"'Sheet1'!$L$16"}</definedName>
    <definedName name="klvs" localSheetId="7" hidden="1">{"'Sheet1'!$L$16"}</definedName>
    <definedName name="klvs" localSheetId="8" hidden="1">{"'Sheet1'!$L$16"}</definedName>
    <definedName name="klvs" localSheetId="10" hidden="1">{"'Sheet1'!$L$16"}</definedName>
    <definedName name="klvs" localSheetId="11" hidden="1">{"'Sheet1'!$L$16"}</definedName>
    <definedName name="klvs" localSheetId="12" hidden="1">{"'Sheet1'!$L$16"}</definedName>
    <definedName name="klvs" localSheetId="18" hidden="1">{"'Sheet1'!$L$16"}</definedName>
    <definedName name="klvs" localSheetId="17" hidden="1">{"'Sheet1'!$L$16"}</definedName>
    <definedName name="klvs" localSheetId="3" hidden="1">{"'Sheet1'!$L$16"}</definedName>
    <definedName name="klvs" localSheetId="0" hidden="1">{"'Sheet1'!$L$16"}</definedName>
    <definedName name="klvs" localSheetId="13" hidden="1">{"'Sheet1'!$L$16"}</definedName>
    <definedName name="klvs" localSheetId="16" hidden="1">{"'Sheet1'!$L$16"}</definedName>
    <definedName name="klvs" localSheetId="1" hidden="1">{"'Sheet1'!$L$16"}</definedName>
    <definedName name="klvs" localSheetId="2" hidden="1">{"'Sheet1'!$L$16"}</definedName>
    <definedName name="klvs" hidden="1">{"'Sheet1'!$L$16"}</definedName>
    <definedName name="Km" localSheetId="19">#REF!</definedName>
    <definedName name="Km" localSheetId="10">#REF!</definedName>
    <definedName name="Km" localSheetId="3">#REF!</definedName>
    <definedName name="Km" localSheetId="16">#REF!</definedName>
    <definedName name="Km">#REF!</definedName>
    <definedName name="Knc" localSheetId="19">#REF!</definedName>
    <definedName name="Knc" localSheetId="10">#REF!</definedName>
    <definedName name="Knc" localSheetId="3">#REF!</definedName>
    <definedName name="Knc" localSheetId="16">#REF!</definedName>
    <definedName name="Knc">#REF!</definedName>
    <definedName name="kp1ph" localSheetId="13">#REF!</definedName>
    <definedName name="kp1ph" localSheetId="16">#REF!</definedName>
    <definedName name="kp1ph">#N/A</definedName>
    <definedName name="kq" localSheetId="19">#REF!</definedName>
    <definedName name="kq" localSheetId="7">#REF!</definedName>
    <definedName name="kq" localSheetId="10">#REF!</definedName>
    <definedName name="kq" localSheetId="18">#REF!</definedName>
    <definedName name="kq" localSheetId="17">#REF!</definedName>
    <definedName name="kq" localSheetId="3">#REF!</definedName>
    <definedName name="kq" localSheetId="0">#REF!</definedName>
    <definedName name="kq" localSheetId="16">#REF!</definedName>
    <definedName name="kq" localSheetId="1">#REF!</definedName>
    <definedName name="kq" localSheetId="2">#REF!</definedName>
    <definedName name="kq">#REF!</definedName>
    <definedName name="KQ_Truong" localSheetId="19">#REF!</definedName>
    <definedName name="KQ_Truong" localSheetId="10">#REF!</definedName>
    <definedName name="KQ_Truong" localSheetId="3">#REF!</definedName>
    <definedName name="KQ_Truong" localSheetId="16">#REF!</definedName>
    <definedName name="KQ_Truong">#REF!</definedName>
    <definedName name="KS" localSheetId="19">#REF!</definedName>
    <definedName name="KS" localSheetId="10">#REF!</definedName>
    <definedName name="KS" localSheetId="3">#REF!</definedName>
    <definedName name="KS" localSheetId="16">#REF!</definedName>
    <definedName name="KS">#REF!</definedName>
    <definedName name="KS_1" localSheetId="19">#REF!</definedName>
    <definedName name="KS_1" localSheetId="10">#REF!</definedName>
    <definedName name="KS_1" localSheetId="3">#REF!</definedName>
    <definedName name="KS_1" localSheetId="16">#REF!</definedName>
    <definedName name="KS_1">#REF!</definedName>
    <definedName name="KS_2" localSheetId="19">#REF!</definedName>
    <definedName name="KS_2" localSheetId="10">#REF!</definedName>
    <definedName name="KS_2" localSheetId="3">#REF!</definedName>
    <definedName name="KS_2" localSheetId="16">#REF!</definedName>
    <definedName name="KS_2">#REF!</definedName>
    <definedName name="ksbn" localSheetId="4" hidden="1">{"'Sheet1'!$L$16"}</definedName>
    <definedName name="ksbn" localSheetId="5" hidden="1">{"'Sheet1'!$L$16"}</definedName>
    <definedName name="ksbn" localSheetId="6" hidden="1">{"'Sheet1'!$L$16"}</definedName>
    <definedName name="ksbn" localSheetId="19" hidden="1">{"'Sheet1'!$L$16"}</definedName>
    <definedName name="ksbn" localSheetId="7" hidden="1">{"'Sheet1'!$L$16"}</definedName>
    <definedName name="ksbn" localSheetId="8" hidden="1">{"'Sheet1'!$L$16"}</definedName>
    <definedName name="ksbn" localSheetId="10" hidden="1">{"'Sheet1'!$L$16"}</definedName>
    <definedName name="ksbn" localSheetId="11" hidden="1">{"'Sheet1'!$L$16"}</definedName>
    <definedName name="ksbn" localSheetId="12" hidden="1">{"'Sheet1'!$L$16"}</definedName>
    <definedName name="ksbn" localSheetId="18" hidden="1">{"'Sheet1'!$L$16"}</definedName>
    <definedName name="ksbn" localSheetId="17" hidden="1">{"'Sheet1'!$L$16"}</definedName>
    <definedName name="ksbn" localSheetId="3" hidden="1">{"'Sheet1'!$L$16"}</definedName>
    <definedName name="ksbn" localSheetId="0" hidden="1">{"'Sheet1'!$L$16"}</definedName>
    <definedName name="ksbn" localSheetId="13" hidden="1">{"'Sheet1'!$L$16"}</definedName>
    <definedName name="ksbn" localSheetId="16" hidden="1">{"'Sheet1'!$L$16"}</definedName>
    <definedName name="ksbn" localSheetId="1" hidden="1">{"'Sheet1'!$L$16"}</definedName>
    <definedName name="ksbn" localSheetId="2" hidden="1">{"'Sheet1'!$L$16"}</definedName>
    <definedName name="ksbn" hidden="1">{"'Sheet1'!$L$16"}</definedName>
    <definedName name="kshn" localSheetId="4" hidden="1">{"'Sheet1'!$L$16"}</definedName>
    <definedName name="kshn" localSheetId="5" hidden="1">{"'Sheet1'!$L$16"}</definedName>
    <definedName name="kshn" localSheetId="6" hidden="1">{"'Sheet1'!$L$16"}</definedName>
    <definedName name="kshn" localSheetId="19" hidden="1">{"'Sheet1'!$L$16"}</definedName>
    <definedName name="kshn" localSheetId="7" hidden="1">{"'Sheet1'!$L$16"}</definedName>
    <definedName name="kshn" localSheetId="8" hidden="1">{"'Sheet1'!$L$16"}</definedName>
    <definedName name="kshn" localSheetId="10" hidden="1">{"'Sheet1'!$L$16"}</definedName>
    <definedName name="kshn" localSheetId="11" hidden="1">{"'Sheet1'!$L$16"}</definedName>
    <definedName name="kshn" localSheetId="12" hidden="1">{"'Sheet1'!$L$16"}</definedName>
    <definedName name="kshn" localSheetId="18" hidden="1">{"'Sheet1'!$L$16"}</definedName>
    <definedName name="kshn" localSheetId="17" hidden="1">{"'Sheet1'!$L$16"}</definedName>
    <definedName name="kshn" localSheetId="3" hidden="1">{"'Sheet1'!$L$16"}</definedName>
    <definedName name="kshn" localSheetId="0" hidden="1">{"'Sheet1'!$L$16"}</definedName>
    <definedName name="kshn" localSheetId="13" hidden="1">{"'Sheet1'!$L$16"}</definedName>
    <definedName name="kshn" localSheetId="16" hidden="1">{"'Sheet1'!$L$16"}</definedName>
    <definedName name="kshn" localSheetId="1" hidden="1">{"'Sheet1'!$L$16"}</definedName>
    <definedName name="kshn" localSheetId="2" hidden="1">{"'Sheet1'!$L$16"}</definedName>
    <definedName name="kshn" hidden="1">{"'Sheet1'!$L$16"}</definedName>
    <definedName name="ksls" localSheetId="4" hidden="1">{"'Sheet1'!$L$16"}</definedName>
    <definedName name="ksls" localSheetId="5" hidden="1">{"'Sheet1'!$L$16"}</definedName>
    <definedName name="ksls" localSheetId="6" hidden="1">{"'Sheet1'!$L$16"}</definedName>
    <definedName name="ksls" localSheetId="19" hidden="1">{"'Sheet1'!$L$16"}</definedName>
    <definedName name="ksls" localSheetId="7" hidden="1">{"'Sheet1'!$L$16"}</definedName>
    <definedName name="ksls" localSheetId="8" hidden="1">{"'Sheet1'!$L$16"}</definedName>
    <definedName name="ksls" localSheetId="10" hidden="1">{"'Sheet1'!$L$16"}</definedName>
    <definedName name="ksls" localSheetId="11" hidden="1">{"'Sheet1'!$L$16"}</definedName>
    <definedName name="ksls" localSheetId="12" hidden="1">{"'Sheet1'!$L$16"}</definedName>
    <definedName name="ksls" localSheetId="18" hidden="1">{"'Sheet1'!$L$16"}</definedName>
    <definedName name="ksls" localSheetId="17" hidden="1">{"'Sheet1'!$L$16"}</definedName>
    <definedName name="ksls" localSheetId="3" hidden="1">{"'Sheet1'!$L$16"}</definedName>
    <definedName name="ksls" localSheetId="0" hidden="1">{"'Sheet1'!$L$16"}</definedName>
    <definedName name="ksls" localSheetId="13" hidden="1">{"'Sheet1'!$L$16"}</definedName>
    <definedName name="ksls" localSheetId="16" hidden="1">{"'Sheet1'!$L$16"}</definedName>
    <definedName name="ksls" localSheetId="1" hidden="1">{"'Sheet1'!$L$16"}</definedName>
    <definedName name="ksls" localSheetId="2" hidden="1">{"'Sheet1'!$L$16"}</definedName>
    <definedName name="ksls" hidden="1">{"'Sheet1'!$L$16"}</definedName>
    <definedName name="KSTK" localSheetId="19">#REF!</definedName>
    <definedName name="KSTK" localSheetId="13">#REF!</definedName>
    <definedName name="KSTK" localSheetId="16">#REF!</definedName>
    <definedName name="KSTK">#REF!</definedName>
    <definedName name="Kte">#N/A</definedName>
    <definedName name="KVC">#N/A</definedName>
    <definedName name="Kvl" localSheetId="19">#REF!</definedName>
    <definedName name="Kvl" localSheetId="7">#REF!</definedName>
    <definedName name="Kvl" localSheetId="10">#REF!</definedName>
    <definedName name="Kvl" localSheetId="18">#REF!</definedName>
    <definedName name="Kvl" localSheetId="17">#REF!</definedName>
    <definedName name="Kvl" localSheetId="3">#REF!</definedName>
    <definedName name="Kvl" localSheetId="0">#REF!</definedName>
    <definedName name="Kvl" localSheetId="16">#REF!</definedName>
    <definedName name="Kvl" localSheetId="1">#REF!</definedName>
    <definedName name="Kvl" localSheetId="2">#REF!</definedName>
    <definedName name="Kvl">#REF!</definedName>
    <definedName name="Ký_nép" localSheetId="19">#REF!</definedName>
    <definedName name="Ký_nép" localSheetId="10">#REF!</definedName>
    <definedName name="Ký_nép" localSheetId="3">#REF!</definedName>
    <definedName name="Ký_nép" localSheetId="16">#REF!</definedName>
    <definedName name="Ký_nép">#REF!</definedName>
    <definedName name="l" localSheetId="19" hidden="1">{"'Sheet1'!$L$16"}</definedName>
    <definedName name="l" localSheetId="7" hidden="1">{"'Sheet1'!$L$16"}</definedName>
    <definedName name="l" localSheetId="10" hidden="1">{"'Sheet1'!$L$16"}</definedName>
    <definedName name="l" localSheetId="18" hidden="1">{"'Sheet1'!$L$16"}</definedName>
    <definedName name="l" localSheetId="17" hidden="1">{"'Sheet1'!$L$16"}</definedName>
    <definedName name="l" localSheetId="3" hidden="1">{"'Sheet1'!$L$16"}</definedName>
    <definedName name="l" localSheetId="0" hidden="1">{"'Sheet1'!$L$16"}</definedName>
    <definedName name="l" localSheetId="13" hidden="1">{"'Sheet1'!$L$16"}</definedName>
    <definedName name="l" localSheetId="16" hidden="1">{"'Sheet1'!$L$16"}</definedName>
    <definedName name="l" localSheetId="1" hidden="1">{"'Sheet1'!$L$16"}</definedName>
    <definedName name="l" localSheetId="2" hidden="1">{"'Sheet1'!$L$16"}</definedName>
    <definedName name="l" hidden="1">{"'Sheet1'!$L$16"}</definedName>
    <definedName name="L_1" localSheetId="19">#REF!</definedName>
    <definedName name="L_1" localSheetId="10">#REF!</definedName>
    <definedName name="L_1" localSheetId="3">#REF!</definedName>
    <definedName name="L_1" localSheetId="16">#REF!</definedName>
    <definedName name="L_1">#REF!</definedName>
    <definedName name="L_2" localSheetId="19">#REF!</definedName>
    <definedName name="L_2" localSheetId="10">#REF!</definedName>
    <definedName name="L_2" localSheetId="3">#REF!</definedName>
    <definedName name="L_2" localSheetId="16">#REF!</definedName>
    <definedName name="L_2">#REF!</definedName>
    <definedName name="L_mong" localSheetId="19">#REF!</definedName>
    <definedName name="L_mong" localSheetId="13">#REF!</definedName>
    <definedName name="L_mong" localSheetId="16">#REF!</definedName>
    <definedName name="L_mong">#REF!</definedName>
    <definedName name="l1d" localSheetId="19">#REF!</definedName>
    <definedName name="l1d" localSheetId="10">#REF!</definedName>
    <definedName name="l1d" localSheetId="3">#REF!</definedName>
    <definedName name="l1d" localSheetId="16">#REF!</definedName>
    <definedName name="l1d">#REF!</definedName>
    <definedName name="l2pa1" localSheetId="4" hidden="1">{"'Sheet1'!$L$16"}</definedName>
    <definedName name="l2pa1" localSheetId="5" hidden="1">{"'Sheet1'!$L$16"}</definedName>
    <definedName name="l2pa1" localSheetId="6" hidden="1">{"'Sheet1'!$L$16"}</definedName>
    <definedName name="l2pa1" localSheetId="19" hidden="1">{"'Sheet1'!$L$16"}</definedName>
    <definedName name="l2pa1" localSheetId="7" hidden="1">{"'Sheet1'!$L$16"}</definedName>
    <definedName name="l2pa1" localSheetId="8" hidden="1">{"'Sheet1'!$L$16"}</definedName>
    <definedName name="l2pa1" localSheetId="10" hidden="1">{"'Sheet1'!$L$16"}</definedName>
    <definedName name="l2pa1" localSheetId="11" hidden="1">{"'Sheet1'!$L$16"}</definedName>
    <definedName name="l2pa1" localSheetId="12" hidden="1">{"'Sheet1'!$L$16"}</definedName>
    <definedName name="l2pa1" localSheetId="18" hidden="1">{"'Sheet1'!$L$16"}</definedName>
    <definedName name="l2pa1" localSheetId="17" hidden="1">{"'Sheet1'!$L$16"}</definedName>
    <definedName name="l2pa1" localSheetId="3" hidden="1">{"'Sheet1'!$L$16"}</definedName>
    <definedName name="l2pa1" localSheetId="0" hidden="1">{"'Sheet1'!$L$16"}</definedName>
    <definedName name="l2pa1" localSheetId="13" hidden="1">{"'Sheet1'!$L$16"}</definedName>
    <definedName name="l2pa1" localSheetId="16" hidden="1">{"'Sheet1'!$L$16"}</definedName>
    <definedName name="l2pa1" localSheetId="1" hidden="1">{"'Sheet1'!$L$16"}</definedName>
    <definedName name="l2pa1" localSheetId="2" hidden="1">{"'Sheet1'!$L$16"}</definedName>
    <definedName name="l2pa1" hidden="1">{"'Sheet1'!$L$16"}</definedName>
    <definedName name="L63x6">5800</definedName>
    <definedName name="LABEL" localSheetId="19">#REF!</definedName>
    <definedName name="LABEL" localSheetId="7">#REF!</definedName>
    <definedName name="LABEL" localSheetId="10">#REF!</definedName>
    <definedName name="LABEL" localSheetId="18">#REF!</definedName>
    <definedName name="LABEL" localSheetId="17">#REF!</definedName>
    <definedName name="LABEL" localSheetId="3">#REF!</definedName>
    <definedName name="LABEL" localSheetId="16">#REF!</definedName>
    <definedName name="LABEL">#REF!</definedName>
    <definedName name="labour">0.04</definedName>
    <definedName name="Laivay">#N/A</definedName>
    <definedName name="lam" localSheetId="4" hidden="1">{"'Sheet1'!$L$16"}</definedName>
    <definedName name="lam" localSheetId="5" hidden="1">{"'Sheet1'!$L$16"}</definedName>
    <definedName name="lam" localSheetId="6" hidden="1">{"'Sheet1'!$L$16"}</definedName>
    <definedName name="lam" localSheetId="19" hidden="1">{"'Sheet1'!$L$16"}</definedName>
    <definedName name="lam" localSheetId="7" hidden="1">{"'Sheet1'!$L$16"}</definedName>
    <definedName name="lam" localSheetId="8" hidden="1">{"'Sheet1'!$L$16"}</definedName>
    <definedName name="lam" localSheetId="10" hidden="1">{"'Sheet1'!$L$16"}</definedName>
    <definedName name="lam" localSheetId="11" hidden="1">{"'Sheet1'!$L$16"}</definedName>
    <definedName name="lam" localSheetId="12" hidden="1">{"'Sheet1'!$L$16"}</definedName>
    <definedName name="lam" localSheetId="18" hidden="1">{"'Sheet1'!$L$16"}</definedName>
    <definedName name="lam" localSheetId="17" hidden="1">{"'Sheet1'!$L$16"}</definedName>
    <definedName name="lam" localSheetId="3" hidden="1">{"'Sheet1'!$L$16"}</definedName>
    <definedName name="lam" localSheetId="0" hidden="1">{"'Sheet1'!$L$16"}</definedName>
    <definedName name="lam" localSheetId="13" hidden="1">{"'Sheet1'!$L$16"}</definedName>
    <definedName name="lam" localSheetId="16" hidden="1">{"'Sheet1'!$L$16"}</definedName>
    <definedName name="lam" localSheetId="1" hidden="1">{"'Sheet1'!$L$16"}</definedName>
    <definedName name="lam" localSheetId="2" hidden="1">{"'Sheet1'!$L$16"}</definedName>
    <definedName name="lam" hidden="1">{"'Sheet1'!$L$16"}</definedName>
    <definedName name="LAMTUBE" localSheetId="19">#REF!</definedName>
    <definedName name="LAMTUBE" localSheetId="10">#REF!</definedName>
    <definedName name="LAMTUBE" localSheetId="3">#REF!</definedName>
    <definedName name="LAMTUBE" localSheetId="16">#REF!</definedName>
    <definedName name="LAMTUBE">#REF!</definedName>
    <definedName name="Lan" localSheetId="19">{"Thuxm2.xls","Sheet1"}</definedName>
    <definedName name="Lan" localSheetId="7">{"Thuxm2.xls","Sheet1"}</definedName>
    <definedName name="Lan" localSheetId="10">{"Thuxm2.xls","Sheet1"}</definedName>
    <definedName name="Lan" localSheetId="18">{"Thuxm2.xls","Sheet1"}</definedName>
    <definedName name="Lan" localSheetId="17">{"Thuxm2.xls","Sheet1"}</definedName>
    <definedName name="Lan" localSheetId="3">{"Thuxm2.xls","Sheet1"}</definedName>
    <definedName name="Lan" localSheetId="0">{"Thuxm2.xls","Sheet1"}</definedName>
    <definedName name="Lan" localSheetId="13">{"Thuxm2.xls","Sheet1"}</definedName>
    <definedName name="Lan" localSheetId="16">{"Thuxm2.xls","Sheet1"}</definedName>
    <definedName name="Lan" localSheetId="1">{"Thuxm2.xls","Sheet1"}</definedName>
    <definedName name="Lan" localSheetId="2">{"Thuxm2.xls","Sheet1"}</definedName>
    <definedName name="Lan">{"Thuxm2.xls","Sheet1"}</definedName>
    <definedName name="Land" localSheetId="19">#REF!</definedName>
    <definedName name="Land" localSheetId="7">#REF!</definedName>
    <definedName name="Land" localSheetId="10">#REF!</definedName>
    <definedName name="Land" localSheetId="18">#REF!</definedName>
    <definedName name="Land" localSheetId="17">#REF!</definedName>
    <definedName name="Land" localSheetId="3">#REF!</definedName>
    <definedName name="Land" localSheetId="0">#REF!</definedName>
    <definedName name="Land" localSheetId="16">#REF!</definedName>
    <definedName name="Land" localSheetId="1">#REF!</definedName>
    <definedName name="Land" localSheetId="2">#REF!</definedName>
    <definedName name="Land">#REF!</definedName>
    <definedName name="langson" localSheetId="4" hidden="1">{"'Sheet1'!$L$16"}</definedName>
    <definedName name="langson" localSheetId="5" hidden="1">{"'Sheet1'!$L$16"}</definedName>
    <definedName name="langson" localSheetId="6" hidden="1">{"'Sheet1'!$L$16"}</definedName>
    <definedName name="langson" localSheetId="19" hidden="1">{"'Sheet1'!$L$16"}</definedName>
    <definedName name="langson" localSheetId="7" hidden="1">{"'Sheet1'!$L$16"}</definedName>
    <definedName name="langson" localSheetId="8" hidden="1">{"'Sheet1'!$L$16"}</definedName>
    <definedName name="langson" localSheetId="10" hidden="1">{"'Sheet1'!$L$16"}</definedName>
    <definedName name="langson" localSheetId="11" hidden="1">{"'Sheet1'!$L$16"}</definedName>
    <definedName name="langson" localSheetId="12" hidden="1">{"'Sheet1'!$L$16"}</definedName>
    <definedName name="langson" localSheetId="18" hidden="1">{"'Sheet1'!$L$16"}</definedName>
    <definedName name="langson" localSheetId="17" hidden="1">{"'Sheet1'!$L$16"}</definedName>
    <definedName name="langson" localSheetId="3" hidden="1">{"'Sheet1'!$L$16"}</definedName>
    <definedName name="langson" localSheetId="0" hidden="1">{"'Sheet1'!$L$16"}</definedName>
    <definedName name="langson" localSheetId="13" hidden="1">{"'Sheet1'!$L$16"}</definedName>
    <definedName name="langson" localSheetId="16" hidden="1">{"'Sheet1'!$L$16"}</definedName>
    <definedName name="langson" localSheetId="1" hidden="1">{"'Sheet1'!$L$16"}</definedName>
    <definedName name="langson" localSheetId="2" hidden="1">{"'Sheet1'!$L$16"}</definedName>
    <definedName name="langson" hidden="1">{"'Sheet1'!$L$16"}</definedName>
    <definedName name="lanhto" localSheetId="19">#REF!</definedName>
    <definedName name="lanhto" localSheetId="10">#REF!</definedName>
    <definedName name="lanhto" localSheetId="3">#REF!</definedName>
    <definedName name="lanhto" localSheetId="13">#REF!</definedName>
    <definedName name="lanhto" localSheetId="16">#REF!</definedName>
    <definedName name="lanhto">#REF!</definedName>
    <definedName name="lao_keo_dam_cau" localSheetId="19">#REF!</definedName>
    <definedName name="lao_keo_dam_cau" localSheetId="10">#REF!</definedName>
    <definedName name="lao_keo_dam_cau" localSheetId="3">#REF!</definedName>
    <definedName name="lao_keo_dam_cau" localSheetId="16">#REF!</definedName>
    <definedName name="lao_keo_dam_cau">#REF!</definedName>
    <definedName name="LAP_DAT_TBA" localSheetId="19">#REF!</definedName>
    <definedName name="LAP_DAT_TBA" localSheetId="13">#REF!</definedName>
    <definedName name="LAP_DAT_TBA" localSheetId="16">#REF!</definedName>
    <definedName name="LAP_DAT_TBA">#REF!</definedName>
    <definedName name="LapDungDam" localSheetId="19">#REF!</definedName>
    <definedName name="LapDungDam" localSheetId="10">#REF!</definedName>
    <definedName name="LapDungDam" localSheetId="3">#REF!</definedName>
    <definedName name="LapDungDam" localSheetId="16">#REF!</definedName>
    <definedName name="LapDungDam">#REF!</definedName>
    <definedName name="Last_Row" localSheetId="19">IF([14]!Values_Entered,Header_Row+[14]!Number_of_Payments,Header_Row)</definedName>
    <definedName name="Last_Row" localSheetId="7">IF([14]!Values_Entered,Header_Row+[14]!Number_of_Payments,Header_Row)</definedName>
    <definedName name="Last_Row" localSheetId="18">IF([14]!Values_Entered,Header_Row+[14]!Number_of_Payments,Header_Row)</definedName>
    <definedName name="Last_Row" localSheetId="17">IF([14]!Values_Entered,Header_Row+[14]!Number_of_Payments,Header_Row)</definedName>
    <definedName name="Last_Row" localSheetId="13">IF([14]!Values_Entered,Header_Row+[14]!Number_of_Payments,Header_Row)</definedName>
    <definedName name="Last_Row" localSheetId="16">IF([14]!Values_Entered,Header_Row+[14]!Number_of_Payments,Header_Row)</definedName>
    <definedName name="Last_Row">IF([14]!Values_Entered,Header_Row+[14]!Number_of_Payments,Header_Row)</definedName>
    <definedName name="latxay" localSheetId="4" hidden="1">{"'Sheet1'!$L$16"}</definedName>
    <definedName name="latxay" localSheetId="5" hidden="1">{"'Sheet1'!$L$16"}</definedName>
    <definedName name="latxay" localSheetId="6" hidden="1">{"'Sheet1'!$L$16"}</definedName>
    <definedName name="latxay" localSheetId="19" hidden="1">{"'Sheet1'!$L$16"}</definedName>
    <definedName name="latxay" localSheetId="7" hidden="1">{"'Sheet1'!$L$16"}</definedName>
    <definedName name="latxay" localSheetId="8" hidden="1">{"'Sheet1'!$L$16"}</definedName>
    <definedName name="latxay" localSheetId="10" hidden="1">{"'Sheet1'!$L$16"}</definedName>
    <definedName name="latxay" localSheetId="11" hidden="1">{"'Sheet1'!$L$16"}</definedName>
    <definedName name="latxay" localSheetId="12" hidden="1">{"'Sheet1'!$L$16"}</definedName>
    <definedName name="latxay" localSheetId="18" hidden="1">{"'Sheet1'!$L$16"}</definedName>
    <definedName name="latxay" localSheetId="17" hidden="1">{"'Sheet1'!$L$16"}</definedName>
    <definedName name="latxay" localSheetId="3" hidden="1">{"'Sheet1'!$L$16"}</definedName>
    <definedName name="latxay" localSheetId="0" hidden="1">{"'Sheet1'!$L$16"}</definedName>
    <definedName name="latxay" localSheetId="13" hidden="1">{"'Sheet1'!$L$16"}</definedName>
    <definedName name="latxay" localSheetId="16" hidden="1">{"'Sheet1'!$L$16"}</definedName>
    <definedName name="latxay" localSheetId="1" hidden="1">{"'Sheet1'!$L$16"}</definedName>
    <definedName name="latxay" localSheetId="2" hidden="1">{"'Sheet1'!$L$16"}</definedName>
    <definedName name="latxay" hidden="1">{"'Sheet1'!$L$16"}</definedName>
    <definedName name="Lb" localSheetId="19">#REF!</definedName>
    <definedName name="Lb" localSheetId="10">#REF!</definedName>
    <definedName name="Lb" localSheetId="3">#REF!</definedName>
    <definedName name="Lb" localSheetId="16">#REF!</definedName>
    <definedName name="Lb">#REF!</definedName>
    <definedName name="lbit">5%</definedName>
    <definedName name="LBS_22">107800000</definedName>
    <definedName name="lc" localSheetId="4" hidden="1">{"'Sheet1'!$L$16"}</definedName>
    <definedName name="lc" localSheetId="5" hidden="1">{"'Sheet1'!$L$16"}</definedName>
    <definedName name="lc" localSheetId="6" hidden="1">{"'Sheet1'!$L$16"}</definedName>
    <definedName name="lc" localSheetId="19" hidden="1">{"'Sheet1'!$L$16"}</definedName>
    <definedName name="lc" localSheetId="7" hidden="1">{"'Sheet1'!$L$16"}</definedName>
    <definedName name="lc" localSheetId="8" hidden="1">{"'Sheet1'!$L$16"}</definedName>
    <definedName name="lc" localSheetId="10" hidden="1">{"'Sheet1'!$L$16"}</definedName>
    <definedName name="lc" localSheetId="11" hidden="1">{"'Sheet1'!$L$16"}</definedName>
    <definedName name="lc" localSheetId="12" hidden="1">{"'Sheet1'!$L$16"}</definedName>
    <definedName name="lc" localSheetId="18" hidden="1">{"'Sheet1'!$L$16"}</definedName>
    <definedName name="lc" localSheetId="17" hidden="1">{"'Sheet1'!$L$16"}</definedName>
    <definedName name="lc" localSheetId="3" hidden="1">{"'Sheet1'!$L$16"}</definedName>
    <definedName name="lc" localSheetId="0" hidden="1">{"'Sheet1'!$L$16"}</definedName>
    <definedName name="lc" localSheetId="13" hidden="1">{"'Sheet1'!$L$16"}</definedName>
    <definedName name="lc" localSheetId="16" hidden="1">{"'Sheet1'!$L$16"}</definedName>
    <definedName name="lc" localSheetId="1" hidden="1">{"'Sheet1'!$L$16"}</definedName>
    <definedName name="lc" localSheetId="2" hidden="1">{"'Sheet1'!$L$16"}</definedName>
    <definedName name="lc" hidden="1">{"'Sheet1'!$L$16"}</definedName>
    <definedName name="LC5_total" localSheetId="19">#REF!</definedName>
    <definedName name="LC5_total" localSheetId="10">#REF!</definedName>
    <definedName name="LC5_total" localSheetId="3">#REF!</definedName>
    <definedName name="LC5_total" localSheetId="16">#REF!</definedName>
    <definedName name="LC5_total">#REF!</definedName>
    <definedName name="LC6_total" localSheetId="19">#REF!</definedName>
    <definedName name="LC6_total" localSheetId="10">#REF!</definedName>
    <definedName name="LC6_total" localSheetId="3">#REF!</definedName>
    <definedName name="LC6_total" localSheetId="16">#REF!</definedName>
    <definedName name="LC6_total">#REF!</definedName>
    <definedName name="Ldatcat" localSheetId="19">#REF!</definedName>
    <definedName name="Ldatcat" localSheetId="10">#REF!</definedName>
    <definedName name="Ldatcat" localSheetId="3">#REF!</definedName>
    <definedName name="Ldatcat" localSheetId="16">#REF!</definedName>
    <definedName name="Ldatcat">#REF!</definedName>
    <definedName name="ldm" localSheetId="19">#REF!</definedName>
    <definedName name="ldm" localSheetId="10">#REF!</definedName>
    <definedName name="ldm" localSheetId="3">#REF!</definedName>
    <definedName name="ldm" localSheetId="16">#REF!</definedName>
    <definedName name="ldm">#REF!</definedName>
    <definedName name="LiendanhVUTRAC" localSheetId="19">#REF!</definedName>
    <definedName name="LiendanhVUTRAC" localSheetId="10">#REF!</definedName>
    <definedName name="LiendanhVUTRAC" localSheetId="3">#REF!</definedName>
    <definedName name="LiendanhVUTRAC" localSheetId="16">#REF!</definedName>
    <definedName name="LiendanhVUTRAC">#REF!</definedName>
    <definedName name="LIET_KE_VI_TRI_DZ0.4KV" localSheetId="19">#REF!</definedName>
    <definedName name="LIET_KE_VI_TRI_DZ0.4KV" localSheetId="13">#REF!</definedName>
    <definedName name="LIET_KE_VI_TRI_DZ0.4KV" localSheetId="16">#REF!</definedName>
    <definedName name="LIET_KE_VI_TRI_DZ0.4KV">#REF!</definedName>
    <definedName name="LIET_KE_VI_TRI_DZ22KV" localSheetId="19">#REF!</definedName>
    <definedName name="LIET_KE_VI_TRI_DZ22KV" localSheetId="13">#REF!</definedName>
    <definedName name="LIET_KE_VI_TRI_DZ22KV" localSheetId="16">#REF!</definedName>
    <definedName name="LIET_KE_VI_TRI_DZ22KV">#REF!</definedName>
    <definedName name="linh" localSheetId="4" hidden="1">{"'Sheet1'!$L$16"}</definedName>
    <definedName name="linh" localSheetId="5" hidden="1">{"'Sheet1'!$L$16"}</definedName>
    <definedName name="linh" localSheetId="6" hidden="1">{"'Sheet1'!$L$16"}</definedName>
    <definedName name="linh" localSheetId="19" hidden="1">{"'Sheet1'!$L$16"}</definedName>
    <definedName name="linh" localSheetId="7" hidden="1">{"'Sheet1'!$L$16"}</definedName>
    <definedName name="linh" localSheetId="8" hidden="1">{"'Sheet1'!$L$16"}</definedName>
    <definedName name="linh" localSheetId="10" hidden="1">{"'Sheet1'!$L$16"}</definedName>
    <definedName name="linh" localSheetId="11" hidden="1">{"'Sheet1'!$L$16"}</definedName>
    <definedName name="linh" localSheetId="12" hidden="1">{"'Sheet1'!$L$16"}</definedName>
    <definedName name="linh" localSheetId="18" hidden="1">{"'Sheet1'!$L$16"}</definedName>
    <definedName name="linh" localSheetId="17" hidden="1">{"'Sheet1'!$L$16"}</definedName>
    <definedName name="linh" localSheetId="3" hidden="1">{"'Sheet1'!$L$16"}</definedName>
    <definedName name="linh" localSheetId="0" hidden="1">{"'Sheet1'!$L$16"}</definedName>
    <definedName name="linh" localSheetId="13" hidden="1">{"'Sheet1'!$L$16"}</definedName>
    <definedName name="linh" localSheetId="16" hidden="1">{"'Sheet1'!$L$16"}</definedName>
    <definedName name="linh" localSheetId="1" hidden="1">{"'Sheet1'!$L$16"}</definedName>
    <definedName name="linh" localSheetId="2" hidden="1">{"'Sheet1'!$L$16"}</definedName>
    <definedName name="linh" hidden="1">{"'Sheet1'!$L$16"}</definedName>
    <definedName name="list" localSheetId="19">#REF!</definedName>
    <definedName name="list" localSheetId="10">#REF!</definedName>
    <definedName name="list" localSheetId="3">#REF!</definedName>
    <definedName name="list" localSheetId="16">#REF!</definedName>
    <definedName name="list">#REF!</definedName>
    <definedName name="lk" localSheetId="4" hidden="1">#REF!</definedName>
    <definedName name="lk" localSheetId="5" hidden="1">#REF!</definedName>
    <definedName name="lk" localSheetId="6" hidden="1">#REF!</definedName>
    <definedName name="lk" localSheetId="19" hidden="1">#REF!</definedName>
    <definedName name="lk" localSheetId="8" hidden="1">#REF!</definedName>
    <definedName name="lk" localSheetId="10" hidden="1">#REF!</definedName>
    <definedName name="lk" localSheetId="11" hidden="1">#REF!</definedName>
    <definedName name="lk" localSheetId="18" hidden="1">#REF!</definedName>
    <definedName name="lk" localSheetId="3" hidden="1">#REF!</definedName>
    <definedName name="lk" localSheetId="13" hidden="1">#REF!</definedName>
    <definedName name="lk" localSheetId="16" hidden="1">#REF!</definedName>
    <definedName name="lk" hidden="1">#REF!</definedName>
    <definedName name="LK_hathe" localSheetId="19">#REF!</definedName>
    <definedName name="LK_hathe" localSheetId="13">#REF!</definedName>
    <definedName name="LK_hathe" localSheetId="16">#REF!</definedName>
    <definedName name="LK_hathe">#REF!</definedName>
    <definedName name="LL" localSheetId="19">#REF!</definedName>
    <definedName name="LL" localSheetId="7">#REF!</definedName>
    <definedName name="LL" localSheetId="10">#REF!</definedName>
    <definedName name="LL" localSheetId="18">#REF!</definedName>
    <definedName name="LL" localSheetId="17">#REF!</definedName>
    <definedName name="LL" localSheetId="3">#REF!</definedName>
    <definedName name="LL" localSheetId="13">{"Thuxm2.xls","Sheet1"}</definedName>
    <definedName name="LL" localSheetId="16">{"Thuxm2.xls","Sheet1"}</definedName>
    <definedName name="LL">#REF!</definedName>
    <definedName name="Lmk" localSheetId="13">#REF!</definedName>
    <definedName name="Lmk" localSheetId="16">#REF!</definedName>
    <definedName name="Lmk">#N/A</definedName>
    <definedName name="ln">#N/A</definedName>
    <definedName name="Lnsc">#N/A</definedName>
    <definedName name="lntt" localSheetId="19">#REF!</definedName>
    <definedName name="lntt" localSheetId="13">#REF!</definedName>
    <definedName name="lntt" localSheetId="16">#REF!</definedName>
    <definedName name="lntt">#REF!</definedName>
    <definedName name="loai" localSheetId="19">#REF!</definedName>
    <definedName name="loai" localSheetId="10">#REF!</definedName>
    <definedName name="loai" localSheetId="3">#REF!</definedName>
    <definedName name="loai" localSheetId="0">#REF!</definedName>
    <definedName name="loai" localSheetId="16">#REF!</definedName>
    <definedName name="loai" localSheetId="1">#REF!</definedName>
    <definedName name="loai" localSheetId="2">#REF!</definedName>
    <definedName name="loai">#REF!</definedName>
    <definedName name="LOAI_DUONG" localSheetId="19">#REF!</definedName>
    <definedName name="LOAI_DUONG" localSheetId="10">#REF!</definedName>
    <definedName name="LOAI_DUONG" localSheetId="3">#REF!</definedName>
    <definedName name="LOAI_DUONG" localSheetId="16">#REF!</definedName>
    <definedName name="LOAI_DUONG">#REF!</definedName>
    <definedName name="Loai_TD" localSheetId="19">#REF!</definedName>
    <definedName name="Loai_TD" localSheetId="13">#REF!</definedName>
    <definedName name="Loai_TD" localSheetId="16">#REF!</definedName>
    <definedName name="Loai_TD">#REF!</definedName>
    <definedName name="loaimuong" localSheetId="19">#REF!</definedName>
    <definedName name="loaimuong" localSheetId="10">#REF!</definedName>
    <definedName name="loaimuong" localSheetId="3">#REF!</definedName>
    <definedName name="loaimuong" localSheetId="16">#REF!</definedName>
    <definedName name="loaimuong">#REF!</definedName>
    <definedName name="LoaixeH" localSheetId="19">#REF!</definedName>
    <definedName name="LoaixeH" localSheetId="10">#REF!</definedName>
    <definedName name="LoaixeH" localSheetId="3">#REF!</definedName>
    <definedName name="LoaixeH" localSheetId="16">#REF!</definedName>
    <definedName name="LoaixeH">#REF!</definedName>
    <definedName name="LoaixeXB" localSheetId="19">#REF!</definedName>
    <definedName name="LoaixeXB" localSheetId="10">#REF!</definedName>
    <definedName name="LoaixeXB" localSheetId="3">#REF!</definedName>
    <definedName name="LoaixeXB" localSheetId="16">#REF!</definedName>
    <definedName name="LoaixeXB">#REF!</definedName>
    <definedName name="LOOP" localSheetId="19">#REF!</definedName>
    <definedName name="LOOP" localSheetId="10">#REF!</definedName>
    <definedName name="LOOP" localSheetId="3">#REF!</definedName>
    <definedName name="LOOP" localSheetId="16">#REF!</definedName>
    <definedName name="LOOP">#REF!</definedName>
    <definedName name="LRMC">#N/A</definedName>
    <definedName name="Lt" localSheetId="19">#REF!</definedName>
    <definedName name="Lt" localSheetId="7">#REF!</definedName>
    <definedName name="Lt" localSheetId="10">#REF!</definedName>
    <definedName name="Lt" localSheetId="18">#REF!</definedName>
    <definedName name="Lt" localSheetId="17">#REF!</definedName>
    <definedName name="Lt" localSheetId="3">#REF!</definedName>
    <definedName name="Lt" localSheetId="0">#REF!</definedName>
    <definedName name="Lt" localSheetId="16">#REF!</definedName>
    <definedName name="Lt" localSheetId="1">#REF!</definedName>
    <definedName name="Lt" localSheetId="2">#REF!</definedName>
    <definedName name="Lt">#REF!</definedName>
    <definedName name="ltre" localSheetId="19">#REF!</definedName>
    <definedName name="ltre" localSheetId="10">#REF!</definedName>
    <definedName name="ltre" localSheetId="3">#REF!</definedName>
    <definedName name="ltre" localSheetId="16">#REF!</definedName>
    <definedName name="ltre">#REF!</definedName>
    <definedName name="luc" localSheetId="4" hidden="1">{"'Sheet1'!$L$16"}</definedName>
    <definedName name="luc" localSheetId="5" hidden="1">{"'Sheet1'!$L$16"}</definedName>
    <definedName name="luc" localSheetId="6" hidden="1">{"'Sheet1'!$L$16"}</definedName>
    <definedName name="luc" localSheetId="19" hidden="1">{"'Sheet1'!$L$16"}</definedName>
    <definedName name="luc" localSheetId="7" hidden="1">{"'Sheet1'!$L$16"}</definedName>
    <definedName name="luc" localSheetId="8" hidden="1">{"'Sheet1'!$L$16"}</definedName>
    <definedName name="luc" localSheetId="10" hidden="1">{"'Sheet1'!$L$16"}</definedName>
    <definedName name="luc" localSheetId="11" hidden="1">{"'Sheet1'!$L$16"}</definedName>
    <definedName name="luc" localSheetId="12" hidden="1">{"'Sheet1'!$L$16"}</definedName>
    <definedName name="luc" localSheetId="18" hidden="1">{"'Sheet1'!$L$16"}</definedName>
    <definedName name="luc" localSheetId="17" hidden="1">{"'Sheet1'!$L$16"}</definedName>
    <definedName name="luc" localSheetId="3" hidden="1">{"'Sheet1'!$L$16"}</definedName>
    <definedName name="luc" localSheetId="0" hidden="1">{"'Sheet1'!$L$16"}</definedName>
    <definedName name="luc" localSheetId="13" hidden="1">{"'Sheet1'!$L$16"}</definedName>
    <definedName name="luc" localSheetId="16" hidden="1">{"'Sheet1'!$L$16"}</definedName>
    <definedName name="luc" localSheetId="1" hidden="1">{"'Sheet1'!$L$16"}</definedName>
    <definedName name="luc" localSheetId="2" hidden="1">{"'Sheet1'!$L$16"}</definedName>
    <definedName name="luc" hidden="1">{"'Sheet1'!$L$16"}</definedName>
    <definedName name="luuthong" localSheetId="19">#REF!</definedName>
    <definedName name="luuthong" localSheetId="10">#REF!</definedName>
    <definedName name="luuthong" localSheetId="3">#REF!</definedName>
    <definedName name="luuthong" localSheetId="16">#REF!</definedName>
    <definedName name="luuthong">#REF!</definedName>
    <definedName name="lv.." localSheetId="19">#REF!</definedName>
    <definedName name="lv.." localSheetId="10">#REF!</definedName>
    <definedName name="lv.." localSheetId="3">#REF!</definedName>
    <definedName name="lv.." localSheetId="16">#REF!</definedName>
    <definedName name="lv..">#REF!</definedName>
    <definedName name="lVC">#N/A</definedName>
    <definedName name="lvr.." localSheetId="19">#REF!</definedName>
    <definedName name="lvr.." localSheetId="7">#REF!</definedName>
    <definedName name="lvr.." localSheetId="10">#REF!</definedName>
    <definedName name="lvr.." localSheetId="18">#REF!</definedName>
    <definedName name="lvr.." localSheetId="17">#REF!</definedName>
    <definedName name="lvr.." localSheetId="3">#REF!</definedName>
    <definedName name="lvr.." localSheetId="0">#REF!</definedName>
    <definedName name="lvr.." localSheetId="16">#REF!</definedName>
    <definedName name="lvr.." localSheetId="1">#REF!</definedName>
    <definedName name="lvr.." localSheetId="2">#REF!</definedName>
    <definedName name="lvr..">#REF!</definedName>
    <definedName name="m" localSheetId="4" hidden="1">{"'Sheet1'!$L$16"}</definedName>
    <definedName name="m" localSheetId="5" hidden="1">{"'Sheet1'!$L$16"}</definedName>
    <definedName name="m" localSheetId="6" hidden="1">{"'Sheet1'!$L$16"}</definedName>
    <definedName name="m" localSheetId="19" hidden="1">{"'Sheet1'!$L$16"}</definedName>
    <definedName name="m" localSheetId="7" hidden="1">{"'Sheet1'!$L$16"}</definedName>
    <definedName name="m" localSheetId="8" hidden="1">{"'Sheet1'!$L$16"}</definedName>
    <definedName name="m" localSheetId="10" hidden="1">{"'Sheet1'!$L$16"}</definedName>
    <definedName name="m" localSheetId="11" hidden="1">{"'Sheet1'!$L$16"}</definedName>
    <definedName name="m" localSheetId="12" hidden="1">{"'Sheet1'!$L$16"}</definedName>
    <definedName name="m" localSheetId="18" hidden="1">{"'Sheet1'!$L$16"}</definedName>
    <definedName name="m" localSheetId="17" hidden="1">{"'Sheet1'!$L$16"}</definedName>
    <definedName name="m" localSheetId="3" hidden="1">{"'Sheet1'!$L$16"}</definedName>
    <definedName name="m" localSheetId="0" hidden="1">{"'Sheet1'!$L$16"}</definedName>
    <definedName name="m" localSheetId="13" hidden="1">{"'Sheet1'!$L$16"}</definedName>
    <definedName name="m" localSheetId="16" hidden="1">{"'Sheet1'!$L$16"}</definedName>
    <definedName name="m" localSheetId="1" hidden="1">{"'Sheet1'!$L$16"}</definedName>
    <definedName name="m" localSheetId="2" hidden="1">{"'Sheet1'!$L$16"}</definedName>
    <definedName name="m" hidden="1">{"'Sheet1'!$L$16"}</definedName>
    <definedName name="M_CSCT" localSheetId="19">#REF!</definedName>
    <definedName name="M_CSCT" localSheetId="10">#REF!</definedName>
    <definedName name="M_CSCT" localSheetId="3">#REF!</definedName>
    <definedName name="M_CSCT" localSheetId="16">#REF!</definedName>
    <definedName name="M_CSCT">#REF!</definedName>
    <definedName name="M_TD" localSheetId="19">#REF!</definedName>
    <definedName name="M_TD" localSheetId="10">#REF!</definedName>
    <definedName name="M_TD" localSheetId="3">#REF!</definedName>
    <definedName name="M_TD" localSheetId="16">#REF!</definedName>
    <definedName name="M_TD">#REF!</definedName>
    <definedName name="M0.4" localSheetId="19">#REF!</definedName>
    <definedName name="M0.4" localSheetId="13">#REF!</definedName>
    <definedName name="M0.4" localSheetId="16">#REF!</definedName>
    <definedName name="M0.4">#REF!</definedName>
    <definedName name="M10aa1p" localSheetId="19">#REF!</definedName>
    <definedName name="M10aa1p" localSheetId="10">#REF!</definedName>
    <definedName name="M10aa1p" localSheetId="3">#REF!</definedName>
    <definedName name="M10aa1p" localSheetId="16">#REF!</definedName>
    <definedName name="M10aa1p">#REF!</definedName>
    <definedName name="M12aavl" localSheetId="19">#REF!</definedName>
    <definedName name="M12aavl" localSheetId="13">#REF!</definedName>
    <definedName name="M12aavl" localSheetId="16">#REF!</definedName>
    <definedName name="M12aavl">#REF!</definedName>
    <definedName name="M12ba3p" localSheetId="13">#REF!</definedName>
    <definedName name="M12ba3p" localSheetId="16">#REF!</definedName>
    <definedName name="M12ba3p">#N/A</definedName>
    <definedName name="M12bb1p" localSheetId="13">#REF!</definedName>
    <definedName name="M12bb1p" localSheetId="16">#REF!</definedName>
    <definedName name="M12bb1p">#N/A</definedName>
    <definedName name="M12cbnc">#N/A</definedName>
    <definedName name="M12cbvl">#N/A</definedName>
    <definedName name="M14bb1p" localSheetId="13">#REF!</definedName>
    <definedName name="M14bb1p" localSheetId="16">#REF!</definedName>
    <definedName name="M14bb1p">#N/A</definedName>
    <definedName name="M8a" localSheetId="19">#REF!</definedName>
    <definedName name="M8a" localSheetId="7">#REF!</definedName>
    <definedName name="M8a" localSheetId="18">#REF!</definedName>
    <definedName name="M8a" localSheetId="17">#REF!</definedName>
    <definedName name="M8a" localSheetId="13">#REF!</definedName>
    <definedName name="M8a" localSheetId="16">#REF!</definedName>
    <definedName name="M8a">#REF!</definedName>
    <definedName name="M8aa" localSheetId="19">#REF!</definedName>
    <definedName name="M8aa" localSheetId="13">#REF!</definedName>
    <definedName name="M8aa" localSheetId="16">#REF!</definedName>
    <definedName name="M8aa">#REF!</definedName>
    <definedName name="m8aanc" localSheetId="13">#REF!</definedName>
    <definedName name="m8aanc" localSheetId="16">#REF!</definedName>
    <definedName name="m8aanc">#N/A</definedName>
    <definedName name="m8aavl" localSheetId="13">#REF!</definedName>
    <definedName name="m8aavl" localSheetId="16">#REF!</definedName>
    <definedName name="m8aavl">#N/A</definedName>
    <definedName name="MA_KH" localSheetId="19">#REF!</definedName>
    <definedName name="MA_KH" localSheetId="7">#REF!</definedName>
    <definedName name="MA_KH" localSheetId="10">#REF!</definedName>
    <definedName name="MA_KH" localSheetId="18">#REF!</definedName>
    <definedName name="MA_KH" localSheetId="17">#REF!</definedName>
    <definedName name="MA_KH" localSheetId="3">#REF!</definedName>
    <definedName name="MA_KH" localSheetId="0">#REF!</definedName>
    <definedName name="MA_KH" localSheetId="16">#REF!</definedName>
    <definedName name="MA_KH" localSheetId="1">#REF!</definedName>
    <definedName name="MA_KH" localSheetId="2">#REF!</definedName>
    <definedName name="MA_KH">#REF!</definedName>
    <definedName name="Ma3pnc" localSheetId="13">#REF!</definedName>
    <definedName name="Ma3pnc" localSheetId="16">#REF!</definedName>
    <definedName name="Ma3pnc">#N/A</definedName>
    <definedName name="Ma3pvl" localSheetId="13">#REF!</definedName>
    <definedName name="Ma3pvl" localSheetId="16">#REF!</definedName>
    <definedName name="Ma3pvl">#N/A</definedName>
    <definedName name="Maa3pnc" localSheetId="13">#REF!</definedName>
    <definedName name="Maa3pnc" localSheetId="16">#REF!</definedName>
    <definedName name="Maa3pnc">#N/A</definedName>
    <definedName name="Maa3pvl" localSheetId="13">#REF!</definedName>
    <definedName name="Maa3pvl" localSheetId="16">#REF!</definedName>
    <definedName name="Maa3pvl">#N/A</definedName>
    <definedName name="MACRO" localSheetId="19">#REF!</definedName>
    <definedName name="MACRO" localSheetId="7">#REF!</definedName>
    <definedName name="MACRO" localSheetId="10">#REF!</definedName>
    <definedName name="MACRO" localSheetId="18">#REF!</definedName>
    <definedName name="MACRO" localSheetId="17">#REF!</definedName>
    <definedName name="MACRO" localSheetId="3">#REF!</definedName>
    <definedName name="MACRO" localSheetId="0">#REF!</definedName>
    <definedName name="MACRO" localSheetId="16">#REF!</definedName>
    <definedName name="MACRO" localSheetId="1">#REF!</definedName>
    <definedName name="MACRO" localSheetId="2">#REF!</definedName>
    <definedName name="MACRO">#REF!</definedName>
    <definedName name="Macro1" localSheetId="19">#REF!</definedName>
    <definedName name="Macro1" localSheetId="10">#REF!</definedName>
    <definedName name="Macro1" localSheetId="3">#REF!</definedName>
    <definedName name="Macro1" localSheetId="16">#REF!</definedName>
    <definedName name="Macro1">#REF!</definedName>
    <definedName name="Macro10" localSheetId="19">#REF!</definedName>
    <definedName name="Macro10" localSheetId="10">#REF!</definedName>
    <definedName name="Macro10" localSheetId="3">#REF!</definedName>
    <definedName name="Macro10" localSheetId="16">#REF!</definedName>
    <definedName name="Macro10">#REF!</definedName>
    <definedName name="Macro11" localSheetId="19">#REF!</definedName>
    <definedName name="Macro11" localSheetId="10">#REF!</definedName>
    <definedName name="Macro11" localSheetId="3">#REF!</definedName>
    <definedName name="Macro11" localSheetId="16">#REF!</definedName>
    <definedName name="Macro11">#REF!</definedName>
    <definedName name="Macro12" localSheetId="19">#REF!</definedName>
    <definedName name="Macro12" localSheetId="10">#REF!</definedName>
    <definedName name="Macro12" localSheetId="3">#REF!</definedName>
    <definedName name="Macro12" localSheetId="16">#REF!</definedName>
    <definedName name="Macro12">#REF!</definedName>
    <definedName name="Macro2" localSheetId="19">#REF!</definedName>
    <definedName name="Macro2" localSheetId="10">#REF!</definedName>
    <definedName name="Macro2" localSheetId="3">#REF!</definedName>
    <definedName name="Macro2" localSheetId="16">#REF!</definedName>
    <definedName name="Macro2">#REF!</definedName>
    <definedName name="Macro3" localSheetId="19">#REF!</definedName>
    <definedName name="Macro3" localSheetId="10">#REF!</definedName>
    <definedName name="Macro3" localSheetId="3">#REF!</definedName>
    <definedName name="Macro3" localSheetId="16">#REF!</definedName>
    <definedName name="Macro3">#REF!</definedName>
    <definedName name="Macro4" localSheetId="19">#REF!</definedName>
    <definedName name="Macro4" localSheetId="10">#REF!</definedName>
    <definedName name="Macro4" localSheetId="3">#REF!</definedName>
    <definedName name="Macro4" localSheetId="16">#REF!</definedName>
    <definedName name="Macro4">#REF!</definedName>
    <definedName name="Macro5" localSheetId="19">#REF!</definedName>
    <definedName name="Macro5" localSheetId="10">#REF!</definedName>
    <definedName name="Macro5" localSheetId="3">#REF!</definedName>
    <definedName name="Macro5" localSheetId="16">#REF!</definedName>
    <definedName name="Macro5">#REF!</definedName>
    <definedName name="Macro6" localSheetId="19">#REF!</definedName>
    <definedName name="Macro6" localSheetId="10">#REF!</definedName>
    <definedName name="Macro6" localSheetId="3">#REF!</definedName>
    <definedName name="Macro6" localSheetId="16">#REF!</definedName>
    <definedName name="Macro6">#REF!</definedName>
    <definedName name="Macro7" localSheetId="19">#REF!</definedName>
    <definedName name="Macro7" localSheetId="10">#REF!</definedName>
    <definedName name="Macro7" localSheetId="3">#REF!</definedName>
    <definedName name="Macro7" localSheetId="16">#REF!</definedName>
    <definedName name="Macro7">#REF!</definedName>
    <definedName name="Macro9" localSheetId="19">#REF!</definedName>
    <definedName name="Macro9" localSheetId="10">#REF!</definedName>
    <definedName name="Macro9" localSheetId="3">#REF!</definedName>
    <definedName name="Macro9" localSheetId="16">#REF!</definedName>
    <definedName name="Macro9">#REF!</definedName>
    <definedName name="MACTANG_BD" localSheetId="19">#REF!</definedName>
    <definedName name="MACTANG_BD" localSheetId="10">#REF!</definedName>
    <definedName name="MACTANG_BD" localSheetId="3">#REF!</definedName>
    <definedName name="MACTANG_BD" localSheetId="16">#REF!</definedName>
    <definedName name="MACTANG_BD">#REF!</definedName>
    <definedName name="MACTANG_HT_BD" localSheetId="19">#REF!</definedName>
    <definedName name="MACTANG_HT_BD" localSheetId="10">#REF!</definedName>
    <definedName name="MACTANG_HT_BD" localSheetId="3">#REF!</definedName>
    <definedName name="MACTANG_HT_BD" localSheetId="16">#REF!</definedName>
    <definedName name="MACTANG_HT_BD">#REF!</definedName>
    <definedName name="MACTANG_HT_KT" localSheetId="19">#REF!</definedName>
    <definedName name="MACTANG_HT_KT" localSheetId="10">#REF!</definedName>
    <definedName name="MACTANG_HT_KT" localSheetId="3">#REF!</definedName>
    <definedName name="MACTANG_HT_KT" localSheetId="16">#REF!</definedName>
    <definedName name="MACTANG_HT_KT">#REF!</definedName>
    <definedName name="MACTANG_KT" localSheetId="19">#REF!</definedName>
    <definedName name="MACTANG_KT" localSheetId="10">#REF!</definedName>
    <definedName name="MACTANG_KT" localSheetId="3">#REF!</definedName>
    <definedName name="MACTANG_KT" localSheetId="16">#REF!</definedName>
    <definedName name="MACTANG_KT">#REF!</definedName>
    <definedName name="Madv" localSheetId="19">OFFSET(#REF!,0,0,MAX(#REF!),1)</definedName>
    <definedName name="Madv" localSheetId="13">OFFSET(#REF!,0,0,MAX(#REF!),1)</definedName>
    <definedName name="Madv" localSheetId="16">OFFSET(#REF!,0,0,MAX(#REF!),1)</definedName>
    <definedName name="Madv">OFFSET(#REF!,0,0,MAX(#REF!),1)</definedName>
    <definedName name="mahang_tondk" localSheetId="19">#REF!</definedName>
    <definedName name="mahang_tondk" localSheetId="7">#REF!</definedName>
    <definedName name="mahang_tondk" localSheetId="10">#REF!</definedName>
    <definedName name="mahang_tondk" localSheetId="18">#REF!</definedName>
    <definedName name="mahang_tondk" localSheetId="17">#REF!</definedName>
    <definedName name="mahang_tondk" localSheetId="3">#REF!</definedName>
    <definedName name="mahang_tondk" localSheetId="16">#REF!</definedName>
    <definedName name="mahang_tondk">#REF!</definedName>
    <definedName name="mai" localSheetId="4" hidden="1">{"'Sheet1'!$L$16"}</definedName>
    <definedName name="mai" localSheetId="5" hidden="1">{"'Sheet1'!$L$16"}</definedName>
    <definedName name="mai" localSheetId="6" hidden="1">{"'Sheet1'!$L$16"}</definedName>
    <definedName name="mai" localSheetId="19" hidden="1">{"'Sheet1'!$L$16"}</definedName>
    <definedName name="mai" localSheetId="7" hidden="1">{"'Sheet1'!$L$16"}</definedName>
    <definedName name="mai" localSheetId="8" hidden="1">{"'Sheet1'!$L$16"}</definedName>
    <definedName name="mai" localSheetId="10" hidden="1">{"'Sheet1'!$L$16"}</definedName>
    <definedName name="mai" localSheetId="11" hidden="1">{"'Sheet1'!$L$16"}</definedName>
    <definedName name="mai" localSheetId="12" hidden="1">{"'Sheet1'!$L$16"}</definedName>
    <definedName name="mai" localSheetId="18" hidden="1">{"'Sheet1'!$L$16"}</definedName>
    <definedName name="mai" localSheetId="17" hidden="1">{"'Sheet1'!$L$16"}</definedName>
    <definedName name="mai" localSheetId="3" hidden="1">{"'Sheet1'!$L$16"}</definedName>
    <definedName name="mai" localSheetId="0" hidden="1">{"'Sheet1'!$L$16"}</definedName>
    <definedName name="mai" localSheetId="13" hidden="1">{"'Sheet1'!$L$16"}</definedName>
    <definedName name="mai" localSheetId="16" hidden="1">{"'Sheet1'!$L$16"}</definedName>
    <definedName name="mai" localSheetId="1" hidden="1">{"'Sheet1'!$L$16"}</definedName>
    <definedName name="mai" localSheetId="2" hidden="1">{"'Sheet1'!$L$16"}</definedName>
    <definedName name="mai" hidden="1">{"'Sheet1'!$L$16"}</definedName>
    <definedName name="MAJ_CON_EQP" localSheetId="13">#REF!</definedName>
    <definedName name="MAJ_CON_EQP" localSheetId="16">#REF!</definedName>
    <definedName name="MAJ_CON_EQP">#N/A</definedName>
    <definedName name="MaMay_Q" localSheetId="19">#REF!</definedName>
    <definedName name="MaMay_Q" localSheetId="7">#REF!</definedName>
    <definedName name="MaMay_Q" localSheetId="10">#REF!</definedName>
    <definedName name="MaMay_Q" localSheetId="18">#REF!</definedName>
    <definedName name="MaMay_Q" localSheetId="17">#REF!</definedName>
    <definedName name="MaMay_Q" localSheetId="3">#REF!</definedName>
    <definedName name="MaMay_Q" localSheetId="0">#REF!</definedName>
    <definedName name="MaMay_Q" localSheetId="16">#REF!</definedName>
    <definedName name="MaMay_Q" localSheetId="1">#REF!</definedName>
    <definedName name="MaMay_Q" localSheetId="2">#REF!</definedName>
    <definedName name="MaMay_Q">#REF!</definedName>
    <definedName name="masaru" localSheetId="19">#REF!</definedName>
    <definedName name="masaru" localSheetId="10">#REF!</definedName>
    <definedName name="masaru" localSheetId="3">#REF!</definedName>
    <definedName name="masaru" localSheetId="16">#REF!</definedName>
    <definedName name="masaru">#REF!</definedName>
    <definedName name="Mat_cau" localSheetId="19">#REF!</definedName>
    <definedName name="Mat_cau" localSheetId="10">#REF!</definedName>
    <definedName name="Mat_cau" localSheetId="3">#REF!</definedName>
    <definedName name="Mat_cau" localSheetId="16">#REF!</definedName>
    <definedName name="Mat_cau">#REF!</definedName>
    <definedName name="matbang" localSheetId="4" hidden="1">{"'Sheet1'!$L$16"}</definedName>
    <definedName name="matbang" localSheetId="5" hidden="1">{"'Sheet1'!$L$16"}</definedName>
    <definedName name="matbang" localSheetId="6" hidden="1">{"'Sheet1'!$L$16"}</definedName>
    <definedName name="matbang" localSheetId="19" hidden="1">{"'Sheet1'!$L$16"}</definedName>
    <definedName name="matbang" localSheetId="7" hidden="1">{"'Sheet1'!$L$16"}</definedName>
    <definedName name="matbang" localSheetId="8" hidden="1">{"'Sheet1'!$L$16"}</definedName>
    <definedName name="matbang" localSheetId="10" hidden="1">{"'Sheet1'!$L$16"}</definedName>
    <definedName name="matbang" localSheetId="11" hidden="1">{"'Sheet1'!$L$16"}</definedName>
    <definedName name="matbang" localSheetId="12" hidden="1">{"'Sheet1'!$L$16"}</definedName>
    <definedName name="matbang" localSheetId="18" hidden="1">{"'Sheet1'!$L$16"}</definedName>
    <definedName name="matbang" localSheetId="17" hidden="1">{"'Sheet1'!$L$16"}</definedName>
    <definedName name="matbang" localSheetId="3" hidden="1">{"'Sheet1'!$L$16"}</definedName>
    <definedName name="matbang" localSheetId="0" hidden="1">{"'Sheet1'!$L$16"}</definedName>
    <definedName name="matbang" localSheetId="13" hidden="1">{"'Sheet1'!$L$16"}</definedName>
    <definedName name="matbang" localSheetId="16" hidden="1">{"'Sheet1'!$L$16"}</definedName>
    <definedName name="matbang" localSheetId="1" hidden="1">{"'Sheet1'!$L$16"}</definedName>
    <definedName name="matbang" localSheetId="2" hidden="1">{"'Sheet1'!$L$16"}</definedName>
    <definedName name="matbang" hidden="1">{"'Sheet1'!$L$16"}</definedName>
    <definedName name="Mau" localSheetId="19">#REF!</definedName>
    <definedName name="Mau" localSheetId="10">#REF!</definedName>
    <definedName name="Mau" localSheetId="3">#REF!</definedName>
    <definedName name="Mau" localSheetId="16">#REF!</definedName>
    <definedName name="Mau">#REF!</definedName>
    <definedName name="MAVANKHUON" localSheetId="19">#REF!</definedName>
    <definedName name="MAVANKHUON" localSheetId="13">#REF!</definedName>
    <definedName name="MAVANKHUON" localSheetId="16">#REF!</definedName>
    <definedName name="MAVANKHUON">#REF!</definedName>
    <definedName name="MAVLTHDN" localSheetId="19">#REF!</definedName>
    <definedName name="MAVLTHDN" localSheetId="13">#REF!</definedName>
    <definedName name="MAVLTHDN" localSheetId="16">#REF!</definedName>
    <definedName name="MAVLTHDN">#REF!</definedName>
    <definedName name="MAY" localSheetId="19">#REF!</definedName>
    <definedName name="MAY" localSheetId="10">#REF!</definedName>
    <definedName name="MAY" localSheetId="3">#REF!</definedName>
    <definedName name="MAY" localSheetId="16">#REF!</definedName>
    <definedName name="MAY">#REF!</definedName>
    <definedName name="mayumi" localSheetId="19">#REF!</definedName>
    <definedName name="mayumi" localSheetId="10">#REF!</definedName>
    <definedName name="mayumi" localSheetId="3">#REF!</definedName>
    <definedName name="mayumi" localSheetId="16">#REF!</definedName>
    <definedName name="mayumi">#REF!</definedName>
    <definedName name="Mba1p" localSheetId="13">#REF!</definedName>
    <definedName name="Mba1p" localSheetId="16">#REF!</definedName>
    <definedName name="Mba1p">#N/A</definedName>
    <definedName name="Mba3p" localSheetId="13">#REF!</definedName>
    <definedName name="Mba3p" localSheetId="16">#REF!</definedName>
    <definedName name="Mba3p">#N/A</definedName>
    <definedName name="Mbb3p" localSheetId="13">#REF!</definedName>
    <definedName name="Mbb3p" localSheetId="16">#REF!</definedName>
    <definedName name="Mbb3p">#N/A</definedName>
    <definedName name="Mbn1p">#N/A</definedName>
    <definedName name="mc" localSheetId="13">#REF!</definedName>
    <definedName name="mc" localSheetId="16">#REF!</definedName>
    <definedName name="MC">#N/A</definedName>
    <definedName name="me">#N/A</definedName>
    <definedName name="MENU1" localSheetId="19">#REF!</definedName>
    <definedName name="MENU1" localSheetId="7">#REF!</definedName>
    <definedName name="MENU1" localSheetId="10">#REF!</definedName>
    <definedName name="MENU1" localSheetId="18">#REF!</definedName>
    <definedName name="MENU1" localSheetId="17">#REF!</definedName>
    <definedName name="MENU1" localSheetId="3">#REF!</definedName>
    <definedName name="MENU1" localSheetId="0">#REF!</definedName>
    <definedName name="MENU1" localSheetId="16">#REF!</definedName>
    <definedName name="MENU1" localSheetId="1">#REF!</definedName>
    <definedName name="MENU1" localSheetId="2">#REF!</definedName>
    <definedName name="MENU1">#REF!</definedName>
    <definedName name="MENUVIEW" localSheetId="19">#REF!</definedName>
    <definedName name="MENUVIEW" localSheetId="10">#REF!</definedName>
    <definedName name="MENUVIEW" localSheetId="3">#REF!</definedName>
    <definedName name="MENUVIEW" localSheetId="16">#REF!</definedName>
    <definedName name="MENUVIEW">#REF!</definedName>
    <definedName name="MESSAGE" localSheetId="19">#REF!</definedName>
    <definedName name="MESSAGE" localSheetId="10">#REF!</definedName>
    <definedName name="MESSAGE" localSheetId="3">#REF!</definedName>
    <definedName name="MESSAGE" localSheetId="16">#REF!</definedName>
    <definedName name="MESSAGE">#REF!</definedName>
    <definedName name="MESSAGE1" localSheetId="19">#REF!</definedName>
    <definedName name="MESSAGE1" localSheetId="10">#REF!</definedName>
    <definedName name="MESSAGE1" localSheetId="3">#REF!</definedName>
    <definedName name="MESSAGE1" localSheetId="16">#REF!</definedName>
    <definedName name="MESSAGE1">#REF!</definedName>
    <definedName name="MESSAGE2" localSheetId="19">#REF!</definedName>
    <definedName name="MESSAGE2" localSheetId="10">#REF!</definedName>
    <definedName name="MESSAGE2" localSheetId="3">#REF!</definedName>
    <definedName name="MESSAGE2" localSheetId="16">#REF!</definedName>
    <definedName name="MESSAGE2">#REF!</definedName>
    <definedName name="MG_A" localSheetId="13">#REF!</definedName>
    <definedName name="MG_A" localSheetId="16">#REF!</definedName>
    <definedName name="MG_A">#N/A</definedName>
    <definedName name="minh" localSheetId="4" hidden="1">{"'Sheet1'!$L$16"}</definedName>
    <definedName name="minh" localSheetId="5" hidden="1">{"'Sheet1'!$L$16"}</definedName>
    <definedName name="minh" localSheetId="6" hidden="1">{"'Sheet1'!$L$16"}</definedName>
    <definedName name="minh" localSheetId="19" hidden="1">{"'Sheet1'!$L$16"}</definedName>
    <definedName name="minh" localSheetId="7" hidden="1">{"'Sheet1'!$L$16"}</definedName>
    <definedName name="minh" localSheetId="8" hidden="1">{"'Sheet1'!$L$16"}</definedName>
    <definedName name="minh" localSheetId="10" hidden="1">{"'Sheet1'!$L$16"}</definedName>
    <definedName name="minh" localSheetId="11" hidden="1">{"'Sheet1'!$L$16"}</definedName>
    <definedName name="minh" localSheetId="12" hidden="1">{"'Sheet1'!$L$16"}</definedName>
    <definedName name="minh" localSheetId="18" hidden="1">{"'Sheet1'!$L$16"}</definedName>
    <definedName name="minh" localSheetId="17" hidden="1">{"'Sheet1'!$L$16"}</definedName>
    <definedName name="minh" localSheetId="3" hidden="1">{"'Sheet1'!$L$16"}</definedName>
    <definedName name="minh" localSheetId="0" hidden="1">{"'Sheet1'!$L$16"}</definedName>
    <definedName name="minh" localSheetId="13" hidden="1">{"'Sheet1'!$L$16"}</definedName>
    <definedName name="minh" localSheetId="16" hidden="1">{"'Sheet1'!$L$16"}</definedName>
    <definedName name="minh" localSheetId="1" hidden="1">{"'Sheet1'!$L$16"}</definedName>
    <definedName name="minh" localSheetId="2" hidden="1">{"'Sheet1'!$L$16"}</definedName>
    <definedName name="minh" hidden="1">{"'Sheet1'!$L$16"}</definedName>
    <definedName name="MM" localSheetId="19">#REF!</definedName>
    <definedName name="MM" localSheetId="10">#REF!</definedName>
    <definedName name="MM" localSheetId="3">#REF!</definedName>
    <definedName name="MM" localSheetId="16">#REF!</definedName>
    <definedName name="MM">#REF!</definedName>
    <definedName name="MN" localSheetId="13">#REF!</definedName>
    <definedName name="MN" localSheetId="16">#REF!</definedName>
    <definedName name="MN">#N/A</definedName>
    <definedName name="mo" localSheetId="4" hidden="1">{"'Sheet1'!$L$16"}</definedName>
    <definedName name="mo" localSheetId="5" hidden="1">{"'Sheet1'!$L$16"}</definedName>
    <definedName name="mo" localSheetId="6" hidden="1">{"'Sheet1'!$L$16"}</definedName>
    <definedName name="mo" localSheetId="19" hidden="1">{"'Sheet1'!$L$16"}</definedName>
    <definedName name="mo" localSheetId="7" hidden="1">{"'Sheet1'!$L$16"}</definedName>
    <definedName name="mo" localSheetId="8" hidden="1">{"'Sheet1'!$L$16"}</definedName>
    <definedName name="mo" localSheetId="10" hidden="1">{"'Sheet1'!$L$16"}</definedName>
    <definedName name="mo" localSheetId="11" hidden="1">{"'Sheet1'!$L$16"}</definedName>
    <definedName name="mo" localSheetId="12" hidden="1">{"'Sheet1'!$L$16"}</definedName>
    <definedName name="mo" localSheetId="18" hidden="1">{"'Sheet1'!$L$16"}</definedName>
    <definedName name="mo" localSheetId="17" hidden="1">{"'Sheet1'!$L$16"}</definedName>
    <definedName name="mo" localSheetId="3" hidden="1">{"'Sheet1'!$L$16"}</definedName>
    <definedName name="mo" localSheetId="0" hidden="1">{"'Sheet1'!$L$16"}</definedName>
    <definedName name="mo" localSheetId="13" hidden="1">{"'Sheet1'!$L$16"}</definedName>
    <definedName name="mo" localSheetId="16" hidden="1">{"'Sheet1'!$L$16"}</definedName>
    <definedName name="mo" localSheetId="1" hidden="1">{"'Sheet1'!$L$16"}</definedName>
    <definedName name="mo" localSheetId="2" hidden="1">{"'Sheet1'!$L$16"}</definedName>
    <definedName name="mo" hidden="1">{"'Sheet1'!$L$16"}</definedName>
    <definedName name="MODIFY" localSheetId="19">#REF!</definedName>
    <definedName name="MODIFY" localSheetId="10">#REF!</definedName>
    <definedName name="MODIFY" localSheetId="3">#REF!</definedName>
    <definedName name="MODIFY" localSheetId="16">#REF!</definedName>
    <definedName name="MODIFY">#REF!</definedName>
    <definedName name="moi" localSheetId="4" hidden="1">{"'Sheet1'!$L$16"}</definedName>
    <definedName name="moi" localSheetId="5" hidden="1">{"'Sheet1'!$L$16"}</definedName>
    <definedName name="moi" localSheetId="6" hidden="1">{"'Sheet1'!$L$16"}</definedName>
    <definedName name="moi" localSheetId="19" hidden="1">{"'Sheet1'!$L$16"}</definedName>
    <definedName name="moi" localSheetId="7" hidden="1">{"'Sheet1'!$L$16"}</definedName>
    <definedName name="moi" localSheetId="8" hidden="1">{"'Sheet1'!$L$16"}</definedName>
    <definedName name="moi" localSheetId="10" hidden="1">{"'Sheet1'!$L$16"}</definedName>
    <definedName name="moi" localSheetId="11" hidden="1">{"'Sheet1'!$L$16"}</definedName>
    <definedName name="moi" localSheetId="12" hidden="1">{"'Sheet1'!$L$16"}</definedName>
    <definedName name="moi" localSheetId="18" hidden="1">{"'Sheet1'!$L$16"}</definedName>
    <definedName name="moi" localSheetId="17" hidden="1">{"'Sheet1'!$L$16"}</definedName>
    <definedName name="moi" localSheetId="3" hidden="1">{"'Sheet1'!$L$16"}</definedName>
    <definedName name="moi" localSheetId="0" hidden="1">{"'Sheet1'!$L$16"}</definedName>
    <definedName name="moi" localSheetId="13" hidden="1">{"'Sheet1'!$L$16"}</definedName>
    <definedName name="moi" localSheetId="16" hidden="1">{"'Sheet1'!$L$16"}</definedName>
    <definedName name="moi" localSheetId="1" hidden="1">{"'Sheet1'!$L$16"}</definedName>
    <definedName name="moi" localSheetId="2" hidden="1">{"'Sheet1'!$L$16"}</definedName>
    <definedName name="moi" hidden="1">{"'Sheet1'!$L$16"}</definedName>
    <definedName name="MONG" localSheetId="19">#REF!</definedName>
    <definedName name="MONG" localSheetId="10">#REF!</definedName>
    <definedName name="MONG" localSheetId="3">#REF!</definedName>
    <definedName name="MONG" localSheetId="16">#REF!</definedName>
    <definedName name="MONG">#REF!</definedName>
    <definedName name="mongbang" localSheetId="19">#REF!</definedName>
    <definedName name="mongbang" localSheetId="10">#REF!</definedName>
    <definedName name="mongbang" localSheetId="3">#REF!</definedName>
    <definedName name="mongbang" localSheetId="13">#REF!</definedName>
    <definedName name="mongbang" localSheetId="16">#REF!</definedName>
    <definedName name="mongbang">#REF!</definedName>
    <definedName name="mongdon" localSheetId="19">#REF!</definedName>
    <definedName name="mongdon" localSheetId="10">#REF!</definedName>
    <definedName name="mongdon" localSheetId="3">#REF!</definedName>
    <definedName name="mongdon" localSheetId="13">#REF!</definedName>
    <definedName name="mongdon" localSheetId="16">#REF!</definedName>
    <definedName name="mongdon">#REF!</definedName>
    <definedName name="month" localSheetId="19">#REF!</definedName>
    <definedName name="month" localSheetId="10">#REF!</definedName>
    <definedName name="month" localSheetId="3">#REF!</definedName>
    <definedName name="month" localSheetId="16">#REF!</definedName>
    <definedName name="month">#REF!</definedName>
    <definedName name="morita" localSheetId="19">#REF!</definedName>
    <definedName name="morita" localSheetId="10">#REF!</definedName>
    <definedName name="morita" localSheetId="3">#REF!</definedName>
    <definedName name="morita" localSheetId="16">#REF!</definedName>
    <definedName name="morita">#REF!</definedName>
    <definedName name="Morong">#N/A</definedName>
    <definedName name="Morong4054_85">#N/A</definedName>
    <definedName name="morong4054_98">#N/A</definedName>
    <definedName name="mot" localSheetId="4" hidden="1">{"'Sheet1'!$L$16"}</definedName>
    <definedName name="mot" localSheetId="5" hidden="1">{"'Sheet1'!$L$16"}</definedName>
    <definedName name="mot" localSheetId="6" hidden="1">{"'Sheet1'!$L$16"}</definedName>
    <definedName name="mot" localSheetId="19" hidden="1">{"'Sheet1'!$L$16"}</definedName>
    <definedName name="mot" localSheetId="7" hidden="1">{"'Sheet1'!$L$16"}</definedName>
    <definedName name="mot" localSheetId="8" hidden="1">{"'Sheet1'!$L$16"}</definedName>
    <definedName name="mot" localSheetId="10" hidden="1">{"'Sheet1'!$L$16"}</definedName>
    <definedName name="mot" localSheetId="11" hidden="1">{"'Sheet1'!$L$16"}</definedName>
    <definedName name="mot" localSheetId="12" hidden="1">{"'Sheet1'!$L$16"}</definedName>
    <definedName name="mot" localSheetId="18" hidden="1">{"'Sheet1'!$L$16"}</definedName>
    <definedName name="mot" localSheetId="17" hidden="1">{"'Sheet1'!$L$16"}</definedName>
    <definedName name="mot" localSheetId="3" hidden="1">{"'Sheet1'!$L$16"}</definedName>
    <definedName name="mot" localSheetId="0" hidden="1">{"'Sheet1'!$L$16"}</definedName>
    <definedName name="mot" localSheetId="13" hidden="1">{"'Sheet1'!$L$16"}</definedName>
    <definedName name="mot" localSheetId="16" hidden="1">{"'Sheet1'!$L$16"}</definedName>
    <definedName name="mot" localSheetId="1" hidden="1">{"'Sheet1'!$L$16"}</definedName>
    <definedName name="mot" localSheetId="2" hidden="1">{"'Sheet1'!$L$16"}</definedName>
    <definedName name="mot" hidden="1">{"'Sheet1'!$L$16"}</definedName>
    <definedName name="Moùng" localSheetId="19">#REF!</definedName>
    <definedName name="Moùng" localSheetId="13">#REF!</definedName>
    <definedName name="Moùng" localSheetId="16">#REF!</definedName>
    <definedName name="Moùng">#REF!</definedName>
    <definedName name="MSCT" localSheetId="19">#REF!</definedName>
    <definedName name="MSCT" localSheetId="13">#REF!</definedName>
    <definedName name="MSCT" localSheetId="16">#REF!</definedName>
    <definedName name="MSCT">#REF!</definedName>
    <definedName name="mt" localSheetId="19">#REF!</definedName>
    <definedName name="mt" localSheetId="10">#REF!</definedName>
    <definedName name="mt" localSheetId="3">#REF!</definedName>
    <definedName name="mt" localSheetId="16">#REF!</definedName>
    <definedName name="mt">#REF!</definedName>
    <definedName name="mtcdg" localSheetId="19">#REF!</definedName>
    <definedName name="mtcdg" localSheetId="13">#REF!</definedName>
    <definedName name="mtcdg" localSheetId="16">#REF!</definedName>
    <definedName name="mtcdg">#REF!</definedName>
    <definedName name="MTCLD">#N/A</definedName>
    <definedName name="MTMAC12" localSheetId="13">#REF!</definedName>
    <definedName name="MTMAC12" localSheetId="16">#REF!</definedName>
    <definedName name="MTMAC12">#N/A</definedName>
    <definedName name="MTN">#N/A</definedName>
    <definedName name="mtram" localSheetId="13">#REF!</definedName>
    <definedName name="mtram" localSheetId="16">#REF!</definedName>
    <definedName name="mtram">#N/A</definedName>
    <definedName name="Mu" localSheetId="19">#REF!</definedName>
    <definedName name="Mu" localSheetId="7">#REF!</definedName>
    <definedName name="Mu" localSheetId="10">#REF!</definedName>
    <definedName name="Mu" localSheetId="18">#REF!</definedName>
    <definedName name="Mu" localSheetId="17">#REF!</definedName>
    <definedName name="Mu" localSheetId="3">#REF!</definedName>
    <definedName name="Mu" localSheetId="0">#REF!</definedName>
    <definedName name="Mu" localSheetId="16">#REF!</definedName>
    <definedName name="Mu" localSheetId="1">#REF!</definedName>
    <definedName name="Mu" localSheetId="2">#REF!</definedName>
    <definedName name="Mu">#REF!</definedName>
    <definedName name="Mu_" localSheetId="19">#REF!</definedName>
    <definedName name="Mu_" localSheetId="10">#REF!</definedName>
    <definedName name="Mu_" localSheetId="3">#REF!</definedName>
    <definedName name="Mu_" localSheetId="16">#REF!</definedName>
    <definedName name="Mu_">#REF!</definedName>
    <definedName name="MUA" localSheetId="19">#REF!</definedName>
    <definedName name="MUA" localSheetId="10">#REF!</definedName>
    <definedName name="MUA" localSheetId="3">#REF!</definedName>
    <definedName name="MUA" localSheetId="16">#REF!</definedName>
    <definedName name="MUA">#REF!</definedName>
    <definedName name="mvac" localSheetId="4" hidden="1">{"'Sheet1'!$L$16"}</definedName>
    <definedName name="mvac" localSheetId="5" hidden="1">{"'Sheet1'!$L$16"}</definedName>
    <definedName name="mvac" localSheetId="6" hidden="1">{"'Sheet1'!$L$16"}</definedName>
    <definedName name="mvac" localSheetId="19" hidden="1">{"'Sheet1'!$L$16"}</definedName>
    <definedName name="mvac" localSheetId="7" hidden="1">{"'Sheet1'!$L$16"}</definedName>
    <definedName name="mvac" localSheetId="8" hidden="1">{"'Sheet1'!$L$16"}</definedName>
    <definedName name="mvac" localSheetId="10" hidden="1">{"'Sheet1'!$L$16"}</definedName>
    <definedName name="mvac" localSheetId="11" hidden="1">{"'Sheet1'!$L$16"}</definedName>
    <definedName name="mvac" localSheetId="12" hidden="1">{"'Sheet1'!$L$16"}</definedName>
    <definedName name="mvac" localSheetId="18" hidden="1">{"'Sheet1'!$L$16"}</definedName>
    <definedName name="mvac" localSheetId="17" hidden="1">{"'Sheet1'!$L$16"}</definedName>
    <definedName name="mvac" localSheetId="3" hidden="1">{"'Sheet1'!$L$16"}</definedName>
    <definedName name="mvac" localSheetId="0" hidden="1">{"'Sheet1'!$L$16"}</definedName>
    <definedName name="mvac" localSheetId="13" hidden="1">{"'Sheet1'!$L$16"}</definedName>
    <definedName name="mvac" localSheetId="16" hidden="1">{"'Sheet1'!$L$16"}</definedName>
    <definedName name="mvac" localSheetId="1" hidden="1">{"'Sheet1'!$L$16"}</definedName>
    <definedName name="mvac" localSheetId="2" hidden="1">{"'Sheet1'!$L$16"}</definedName>
    <definedName name="mvac" hidden="1">{"'Sheet1'!$L$16"}</definedName>
    <definedName name="myle" localSheetId="13">#REF!</definedName>
    <definedName name="myle" localSheetId="16">#REF!</definedName>
    <definedName name="myle">#N/A</definedName>
    <definedName name="MyTrang" localSheetId="19">#REF!</definedName>
    <definedName name="MyTrang" localSheetId="7">#REF!</definedName>
    <definedName name="MyTrang" localSheetId="10">#REF!</definedName>
    <definedName name="MyTrang" localSheetId="18">#REF!</definedName>
    <definedName name="MyTrang" localSheetId="17">#REF!</definedName>
    <definedName name="MyTrang" localSheetId="3">#REF!</definedName>
    <definedName name="MyTrang" localSheetId="0">#REF!</definedName>
    <definedName name="MyTrang" localSheetId="16">#REF!</definedName>
    <definedName name="MyTrang" localSheetId="1">#REF!</definedName>
    <definedName name="MyTrang" localSheetId="2">#REF!</definedName>
    <definedName name="MyTrang">#REF!</definedName>
    <definedName name="n" localSheetId="19" hidden="1">{"'Sheet1'!$L$16"}</definedName>
    <definedName name="n" localSheetId="7" hidden="1">{"'Sheet1'!$L$16"}</definedName>
    <definedName name="n" localSheetId="10" hidden="1">{"'Sheet1'!$L$16"}</definedName>
    <definedName name="n" localSheetId="18" hidden="1">{"'Sheet1'!$L$16"}</definedName>
    <definedName name="n" localSheetId="17" hidden="1">{"'Sheet1'!$L$16"}</definedName>
    <definedName name="n" localSheetId="3" hidden="1">{"'Sheet1'!$L$16"}</definedName>
    <definedName name="n" localSheetId="0" hidden="1">{"'Sheet1'!$L$16"}</definedName>
    <definedName name="n" localSheetId="13" hidden="1">{"'Sheet1'!$L$16"}</definedName>
    <definedName name="n" localSheetId="16" hidden="1">{"'Sheet1'!$L$16"}</definedName>
    <definedName name="n" localSheetId="1" hidden="1">{"'Sheet1'!$L$16"}</definedName>
    <definedName name="n" localSheetId="2" hidden="1">{"'Sheet1'!$L$16"}</definedName>
    <definedName name="n" hidden="1">{"'Sheet1'!$L$16"}</definedName>
    <definedName name="n_1" localSheetId="19">#REF!</definedName>
    <definedName name="n_1" localSheetId="10">#REF!</definedName>
    <definedName name="n_1" localSheetId="3">#REF!</definedName>
    <definedName name="n_1" localSheetId="16">#REF!</definedName>
    <definedName name="n_1">#REF!</definedName>
    <definedName name="n_2" localSheetId="19">#REF!</definedName>
    <definedName name="n_2" localSheetId="10">#REF!</definedName>
    <definedName name="n_2" localSheetId="3">#REF!</definedName>
    <definedName name="n_2" localSheetId="16">#REF!</definedName>
    <definedName name="n_2">#REF!</definedName>
    <definedName name="n_3" localSheetId="19">#REF!</definedName>
    <definedName name="n_3" localSheetId="10">#REF!</definedName>
    <definedName name="n_3" localSheetId="3">#REF!</definedName>
    <definedName name="n_3" localSheetId="16">#REF!</definedName>
    <definedName name="n_3">#REF!</definedName>
    <definedName name="n1pig" localSheetId="13">#REF!</definedName>
    <definedName name="n1pig" localSheetId="16">#REF!</definedName>
    <definedName name="n1pig">#N/A</definedName>
    <definedName name="N1pIGnc" localSheetId="19">#REF!</definedName>
    <definedName name="N1pIGnc" localSheetId="13">#REF!</definedName>
    <definedName name="N1pIGnc" localSheetId="16">#REF!</definedName>
    <definedName name="N1pIGnc">#REF!</definedName>
    <definedName name="N1pIGvc" localSheetId="19">#REF!</definedName>
    <definedName name="N1pIGvc" localSheetId="13">#REF!</definedName>
    <definedName name="N1pIGvc" localSheetId="16">#REF!</definedName>
    <definedName name="N1pIGvc">#REF!</definedName>
    <definedName name="N1pIGvl" localSheetId="19">#REF!</definedName>
    <definedName name="N1pIGvl" localSheetId="13">#REF!</definedName>
    <definedName name="N1pIGvl" localSheetId="16">#REF!</definedName>
    <definedName name="N1pIGvl">#REF!</definedName>
    <definedName name="n1pind" localSheetId="13">#REF!</definedName>
    <definedName name="n1pind" localSheetId="16">#REF!</definedName>
    <definedName name="n1pind">#N/A</definedName>
    <definedName name="N1pINDnc" localSheetId="19">#REF!</definedName>
    <definedName name="N1pINDnc" localSheetId="13">#REF!</definedName>
    <definedName name="N1pINDnc" localSheetId="16">#REF!</definedName>
    <definedName name="N1pINDnc">#REF!</definedName>
    <definedName name="N1pINDvc" localSheetId="19">#REF!</definedName>
    <definedName name="N1pINDvc" localSheetId="13">#REF!</definedName>
    <definedName name="N1pINDvc" localSheetId="16">#REF!</definedName>
    <definedName name="N1pINDvc">#REF!</definedName>
    <definedName name="N1pINDvl" localSheetId="19">#REF!</definedName>
    <definedName name="N1pINDvl" localSheetId="13">#REF!</definedName>
    <definedName name="N1pINDvl" localSheetId="16">#REF!</definedName>
    <definedName name="N1pINDvl">#REF!</definedName>
    <definedName name="n1ping" localSheetId="13">#REF!</definedName>
    <definedName name="n1ping" localSheetId="16">#REF!</definedName>
    <definedName name="n1ping">#N/A</definedName>
    <definedName name="N1pINGvc" localSheetId="19">#REF!</definedName>
    <definedName name="N1pINGvc" localSheetId="7">#REF!</definedName>
    <definedName name="N1pINGvc" localSheetId="18">#REF!</definedName>
    <definedName name="N1pINGvc" localSheetId="17">#REF!</definedName>
    <definedName name="N1pINGvc" localSheetId="13">#REF!</definedName>
    <definedName name="N1pINGvc" localSheetId="16">#REF!</definedName>
    <definedName name="N1pINGvc">#REF!</definedName>
    <definedName name="n1pint" localSheetId="13">#REF!</definedName>
    <definedName name="n1pint" localSheetId="16">#REF!</definedName>
    <definedName name="n1pint">#N/A</definedName>
    <definedName name="nam" localSheetId="4" hidden="1">{"'Sheet1'!$L$16"}</definedName>
    <definedName name="nam" localSheetId="5" hidden="1">{"'Sheet1'!$L$16"}</definedName>
    <definedName name="nam" localSheetId="6" hidden="1">{"'Sheet1'!$L$16"}</definedName>
    <definedName name="nam" localSheetId="19" hidden="1">{"'Sheet1'!$L$16"}</definedName>
    <definedName name="nam" localSheetId="7" hidden="1">{"'Sheet1'!$L$16"}</definedName>
    <definedName name="nam" localSheetId="8" hidden="1">{"'Sheet1'!$L$16"}</definedName>
    <definedName name="nam" localSheetId="10" hidden="1">{"'Sheet1'!$L$16"}</definedName>
    <definedName name="nam" localSheetId="11" hidden="1">{"'Sheet1'!$L$16"}</definedName>
    <definedName name="nam" localSheetId="12" hidden="1">{"'Sheet1'!$L$16"}</definedName>
    <definedName name="nam" localSheetId="18" hidden="1">{"'Sheet1'!$L$16"}</definedName>
    <definedName name="nam" localSheetId="17" hidden="1">{"'Sheet1'!$L$16"}</definedName>
    <definedName name="nam" localSheetId="3" hidden="1">{"'Sheet1'!$L$16"}</definedName>
    <definedName name="nam" localSheetId="0" hidden="1">{"'Sheet1'!$L$16"}</definedName>
    <definedName name="nam" localSheetId="13" hidden="1">{"'Sheet1'!$L$16"}</definedName>
    <definedName name="nam" localSheetId="16" hidden="1">{"'Sheet1'!$L$16"}</definedName>
    <definedName name="nam" localSheetId="1" hidden="1">{"'Sheet1'!$L$16"}</definedName>
    <definedName name="nam" localSheetId="2" hidden="1">{"'Sheet1'!$L$16"}</definedName>
    <definedName name="nam" hidden="1">{"'Sheet1'!$L$16"}</definedName>
    <definedName name="nc" localSheetId="13">#REF!</definedName>
    <definedName name="nc" localSheetId="16">#REF!</definedName>
    <definedName name="nc">#N/A</definedName>
    <definedName name="nc_btm10" localSheetId="13">#REF!</definedName>
    <definedName name="nc_btm10" localSheetId="16">#REF!</definedName>
    <definedName name="nc_btm10">#N/A</definedName>
    <definedName name="nc_btm100" localSheetId="13">#REF!</definedName>
    <definedName name="nc_btm100" localSheetId="16">#REF!</definedName>
    <definedName name="nc_btm100">#N/A</definedName>
    <definedName name="NC_CSCT" localSheetId="19">#REF!</definedName>
    <definedName name="NC_CSCT" localSheetId="7">#REF!</definedName>
    <definedName name="NC_CSCT" localSheetId="10">#REF!</definedName>
    <definedName name="NC_CSCT" localSheetId="18">#REF!</definedName>
    <definedName name="NC_CSCT" localSheetId="17">#REF!</definedName>
    <definedName name="NC_CSCT" localSheetId="3">#REF!</definedName>
    <definedName name="NC_CSCT" localSheetId="0">#REF!</definedName>
    <definedName name="NC_CSCT" localSheetId="16">#REF!</definedName>
    <definedName name="NC_CSCT" localSheetId="1">#REF!</definedName>
    <definedName name="NC_CSCT" localSheetId="2">#REF!</definedName>
    <definedName name="NC_CSCT">#REF!</definedName>
    <definedName name="NC_CTXD" localSheetId="19">#REF!</definedName>
    <definedName name="NC_CTXD" localSheetId="10">#REF!</definedName>
    <definedName name="NC_CTXD" localSheetId="3">#REF!</definedName>
    <definedName name="NC_CTXD" localSheetId="16">#REF!</definedName>
    <definedName name="NC_CTXD">#REF!</definedName>
    <definedName name="NC_RD" localSheetId="19">#REF!</definedName>
    <definedName name="NC_RD" localSheetId="10">#REF!</definedName>
    <definedName name="NC_RD" localSheetId="3">#REF!</definedName>
    <definedName name="NC_RD" localSheetId="16">#REF!</definedName>
    <definedName name="NC_RD">#REF!</definedName>
    <definedName name="NC_TD" localSheetId="19">#REF!</definedName>
    <definedName name="NC_TD" localSheetId="10">#REF!</definedName>
    <definedName name="NC_TD" localSheetId="3">#REF!</definedName>
    <definedName name="NC_TD" localSheetId="16">#REF!</definedName>
    <definedName name="NC_TD">#REF!</definedName>
    <definedName name="nc1p">#N/A</definedName>
    <definedName name="nc2.1I" localSheetId="19">#REF!</definedName>
    <definedName name="nc2.1I" localSheetId="7">#REF!</definedName>
    <definedName name="nc2.1I" localSheetId="10">#REF!</definedName>
    <definedName name="nc2.1I" localSheetId="18">#REF!</definedName>
    <definedName name="nc2.1I" localSheetId="17">#REF!</definedName>
    <definedName name="nc2.1I" localSheetId="3">#REF!</definedName>
    <definedName name="nc2.1I" localSheetId="0">#REF!</definedName>
    <definedName name="nc2.1I" localSheetId="16">#REF!</definedName>
    <definedName name="nc2.1I" localSheetId="1">#REF!</definedName>
    <definedName name="nc2.1I" localSheetId="2">#REF!</definedName>
    <definedName name="nc2.1I">#REF!</definedName>
    <definedName name="nc2.1II" localSheetId="19">#REF!</definedName>
    <definedName name="nc2.1II" localSheetId="10">#REF!</definedName>
    <definedName name="nc2.1II" localSheetId="3">#REF!</definedName>
    <definedName name="nc2.1II" localSheetId="16">#REF!</definedName>
    <definedName name="nc2.1II">#REF!</definedName>
    <definedName name="nc2.1III" localSheetId="19">#REF!</definedName>
    <definedName name="nc2.1III" localSheetId="10">#REF!</definedName>
    <definedName name="nc2.1III" localSheetId="3">#REF!</definedName>
    <definedName name="nc2.1III" localSheetId="16">#REF!</definedName>
    <definedName name="nc2.1III">#REF!</definedName>
    <definedName name="nc2.1IV" localSheetId="19">#REF!</definedName>
    <definedName name="nc2.1IV" localSheetId="10">#REF!</definedName>
    <definedName name="nc2.1IV" localSheetId="3">#REF!</definedName>
    <definedName name="nc2.1IV" localSheetId="16">#REF!</definedName>
    <definedName name="nc2.1IV">#REF!</definedName>
    <definedName name="nc2.2I" localSheetId="19">#REF!</definedName>
    <definedName name="nc2.2I" localSheetId="10">#REF!</definedName>
    <definedName name="nc2.2I" localSheetId="3">#REF!</definedName>
    <definedName name="nc2.2I" localSheetId="16">#REF!</definedName>
    <definedName name="nc2.2I">#REF!</definedName>
    <definedName name="nc2.2II" localSheetId="19">#REF!</definedName>
    <definedName name="nc2.2II" localSheetId="10">#REF!</definedName>
    <definedName name="nc2.2II" localSheetId="3">#REF!</definedName>
    <definedName name="nc2.2II" localSheetId="16">#REF!</definedName>
    <definedName name="nc2.2II">#REF!</definedName>
    <definedName name="nc2.2III" localSheetId="19">#REF!</definedName>
    <definedName name="nc2.2III" localSheetId="10">#REF!</definedName>
    <definedName name="nc2.2III" localSheetId="3">#REF!</definedName>
    <definedName name="nc2.2III" localSheetId="16">#REF!</definedName>
    <definedName name="nc2.2III">#REF!</definedName>
    <definedName name="nc2.2IV" localSheetId="19">#REF!</definedName>
    <definedName name="nc2.2IV" localSheetId="10">#REF!</definedName>
    <definedName name="nc2.2IV" localSheetId="3">#REF!</definedName>
    <definedName name="nc2.2IV" localSheetId="16">#REF!</definedName>
    <definedName name="nc2.2IV">#REF!</definedName>
    <definedName name="nc2.3I" localSheetId="19">#REF!</definedName>
    <definedName name="nc2.3I" localSheetId="10">#REF!</definedName>
    <definedName name="nc2.3I" localSheetId="3">#REF!</definedName>
    <definedName name="nc2.3I" localSheetId="16">#REF!</definedName>
    <definedName name="nc2.3I">#REF!</definedName>
    <definedName name="nc2.3II" localSheetId="19">#REF!</definedName>
    <definedName name="nc2.3II" localSheetId="10">#REF!</definedName>
    <definedName name="nc2.3II" localSheetId="3">#REF!</definedName>
    <definedName name="nc2.3II" localSheetId="16">#REF!</definedName>
    <definedName name="nc2.3II">#REF!</definedName>
    <definedName name="nc2.3III" localSheetId="19">#REF!</definedName>
    <definedName name="nc2.3III" localSheetId="10">#REF!</definedName>
    <definedName name="nc2.3III" localSheetId="3">#REF!</definedName>
    <definedName name="nc2.3III" localSheetId="16">#REF!</definedName>
    <definedName name="nc2.3III">#REF!</definedName>
    <definedName name="nc2.3IV" localSheetId="19">#REF!</definedName>
    <definedName name="nc2.3IV" localSheetId="10">#REF!</definedName>
    <definedName name="nc2.3IV" localSheetId="3">#REF!</definedName>
    <definedName name="nc2.3IV" localSheetId="16">#REF!</definedName>
    <definedName name="nc2.3IV">#REF!</definedName>
    <definedName name="nc2.4I" localSheetId="19">#REF!</definedName>
    <definedName name="nc2.4I" localSheetId="10">#REF!</definedName>
    <definedName name="nc2.4I" localSheetId="3">#REF!</definedName>
    <definedName name="nc2.4I" localSheetId="16">#REF!</definedName>
    <definedName name="nc2.4I">#REF!</definedName>
    <definedName name="nc2.4II" localSheetId="19">#REF!</definedName>
    <definedName name="nc2.4II" localSheetId="10">#REF!</definedName>
    <definedName name="nc2.4II" localSheetId="3">#REF!</definedName>
    <definedName name="nc2.4II" localSheetId="16">#REF!</definedName>
    <definedName name="nc2.4II">#REF!</definedName>
    <definedName name="nc2.4III" localSheetId="19">#REF!</definedName>
    <definedName name="nc2.4III" localSheetId="10">#REF!</definedName>
    <definedName name="nc2.4III" localSheetId="3">#REF!</definedName>
    <definedName name="nc2.4III" localSheetId="16">#REF!</definedName>
    <definedName name="nc2.4III">#REF!</definedName>
    <definedName name="nc2.4IV" localSheetId="19">#REF!</definedName>
    <definedName name="nc2.4IV" localSheetId="10">#REF!</definedName>
    <definedName name="nc2.4IV" localSheetId="3">#REF!</definedName>
    <definedName name="nc2.4IV" localSheetId="16">#REF!</definedName>
    <definedName name="nc2.4IV">#REF!</definedName>
    <definedName name="nc2.5I" localSheetId="19">#REF!</definedName>
    <definedName name="nc2.5I" localSheetId="10">#REF!</definedName>
    <definedName name="nc2.5I" localSheetId="3">#REF!</definedName>
    <definedName name="nc2.5I" localSheetId="16">#REF!</definedName>
    <definedName name="nc2.5I">#REF!</definedName>
    <definedName name="nc2.5II" localSheetId="19">#REF!</definedName>
    <definedName name="nc2.5II" localSheetId="10">#REF!</definedName>
    <definedName name="nc2.5II" localSheetId="3">#REF!</definedName>
    <definedName name="nc2.5II" localSheetId="16">#REF!</definedName>
    <definedName name="nc2.5II">#REF!</definedName>
    <definedName name="nc2.5III" localSheetId="19">#REF!</definedName>
    <definedName name="nc2.5III" localSheetId="10">#REF!</definedName>
    <definedName name="nc2.5III" localSheetId="3">#REF!</definedName>
    <definedName name="nc2.5III" localSheetId="16">#REF!</definedName>
    <definedName name="nc2.5III">#REF!</definedName>
    <definedName name="nc2.5IV" localSheetId="19">#REF!</definedName>
    <definedName name="nc2.5IV" localSheetId="10">#REF!</definedName>
    <definedName name="nc2.5IV" localSheetId="3">#REF!</definedName>
    <definedName name="nc2.5IV" localSheetId="16">#REF!</definedName>
    <definedName name="nc2.5IV">#REF!</definedName>
    <definedName name="nc2.6I" localSheetId="19">#REF!</definedName>
    <definedName name="nc2.6I" localSheetId="10">#REF!</definedName>
    <definedName name="nc2.6I" localSheetId="3">#REF!</definedName>
    <definedName name="nc2.6I" localSheetId="16">#REF!</definedName>
    <definedName name="nc2.6I">#REF!</definedName>
    <definedName name="nc2.6II" localSheetId="19">#REF!</definedName>
    <definedName name="nc2.6II" localSheetId="10">#REF!</definedName>
    <definedName name="nc2.6II" localSheetId="3">#REF!</definedName>
    <definedName name="nc2.6II" localSheetId="16">#REF!</definedName>
    <definedName name="nc2.6II">#REF!</definedName>
    <definedName name="nc2.6III" localSheetId="19">#REF!</definedName>
    <definedName name="nc2.6III" localSheetId="10">#REF!</definedName>
    <definedName name="nc2.6III" localSheetId="3">#REF!</definedName>
    <definedName name="nc2.6III" localSheetId="16">#REF!</definedName>
    <definedName name="nc2.6III">#REF!</definedName>
    <definedName name="nc2.6IV" localSheetId="19">#REF!</definedName>
    <definedName name="nc2.6IV" localSheetId="10">#REF!</definedName>
    <definedName name="nc2.6IV" localSheetId="3">#REF!</definedName>
    <definedName name="nc2.6IV" localSheetId="16">#REF!</definedName>
    <definedName name="nc2.6IV">#REF!</definedName>
    <definedName name="nc2.7I" localSheetId="19">#REF!</definedName>
    <definedName name="nc2.7I" localSheetId="10">#REF!</definedName>
    <definedName name="nc2.7I" localSheetId="3">#REF!</definedName>
    <definedName name="nc2.7I" localSheetId="16">#REF!</definedName>
    <definedName name="nc2.7I">#REF!</definedName>
    <definedName name="nc2.7II" localSheetId="19">#REF!</definedName>
    <definedName name="nc2.7II" localSheetId="10">#REF!</definedName>
    <definedName name="nc2.7II" localSheetId="3">#REF!</definedName>
    <definedName name="nc2.7II" localSheetId="16">#REF!</definedName>
    <definedName name="nc2.7II">#REF!</definedName>
    <definedName name="nc2.7III" localSheetId="19">#REF!</definedName>
    <definedName name="nc2.7III" localSheetId="10">#REF!</definedName>
    <definedName name="nc2.7III" localSheetId="3">#REF!</definedName>
    <definedName name="nc2.7III" localSheetId="16">#REF!</definedName>
    <definedName name="nc2.7III">#REF!</definedName>
    <definedName name="nc2.7IV" localSheetId="19">#REF!</definedName>
    <definedName name="nc2.7IV" localSheetId="10">#REF!</definedName>
    <definedName name="nc2.7IV" localSheetId="3">#REF!</definedName>
    <definedName name="nc2.7IV" localSheetId="16">#REF!</definedName>
    <definedName name="nc2.7IV">#REF!</definedName>
    <definedName name="nc2.8I" localSheetId="19">#REF!</definedName>
    <definedName name="nc2.8I" localSheetId="10">#REF!</definedName>
    <definedName name="nc2.8I" localSheetId="3">#REF!</definedName>
    <definedName name="nc2.8I" localSheetId="16">#REF!</definedName>
    <definedName name="nc2.8I">#REF!</definedName>
    <definedName name="nc2.8II" localSheetId="19">#REF!</definedName>
    <definedName name="nc2.8II" localSheetId="10">#REF!</definedName>
    <definedName name="nc2.8II" localSheetId="3">#REF!</definedName>
    <definedName name="nc2.8II" localSheetId="16">#REF!</definedName>
    <definedName name="nc2.8II">#REF!</definedName>
    <definedName name="nc2.8III" localSheetId="19">#REF!</definedName>
    <definedName name="nc2.8III" localSheetId="10">#REF!</definedName>
    <definedName name="nc2.8III" localSheetId="3">#REF!</definedName>
    <definedName name="nc2.8III" localSheetId="16">#REF!</definedName>
    <definedName name="nc2.8III">#REF!</definedName>
    <definedName name="nc2.8IV" localSheetId="19">#REF!</definedName>
    <definedName name="nc2.8IV" localSheetId="10">#REF!</definedName>
    <definedName name="nc2.8IV" localSheetId="3">#REF!</definedName>
    <definedName name="nc2.8IV" localSheetId="16">#REF!</definedName>
    <definedName name="nc2.8IV">#REF!</definedName>
    <definedName name="nc2.9I" localSheetId="19">#REF!</definedName>
    <definedName name="nc2.9I" localSheetId="10">#REF!</definedName>
    <definedName name="nc2.9I" localSheetId="3">#REF!</definedName>
    <definedName name="nc2.9I" localSheetId="16">#REF!</definedName>
    <definedName name="nc2.9I">#REF!</definedName>
    <definedName name="nc2.9II" localSheetId="19">#REF!</definedName>
    <definedName name="nc2.9II" localSheetId="10">#REF!</definedName>
    <definedName name="nc2.9II" localSheetId="3">#REF!</definedName>
    <definedName name="nc2.9II" localSheetId="16">#REF!</definedName>
    <definedName name="nc2.9II">#REF!</definedName>
    <definedName name="nc2.9III" localSheetId="19">#REF!</definedName>
    <definedName name="nc2.9III" localSheetId="10">#REF!</definedName>
    <definedName name="nc2.9III" localSheetId="3">#REF!</definedName>
    <definedName name="nc2.9III" localSheetId="16">#REF!</definedName>
    <definedName name="nc2.9III">#REF!</definedName>
    <definedName name="nc2.9IV" localSheetId="19">#REF!</definedName>
    <definedName name="nc2.9IV" localSheetId="10">#REF!</definedName>
    <definedName name="nc2.9IV" localSheetId="3">#REF!</definedName>
    <definedName name="nc2.9IV" localSheetId="16">#REF!</definedName>
    <definedName name="nc2.9IV">#REF!</definedName>
    <definedName name="nc2I" localSheetId="19">#REF!</definedName>
    <definedName name="nc2I" localSheetId="10">#REF!</definedName>
    <definedName name="nc2I" localSheetId="3">#REF!</definedName>
    <definedName name="nc2I" localSheetId="16">#REF!</definedName>
    <definedName name="nc2I">#REF!</definedName>
    <definedName name="nc2II" localSheetId="19">#REF!</definedName>
    <definedName name="nc2II" localSheetId="10">#REF!</definedName>
    <definedName name="nc2II" localSheetId="3">#REF!</definedName>
    <definedName name="nc2II" localSheetId="16">#REF!</definedName>
    <definedName name="nc2II">#REF!</definedName>
    <definedName name="nc2III" localSheetId="19">#REF!</definedName>
    <definedName name="nc2III" localSheetId="10">#REF!</definedName>
    <definedName name="nc2III" localSheetId="3">#REF!</definedName>
    <definedName name="nc2III" localSheetId="16">#REF!</definedName>
    <definedName name="nc2III">#REF!</definedName>
    <definedName name="nc2IV" localSheetId="19">#REF!</definedName>
    <definedName name="nc2IV" localSheetId="10">#REF!</definedName>
    <definedName name="nc2IV" localSheetId="3">#REF!</definedName>
    <definedName name="nc2IV" localSheetId="16">#REF!</definedName>
    <definedName name="nc2IV">#REF!</definedName>
    <definedName name="nc3.1I" localSheetId="19">#REF!</definedName>
    <definedName name="nc3.1I" localSheetId="10">#REF!</definedName>
    <definedName name="nc3.1I" localSheetId="3">#REF!</definedName>
    <definedName name="nc3.1I" localSheetId="16">#REF!</definedName>
    <definedName name="nc3.1I">#REF!</definedName>
    <definedName name="nc3.1II" localSheetId="19">#REF!</definedName>
    <definedName name="nc3.1II" localSheetId="10">#REF!</definedName>
    <definedName name="nc3.1II" localSheetId="3">#REF!</definedName>
    <definedName name="nc3.1II" localSheetId="16">#REF!</definedName>
    <definedName name="nc3.1II">#REF!</definedName>
    <definedName name="nc3.1III" localSheetId="19">#REF!</definedName>
    <definedName name="nc3.1III" localSheetId="10">#REF!</definedName>
    <definedName name="nc3.1III" localSheetId="3">#REF!</definedName>
    <definedName name="nc3.1III" localSheetId="16">#REF!</definedName>
    <definedName name="nc3.1III">#REF!</definedName>
    <definedName name="nc3.1IV" localSheetId="19">#REF!</definedName>
    <definedName name="nc3.1IV" localSheetId="10">#REF!</definedName>
    <definedName name="nc3.1IV" localSheetId="3">#REF!</definedName>
    <definedName name="nc3.1IV" localSheetId="16">#REF!</definedName>
    <definedName name="nc3.1IV">#REF!</definedName>
    <definedName name="nc3.2I" localSheetId="19">#REF!</definedName>
    <definedName name="nc3.2I" localSheetId="10">#REF!</definedName>
    <definedName name="nc3.2I" localSheetId="3">#REF!</definedName>
    <definedName name="nc3.2I" localSheetId="16">#REF!</definedName>
    <definedName name="nc3.2I">#REF!</definedName>
    <definedName name="nc3.2II" localSheetId="19">#REF!</definedName>
    <definedName name="nc3.2II" localSheetId="10">#REF!</definedName>
    <definedName name="nc3.2II" localSheetId="3">#REF!</definedName>
    <definedName name="nc3.2II" localSheetId="16">#REF!</definedName>
    <definedName name="nc3.2II">#REF!</definedName>
    <definedName name="nc3.2III" localSheetId="19">#REF!</definedName>
    <definedName name="nc3.2III" localSheetId="10">#REF!</definedName>
    <definedName name="nc3.2III" localSheetId="3">#REF!</definedName>
    <definedName name="nc3.2III" localSheetId="16">#REF!</definedName>
    <definedName name="nc3.2III">#REF!</definedName>
    <definedName name="nc3.2IV" localSheetId="19">#REF!</definedName>
    <definedName name="nc3.2IV" localSheetId="10">#REF!</definedName>
    <definedName name="nc3.2IV" localSheetId="3">#REF!</definedName>
    <definedName name="nc3.2IV" localSheetId="16">#REF!</definedName>
    <definedName name="nc3.2IV">#REF!</definedName>
    <definedName name="nc3.3I" localSheetId="19">#REF!</definedName>
    <definedName name="nc3.3I" localSheetId="10">#REF!</definedName>
    <definedName name="nc3.3I" localSheetId="3">#REF!</definedName>
    <definedName name="nc3.3I" localSheetId="16">#REF!</definedName>
    <definedName name="nc3.3I">#REF!</definedName>
    <definedName name="nc3.3II" localSheetId="19">#REF!</definedName>
    <definedName name="nc3.3II" localSheetId="10">#REF!</definedName>
    <definedName name="nc3.3II" localSheetId="3">#REF!</definedName>
    <definedName name="nc3.3II" localSheetId="16">#REF!</definedName>
    <definedName name="nc3.3II">#REF!</definedName>
    <definedName name="nc3.3III" localSheetId="19">#REF!</definedName>
    <definedName name="nc3.3III" localSheetId="10">#REF!</definedName>
    <definedName name="nc3.3III" localSheetId="3">#REF!</definedName>
    <definedName name="nc3.3III" localSheetId="16">#REF!</definedName>
    <definedName name="nc3.3III">#REF!</definedName>
    <definedName name="nc3.3IV" localSheetId="19">#REF!</definedName>
    <definedName name="nc3.3IV" localSheetId="10">#REF!</definedName>
    <definedName name="nc3.3IV" localSheetId="3">#REF!</definedName>
    <definedName name="nc3.3IV" localSheetId="16">#REF!</definedName>
    <definedName name="nc3.3IV">#REF!</definedName>
    <definedName name="nc3.4I" localSheetId="19">#REF!</definedName>
    <definedName name="nc3.4I" localSheetId="10">#REF!</definedName>
    <definedName name="nc3.4I" localSheetId="3">#REF!</definedName>
    <definedName name="nc3.4I" localSheetId="16">#REF!</definedName>
    <definedName name="nc3.4I">#REF!</definedName>
    <definedName name="nc3.4II" localSheetId="19">#REF!</definedName>
    <definedName name="nc3.4II" localSheetId="10">#REF!</definedName>
    <definedName name="nc3.4II" localSheetId="3">#REF!</definedName>
    <definedName name="nc3.4II" localSheetId="16">#REF!</definedName>
    <definedName name="nc3.4II">#REF!</definedName>
    <definedName name="nc3.4III" localSheetId="19">#REF!</definedName>
    <definedName name="nc3.4III" localSheetId="10">#REF!</definedName>
    <definedName name="nc3.4III" localSheetId="3">#REF!</definedName>
    <definedName name="nc3.4III" localSheetId="16">#REF!</definedName>
    <definedName name="nc3.4III">#REF!</definedName>
    <definedName name="nc3.4IV" localSheetId="19">#REF!</definedName>
    <definedName name="nc3.4IV" localSheetId="10">#REF!</definedName>
    <definedName name="nc3.4IV" localSheetId="3">#REF!</definedName>
    <definedName name="nc3.4IV" localSheetId="16">#REF!</definedName>
    <definedName name="nc3.4IV">#REF!</definedName>
    <definedName name="nc3.5I" localSheetId="19">#REF!</definedName>
    <definedName name="nc3.5I" localSheetId="10">#REF!</definedName>
    <definedName name="nc3.5I" localSheetId="3">#REF!</definedName>
    <definedName name="nc3.5I" localSheetId="16">#REF!</definedName>
    <definedName name="nc3.5I">#REF!</definedName>
    <definedName name="nc3.5II" localSheetId="19">#REF!</definedName>
    <definedName name="nc3.5II" localSheetId="10">#REF!</definedName>
    <definedName name="nc3.5II" localSheetId="3">#REF!</definedName>
    <definedName name="nc3.5II" localSheetId="16">#REF!</definedName>
    <definedName name="nc3.5II">#REF!</definedName>
    <definedName name="nc3.5III" localSheetId="19">#REF!</definedName>
    <definedName name="nc3.5III" localSheetId="10">#REF!</definedName>
    <definedName name="nc3.5III" localSheetId="3">#REF!</definedName>
    <definedName name="nc3.5III" localSheetId="16">#REF!</definedName>
    <definedName name="nc3.5III">#REF!</definedName>
    <definedName name="nc3.5IV" localSheetId="19">#REF!</definedName>
    <definedName name="nc3.5IV" localSheetId="10">#REF!</definedName>
    <definedName name="nc3.5IV" localSheetId="3">#REF!</definedName>
    <definedName name="nc3.5IV" localSheetId="16">#REF!</definedName>
    <definedName name="nc3.5IV">#REF!</definedName>
    <definedName name="nc3.6I" localSheetId="19">#REF!</definedName>
    <definedName name="nc3.6I" localSheetId="10">#REF!</definedName>
    <definedName name="nc3.6I" localSheetId="3">#REF!</definedName>
    <definedName name="nc3.6I" localSheetId="16">#REF!</definedName>
    <definedName name="nc3.6I">#REF!</definedName>
    <definedName name="nc3.6II" localSheetId="19">#REF!</definedName>
    <definedName name="nc3.6II" localSheetId="10">#REF!</definedName>
    <definedName name="nc3.6II" localSheetId="3">#REF!</definedName>
    <definedName name="nc3.6II" localSheetId="16">#REF!</definedName>
    <definedName name="nc3.6II">#REF!</definedName>
    <definedName name="nc3.6III" localSheetId="19">#REF!</definedName>
    <definedName name="nc3.6III" localSheetId="10">#REF!</definedName>
    <definedName name="nc3.6III" localSheetId="3">#REF!</definedName>
    <definedName name="nc3.6III" localSheetId="16">#REF!</definedName>
    <definedName name="nc3.6III">#REF!</definedName>
    <definedName name="nc3.6IV" localSheetId="19">#REF!</definedName>
    <definedName name="nc3.6IV" localSheetId="10">#REF!</definedName>
    <definedName name="nc3.6IV" localSheetId="3">#REF!</definedName>
    <definedName name="nc3.6IV" localSheetId="16">#REF!</definedName>
    <definedName name="nc3.6IV">#REF!</definedName>
    <definedName name="nc3.7I" localSheetId="19">#REF!</definedName>
    <definedName name="nc3.7I" localSheetId="10">#REF!</definedName>
    <definedName name="nc3.7I" localSheetId="3">#REF!</definedName>
    <definedName name="nc3.7I" localSheetId="16">#REF!</definedName>
    <definedName name="nc3.7I">#REF!</definedName>
    <definedName name="nc3.7II" localSheetId="19">#REF!</definedName>
    <definedName name="nc3.7II" localSheetId="10">#REF!</definedName>
    <definedName name="nc3.7II" localSheetId="3">#REF!</definedName>
    <definedName name="nc3.7II" localSheetId="16">#REF!</definedName>
    <definedName name="nc3.7II">#REF!</definedName>
    <definedName name="nc3.7III" localSheetId="19">#REF!</definedName>
    <definedName name="nc3.7III" localSheetId="10">#REF!</definedName>
    <definedName name="nc3.7III" localSheetId="3">#REF!</definedName>
    <definedName name="nc3.7III" localSheetId="16">#REF!</definedName>
    <definedName name="nc3.7III">#REF!</definedName>
    <definedName name="nc3.7IV" localSheetId="19">#REF!</definedName>
    <definedName name="nc3.7IV" localSheetId="10">#REF!</definedName>
    <definedName name="nc3.7IV" localSheetId="3">#REF!</definedName>
    <definedName name="nc3.7IV" localSheetId="16">#REF!</definedName>
    <definedName name="nc3.7IV">#REF!</definedName>
    <definedName name="nc3.8I" localSheetId="19">#REF!</definedName>
    <definedName name="nc3.8I" localSheetId="10">#REF!</definedName>
    <definedName name="nc3.8I" localSheetId="3">#REF!</definedName>
    <definedName name="nc3.8I" localSheetId="16">#REF!</definedName>
    <definedName name="nc3.8I">#REF!</definedName>
    <definedName name="nc3.8II" localSheetId="19">#REF!</definedName>
    <definedName name="nc3.8II" localSheetId="10">#REF!</definedName>
    <definedName name="nc3.8II" localSheetId="3">#REF!</definedName>
    <definedName name="nc3.8II" localSheetId="16">#REF!</definedName>
    <definedName name="nc3.8II">#REF!</definedName>
    <definedName name="nc3.8III" localSheetId="19">#REF!</definedName>
    <definedName name="nc3.8III" localSheetId="10">#REF!</definedName>
    <definedName name="nc3.8III" localSheetId="3">#REF!</definedName>
    <definedName name="nc3.8III" localSheetId="16">#REF!</definedName>
    <definedName name="nc3.8III">#REF!</definedName>
    <definedName name="nc3.8IV" localSheetId="19">#REF!</definedName>
    <definedName name="nc3.8IV" localSheetId="10">#REF!</definedName>
    <definedName name="nc3.8IV" localSheetId="3">#REF!</definedName>
    <definedName name="nc3.8IV" localSheetId="16">#REF!</definedName>
    <definedName name="nc3.8IV">#REF!</definedName>
    <definedName name="nc3.9I" localSheetId="19">#REF!</definedName>
    <definedName name="nc3.9I" localSheetId="10">#REF!</definedName>
    <definedName name="nc3.9I" localSheetId="3">#REF!</definedName>
    <definedName name="nc3.9I" localSheetId="16">#REF!</definedName>
    <definedName name="nc3.9I">#REF!</definedName>
    <definedName name="nc3.9II" localSheetId="19">#REF!</definedName>
    <definedName name="nc3.9II" localSheetId="10">#REF!</definedName>
    <definedName name="nc3.9II" localSheetId="3">#REF!</definedName>
    <definedName name="nc3.9II" localSheetId="16">#REF!</definedName>
    <definedName name="nc3.9II">#REF!</definedName>
    <definedName name="nc3.9III" localSheetId="19">#REF!</definedName>
    <definedName name="nc3.9III" localSheetId="10">#REF!</definedName>
    <definedName name="nc3.9III" localSheetId="3">#REF!</definedName>
    <definedName name="nc3.9III" localSheetId="16">#REF!</definedName>
    <definedName name="nc3.9III">#REF!</definedName>
    <definedName name="nc3.9IV" localSheetId="19">#REF!</definedName>
    <definedName name="nc3.9IV" localSheetId="10">#REF!</definedName>
    <definedName name="nc3.9IV" localSheetId="3">#REF!</definedName>
    <definedName name="nc3.9IV" localSheetId="16">#REF!</definedName>
    <definedName name="nc3.9IV">#REF!</definedName>
    <definedName name="nc3I" localSheetId="19">#REF!</definedName>
    <definedName name="nc3I" localSheetId="10">#REF!</definedName>
    <definedName name="nc3I" localSheetId="3">#REF!</definedName>
    <definedName name="nc3I" localSheetId="16">#REF!</definedName>
    <definedName name="nc3I">#REF!</definedName>
    <definedName name="nc3II" localSheetId="19">#REF!</definedName>
    <definedName name="nc3II" localSheetId="10">#REF!</definedName>
    <definedName name="nc3II" localSheetId="3">#REF!</definedName>
    <definedName name="nc3II" localSheetId="16">#REF!</definedName>
    <definedName name="nc3II">#REF!</definedName>
    <definedName name="nc3III" localSheetId="19">#REF!</definedName>
    <definedName name="nc3III" localSheetId="10">#REF!</definedName>
    <definedName name="nc3III" localSheetId="3">#REF!</definedName>
    <definedName name="nc3III" localSheetId="16">#REF!</definedName>
    <definedName name="nc3III">#REF!</definedName>
    <definedName name="nc3IV" localSheetId="19">#REF!</definedName>
    <definedName name="nc3IV" localSheetId="10">#REF!</definedName>
    <definedName name="nc3IV" localSheetId="3">#REF!</definedName>
    <definedName name="nc3IV" localSheetId="16">#REF!</definedName>
    <definedName name="nc3IV">#REF!</definedName>
    <definedName name="nc3p" localSheetId="13">#REF!</definedName>
    <definedName name="nc3p" localSheetId="16">#REF!</definedName>
    <definedName name="nc3p">#N/A</definedName>
    <definedName name="nc4.1I" localSheetId="19">#REF!</definedName>
    <definedName name="nc4.1I" localSheetId="7">#REF!</definedName>
    <definedName name="nc4.1I" localSheetId="10">#REF!</definedName>
    <definedName name="nc4.1I" localSheetId="18">#REF!</definedName>
    <definedName name="nc4.1I" localSheetId="17">#REF!</definedName>
    <definedName name="nc4.1I" localSheetId="3">#REF!</definedName>
    <definedName name="nc4.1I" localSheetId="0">#REF!</definedName>
    <definedName name="nc4.1I" localSheetId="16">#REF!</definedName>
    <definedName name="nc4.1I" localSheetId="1">#REF!</definedName>
    <definedName name="nc4.1I" localSheetId="2">#REF!</definedName>
    <definedName name="nc4.1I">#REF!</definedName>
    <definedName name="nc4.1II" localSheetId="19">#REF!</definedName>
    <definedName name="nc4.1II" localSheetId="10">#REF!</definedName>
    <definedName name="nc4.1II" localSheetId="3">#REF!</definedName>
    <definedName name="nc4.1II" localSheetId="16">#REF!</definedName>
    <definedName name="nc4.1II">#REF!</definedName>
    <definedName name="nc4.1III" localSheetId="19">#REF!</definedName>
    <definedName name="nc4.1III" localSheetId="10">#REF!</definedName>
    <definedName name="nc4.1III" localSheetId="3">#REF!</definedName>
    <definedName name="nc4.1III" localSheetId="16">#REF!</definedName>
    <definedName name="nc4.1III">#REF!</definedName>
    <definedName name="nc4.1IV" localSheetId="19">#REF!</definedName>
    <definedName name="nc4.1IV" localSheetId="10">#REF!</definedName>
    <definedName name="nc4.1IV" localSheetId="3">#REF!</definedName>
    <definedName name="nc4.1IV" localSheetId="16">#REF!</definedName>
    <definedName name="nc4.1IV">#REF!</definedName>
    <definedName name="nc4.2I" localSheetId="19">#REF!</definedName>
    <definedName name="nc4.2I" localSheetId="10">#REF!</definedName>
    <definedName name="nc4.2I" localSheetId="3">#REF!</definedName>
    <definedName name="nc4.2I" localSheetId="16">#REF!</definedName>
    <definedName name="nc4.2I">#REF!</definedName>
    <definedName name="nc4.2II" localSheetId="19">#REF!</definedName>
    <definedName name="nc4.2II" localSheetId="10">#REF!</definedName>
    <definedName name="nc4.2II" localSheetId="3">#REF!</definedName>
    <definedName name="nc4.2II" localSheetId="16">#REF!</definedName>
    <definedName name="nc4.2II">#REF!</definedName>
    <definedName name="nc4.2III" localSheetId="19">#REF!</definedName>
    <definedName name="nc4.2III" localSheetId="10">#REF!</definedName>
    <definedName name="nc4.2III" localSheetId="3">#REF!</definedName>
    <definedName name="nc4.2III" localSheetId="16">#REF!</definedName>
    <definedName name="nc4.2III">#REF!</definedName>
    <definedName name="nc4.2IV" localSheetId="19">#REF!</definedName>
    <definedName name="nc4.2IV" localSheetId="10">#REF!</definedName>
    <definedName name="nc4.2IV" localSheetId="3">#REF!</definedName>
    <definedName name="nc4.2IV" localSheetId="16">#REF!</definedName>
    <definedName name="nc4.2IV">#REF!</definedName>
    <definedName name="nc4.3I" localSheetId="19">#REF!</definedName>
    <definedName name="nc4.3I" localSheetId="10">#REF!</definedName>
    <definedName name="nc4.3I" localSheetId="3">#REF!</definedName>
    <definedName name="nc4.3I" localSheetId="16">#REF!</definedName>
    <definedName name="nc4.3I">#REF!</definedName>
    <definedName name="nc4.3II" localSheetId="19">#REF!</definedName>
    <definedName name="nc4.3II" localSheetId="10">#REF!</definedName>
    <definedName name="nc4.3II" localSheetId="3">#REF!</definedName>
    <definedName name="nc4.3II" localSheetId="16">#REF!</definedName>
    <definedName name="nc4.3II">#REF!</definedName>
    <definedName name="nc4.3III" localSheetId="19">#REF!</definedName>
    <definedName name="nc4.3III" localSheetId="10">#REF!</definedName>
    <definedName name="nc4.3III" localSheetId="3">#REF!</definedName>
    <definedName name="nc4.3III" localSheetId="16">#REF!</definedName>
    <definedName name="nc4.3III">#REF!</definedName>
    <definedName name="nc4.3IV" localSheetId="19">#REF!</definedName>
    <definedName name="nc4.3IV" localSheetId="10">#REF!</definedName>
    <definedName name="nc4.3IV" localSheetId="3">#REF!</definedName>
    <definedName name="nc4.3IV" localSheetId="16">#REF!</definedName>
    <definedName name="nc4.3IV">#REF!</definedName>
    <definedName name="nc4.4I" localSheetId="19">#REF!</definedName>
    <definedName name="nc4.4I" localSheetId="10">#REF!</definedName>
    <definedName name="nc4.4I" localSheetId="3">#REF!</definedName>
    <definedName name="nc4.4I" localSheetId="16">#REF!</definedName>
    <definedName name="nc4.4I">#REF!</definedName>
    <definedName name="nc4.4II" localSheetId="19">#REF!</definedName>
    <definedName name="nc4.4II" localSheetId="10">#REF!</definedName>
    <definedName name="nc4.4II" localSheetId="3">#REF!</definedName>
    <definedName name="nc4.4II" localSheetId="16">#REF!</definedName>
    <definedName name="nc4.4II">#REF!</definedName>
    <definedName name="nc4.4III" localSheetId="19">#REF!</definedName>
    <definedName name="nc4.4III" localSheetId="10">#REF!</definedName>
    <definedName name="nc4.4III" localSheetId="3">#REF!</definedName>
    <definedName name="nc4.4III" localSheetId="16">#REF!</definedName>
    <definedName name="nc4.4III">#REF!</definedName>
    <definedName name="nc4.4IV" localSheetId="19">#REF!</definedName>
    <definedName name="nc4.4IV" localSheetId="10">#REF!</definedName>
    <definedName name="nc4.4IV" localSheetId="3">#REF!</definedName>
    <definedName name="nc4.4IV" localSheetId="16">#REF!</definedName>
    <definedName name="nc4.4IV">#REF!</definedName>
    <definedName name="nc4.5I" localSheetId="19">#REF!</definedName>
    <definedName name="nc4.5I" localSheetId="10">#REF!</definedName>
    <definedName name="nc4.5I" localSheetId="3">#REF!</definedName>
    <definedName name="nc4.5I" localSheetId="16">#REF!</definedName>
    <definedName name="nc4.5I">#REF!</definedName>
    <definedName name="nc4.5II" localSheetId="19">#REF!</definedName>
    <definedName name="nc4.5II" localSheetId="10">#REF!</definedName>
    <definedName name="nc4.5II" localSheetId="3">#REF!</definedName>
    <definedName name="nc4.5II" localSheetId="16">#REF!</definedName>
    <definedName name="nc4.5II">#REF!</definedName>
    <definedName name="nc4.5III" localSheetId="19">#REF!</definedName>
    <definedName name="nc4.5III" localSheetId="10">#REF!</definedName>
    <definedName name="nc4.5III" localSheetId="3">#REF!</definedName>
    <definedName name="nc4.5III" localSheetId="16">#REF!</definedName>
    <definedName name="nc4.5III">#REF!</definedName>
    <definedName name="nc4.5IV" localSheetId="19">#REF!</definedName>
    <definedName name="nc4.5IV" localSheetId="10">#REF!</definedName>
    <definedName name="nc4.5IV" localSheetId="3">#REF!</definedName>
    <definedName name="nc4.5IV" localSheetId="16">#REF!</definedName>
    <definedName name="nc4.5IV">#REF!</definedName>
    <definedName name="nc4.6I" localSheetId="19">#REF!</definedName>
    <definedName name="nc4.6I" localSheetId="10">#REF!</definedName>
    <definedName name="nc4.6I" localSheetId="3">#REF!</definedName>
    <definedName name="nc4.6I" localSheetId="16">#REF!</definedName>
    <definedName name="nc4.6I">#REF!</definedName>
    <definedName name="nc4.6II" localSheetId="19">#REF!</definedName>
    <definedName name="nc4.6II" localSheetId="10">#REF!</definedName>
    <definedName name="nc4.6II" localSheetId="3">#REF!</definedName>
    <definedName name="nc4.6II" localSheetId="16">#REF!</definedName>
    <definedName name="nc4.6II">#REF!</definedName>
    <definedName name="nc4.6III" localSheetId="19">#REF!</definedName>
    <definedName name="nc4.6III" localSheetId="10">#REF!</definedName>
    <definedName name="nc4.6III" localSheetId="3">#REF!</definedName>
    <definedName name="nc4.6III" localSheetId="16">#REF!</definedName>
    <definedName name="nc4.6III">#REF!</definedName>
    <definedName name="nc4.6IV" localSheetId="19">#REF!</definedName>
    <definedName name="nc4.6IV" localSheetId="10">#REF!</definedName>
    <definedName name="nc4.6IV" localSheetId="3">#REF!</definedName>
    <definedName name="nc4.6IV" localSheetId="16">#REF!</definedName>
    <definedName name="nc4.6IV">#REF!</definedName>
    <definedName name="nc4.7I" localSheetId="19">#REF!</definedName>
    <definedName name="nc4.7I" localSheetId="10">#REF!</definedName>
    <definedName name="nc4.7I" localSheetId="3">#REF!</definedName>
    <definedName name="nc4.7I" localSheetId="16">#REF!</definedName>
    <definedName name="nc4.7I">#REF!</definedName>
    <definedName name="nc4.7II" localSheetId="19">#REF!</definedName>
    <definedName name="nc4.7II" localSheetId="10">#REF!</definedName>
    <definedName name="nc4.7II" localSheetId="3">#REF!</definedName>
    <definedName name="nc4.7II" localSheetId="16">#REF!</definedName>
    <definedName name="nc4.7II">#REF!</definedName>
    <definedName name="nc4.7III" localSheetId="19">#REF!</definedName>
    <definedName name="nc4.7III" localSheetId="10">#REF!</definedName>
    <definedName name="nc4.7III" localSheetId="3">#REF!</definedName>
    <definedName name="nc4.7III" localSheetId="16">#REF!</definedName>
    <definedName name="nc4.7III">#REF!</definedName>
    <definedName name="nc4.7IV" localSheetId="19">#REF!</definedName>
    <definedName name="nc4.7IV" localSheetId="10">#REF!</definedName>
    <definedName name="nc4.7IV" localSheetId="3">#REF!</definedName>
    <definedName name="nc4.7IV" localSheetId="16">#REF!</definedName>
    <definedName name="nc4.7IV">#REF!</definedName>
    <definedName name="nc4.8I" localSheetId="19">#REF!</definedName>
    <definedName name="nc4.8I" localSheetId="10">#REF!</definedName>
    <definedName name="nc4.8I" localSheetId="3">#REF!</definedName>
    <definedName name="nc4.8I" localSheetId="16">#REF!</definedName>
    <definedName name="nc4.8I">#REF!</definedName>
    <definedName name="nc4.8II" localSheetId="19">#REF!</definedName>
    <definedName name="nc4.8II" localSheetId="10">#REF!</definedName>
    <definedName name="nc4.8II" localSheetId="3">#REF!</definedName>
    <definedName name="nc4.8II" localSheetId="16">#REF!</definedName>
    <definedName name="nc4.8II">#REF!</definedName>
    <definedName name="nc4.8III" localSheetId="19">#REF!</definedName>
    <definedName name="nc4.8III" localSheetId="10">#REF!</definedName>
    <definedName name="nc4.8III" localSheetId="3">#REF!</definedName>
    <definedName name="nc4.8III" localSheetId="16">#REF!</definedName>
    <definedName name="nc4.8III">#REF!</definedName>
    <definedName name="nc4.8IV" localSheetId="19">#REF!</definedName>
    <definedName name="nc4.8IV" localSheetId="10">#REF!</definedName>
    <definedName name="nc4.8IV" localSheetId="3">#REF!</definedName>
    <definedName name="nc4.8IV" localSheetId="16">#REF!</definedName>
    <definedName name="nc4.8IV">#REF!</definedName>
    <definedName name="nc4.9I" localSheetId="19">#REF!</definedName>
    <definedName name="nc4.9I" localSheetId="10">#REF!</definedName>
    <definedName name="nc4.9I" localSheetId="3">#REF!</definedName>
    <definedName name="nc4.9I" localSheetId="16">#REF!</definedName>
    <definedName name="nc4.9I">#REF!</definedName>
    <definedName name="nc4.9II" localSheetId="19">#REF!</definedName>
    <definedName name="nc4.9II" localSheetId="10">#REF!</definedName>
    <definedName name="nc4.9II" localSheetId="3">#REF!</definedName>
    <definedName name="nc4.9II" localSheetId="16">#REF!</definedName>
    <definedName name="nc4.9II">#REF!</definedName>
    <definedName name="nc4.9III" localSheetId="19">#REF!</definedName>
    <definedName name="nc4.9III" localSheetId="10">#REF!</definedName>
    <definedName name="nc4.9III" localSheetId="3">#REF!</definedName>
    <definedName name="nc4.9III" localSheetId="16">#REF!</definedName>
    <definedName name="nc4.9III">#REF!</definedName>
    <definedName name="nc4.9IV" localSheetId="19">#REF!</definedName>
    <definedName name="nc4.9IV" localSheetId="10">#REF!</definedName>
    <definedName name="nc4.9IV" localSheetId="3">#REF!</definedName>
    <definedName name="nc4.9IV" localSheetId="16">#REF!</definedName>
    <definedName name="nc4.9IV">#REF!</definedName>
    <definedName name="nc4I" localSheetId="19">#REF!</definedName>
    <definedName name="nc4I" localSheetId="10">#REF!</definedName>
    <definedName name="nc4I" localSheetId="3">#REF!</definedName>
    <definedName name="nc4I" localSheetId="16">#REF!</definedName>
    <definedName name="nc4I">#REF!</definedName>
    <definedName name="nc4II" localSheetId="19">#REF!</definedName>
    <definedName name="nc4II" localSheetId="10">#REF!</definedName>
    <definedName name="nc4II" localSheetId="3">#REF!</definedName>
    <definedName name="nc4II" localSheetId="16">#REF!</definedName>
    <definedName name="nc4II">#REF!</definedName>
    <definedName name="nc4III" localSheetId="19">#REF!</definedName>
    <definedName name="nc4III" localSheetId="10">#REF!</definedName>
    <definedName name="nc4III" localSheetId="3">#REF!</definedName>
    <definedName name="nc4III" localSheetId="16">#REF!</definedName>
    <definedName name="nc4III">#REF!</definedName>
    <definedName name="nc4IV" localSheetId="19">#REF!</definedName>
    <definedName name="nc4IV" localSheetId="10">#REF!</definedName>
    <definedName name="nc4IV" localSheetId="3">#REF!</definedName>
    <definedName name="nc4IV" localSheetId="16">#REF!</definedName>
    <definedName name="nc4IV">#REF!</definedName>
    <definedName name="nc5I" localSheetId="19">#REF!</definedName>
    <definedName name="nc5I" localSheetId="10">#REF!</definedName>
    <definedName name="nc5I" localSheetId="3">#REF!</definedName>
    <definedName name="nc5I" localSheetId="16">#REF!</definedName>
    <definedName name="nc5I">#REF!</definedName>
    <definedName name="nc5II" localSheetId="19">#REF!</definedName>
    <definedName name="nc5II" localSheetId="10">#REF!</definedName>
    <definedName name="nc5II" localSheetId="3">#REF!</definedName>
    <definedName name="nc5II" localSheetId="16">#REF!</definedName>
    <definedName name="nc5II">#REF!</definedName>
    <definedName name="nc5III" localSheetId="19">#REF!</definedName>
    <definedName name="nc5III" localSheetId="10">#REF!</definedName>
    <definedName name="nc5III" localSheetId="3">#REF!</definedName>
    <definedName name="nc5III" localSheetId="16">#REF!</definedName>
    <definedName name="nc5III">#REF!</definedName>
    <definedName name="nc5IV" localSheetId="19">#REF!</definedName>
    <definedName name="nc5IV" localSheetId="10">#REF!</definedName>
    <definedName name="nc5IV" localSheetId="3">#REF!</definedName>
    <definedName name="nc5IV" localSheetId="16">#REF!</definedName>
    <definedName name="nc5IV">#REF!</definedName>
    <definedName name="NCBD100" localSheetId="13">#REF!</definedName>
    <definedName name="NCBD100" localSheetId="16">#REF!</definedName>
    <definedName name="NCBD100">#N/A</definedName>
    <definedName name="NCBD200" localSheetId="13">#REF!</definedName>
    <definedName name="NCBD200" localSheetId="16">#REF!</definedName>
    <definedName name="NCBD200">#N/A</definedName>
    <definedName name="NCBD250" localSheetId="13">#REF!</definedName>
    <definedName name="NCBD250" localSheetId="16">#REF!</definedName>
    <definedName name="NCBD250">#N/A</definedName>
    <definedName name="NCcap0.7">#N/A</definedName>
    <definedName name="NCcap1">#N/A</definedName>
    <definedName name="nccs">#N/A</definedName>
    <definedName name="NCCT3p" localSheetId="19">#REF!</definedName>
    <definedName name="NCCT3p" localSheetId="7">#REF!</definedName>
    <definedName name="NCCT3p" localSheetId="18">#REF!</definedName>
    <definedName name="NCCT3p" localSheetId="17">#REF!</definedName>
    <definedName name="NCCT3p" localSheetId="13">#REF!</definedName>
    <definedName name="NCCT3p" localSheetId="16">#REF!</definedName>
    <definedName name="NCCT3p">#REF!</definedName>
    <definedName name="ncdg" localSheetId="19">#REF!</definedName>
    <definedName name="ncdg" localSheetId="13">#REF!</definedName>
    <definedName name="ncdg" localSheetId="16">#REF!</definedName>
    <definedName name="ncdg">#REF!</definedName>
    <definedName name="ncgff">#N/A</definedName>
    <definedName name="NCKday">#N/A</definedName>
    <definedName name="NCKT" localSheetId="13">#REF!</definedName>
    <definedName name="NCKT" localSheetId="16">#REF!</definedName>
    <definedName name="NCKT">#N/A</definedName>
    <definedName name="NCLD">#N/A</definedName>
    <definedName name="NCPP">#N/A</definedName>
    <definedName name="nctn">#N/A</definedName>
    <definedName name="nctram" localSheetId="13">#REF!</definedName>
    <definedName name="nctram" localSheetId="16">#REF!</definedName>
    <definedName name="nctram">#N/A</definedName>
    <definedName name="NCVC100" localSheetId="13">#REF!</definedName>
    <definedName name="NCVC100" localSheetId="16">#REF!</definedName>
    <definedName name="NCVC100">#N/A</definedName>
    <definedName name="NCVC200" localSheetId="13">#REF!</definedName>
    <definedName name="NCVC200" localSheetId="16">#REF!</definedName>
    <definedName name="NCVC200">#N/A</definedName>
    <definedName name="NCVC250" localSheetId="13">#REF!</definedName>
    <definedName name="NCVC250" localSheetId="16">#REF!</definedName>
    <definedName name="NCVC250">#N/A</definedName>
    <definedName name="NCVC3P" localSheetId="13">#REF!</definedName>
    <definedName name="NCVC3P" localSheetId="16">#REF!</definedName>
    <definedName name="NCVC3P">#N/A</definedName>
    <definedName name="NET" localSheetId="13">#REF!</definedName>
    <definedName name="NET" localSheetId="16">#REF!</definedName>
    <definedName name="NET">#N/A</definedName>
    <definedName name="NET_1" localSheetId="13">#REF!</definedName>
    <definedName name="NET_1" localSheetId="16">#REF!</definedName>
    <definedName name="NET_1">#N/A</definedName>
    <definedName name="NET_ANA" localSheetId="13">#REF!</definedName>
    <definedName name="NET_ANA" localSheetId="16">#REF!</definedName>
    <definedName name="NET_ANA">#N/A</definedName>
    <definedName name="NET_ANA_1" localSheetId="13">#REF!</definedName>
    <definedName name="NET_ANA_1" localSheetId="16">#REF!</definedName>
    <definedName name="NET_ANA_1">#N/A</definedName>
    <definedName name="NET_ANA_2" localSheetId="13">#REF!</definedName>
    <definedName name="NET_ANA_2" localSheetId="16">#REF!</definedName>
    <definedName name="NET_ANA_2">#N/A</definedName>
    <definedName name="new" hidden="1">#N/A</definedName>
    <definedName name="New_L" localSheetId="19">#REF!</definedName>
    <definedName name="New_L" localSheetId="7">#REF!</definedName>
    <definedName name="New_L" localSheetId="10">#REF!</definedName>
    <definedName name="New_L" localSheetId="18">#REF!</definedName>
    <definedName name="New_L" localSheetId="17">#REF!</definedName>
    <definedName name="New_L" localSheetId="3">#REF!</definedName>
    <definedName name="New_L" localSheetId="0">#REF!</definedName>
    <definedName name="New_L" localSheetId="16">#REF!</definedName>
    <definedName name="New_L" localSheetId="1">#REF!</definedName>
    <definedName name="New_L" localSheetId="2">#REF!</definedName>
    <definedName name="New_L">#REF!</definedName>
    <definedName name="NewPOS" localSheetId="19">#REF!</definedName>
    <definedName name="NewPOS" localSheetId="10">#REF!</definedName>
    <definedName name="NewPOS" localSheetId="3">#REF!</definedName>
    <definedName name="NewPOS" localSheetId="16">#REF!</definedName>
    <definedName name="NewPOS">#REF!</definedName>
    <definedName name="ng.cong.nhan" localSheetId="4" hidden="1">{"'Sheet1'!$L$16"}</definedName>
    <definedName name="ng.cong.nhan" localSheetId="5" hidden="1">{"'Sheet1'!$L$16"}</definedName>
    <definedName name="ng.cong.nhan" localSheetId="6" hidden="1">{"'Sheet1'!$L$16"}</definedName>
    <definedName name="ng.cong.nhan" localSheetId="19" hidden="1">{"'Sheet1'!$L$16"}</definedName>
    <definedName name="ng.cong.nhan" localSheetId="7" hidden="1">{"'Sheet1'!$L$16"}</definedName>
    <definedName name="ng.cong.nhan" localSheetId="8" hidden="1">{"'Sheet1'!$L$16"}</definedName>
    <definedName name="ng.cong.nhan" localSheetId="10" hidden="1">{"'Sheet1'!$L$16"}</definedName>
    <definedName name="ng.cong.nhan" localSheetId="11" hidden="1">{"'Sheet1'!$L$16"}</definedName>
    <definedName name="ng.cong.nhan" localSheetId="12" hidden="1">{"'Sheet1'!$L$16"}</definedName>
    <definedName name="ng.cong.nhan" localSheetId="18" hidden="1">{"'Sheet1'!$L$16"}</definedName>
    <definedName name="ng.cong.nhan" localSheetId="17" hidden="1">{"'Sheet1'!$L$16"}</definedName>
    <definedName name="ng.cong.nhan" localSheetId="3" hidden="1">{"'Sheet1'!$L$16"}</definedName>
    <definedName name="ng.cong.nhan" localSheetId="0" hidden="1">{"'Sheet1'!$L$16"}</definedName>
    <definedName name="ng.cong.nhan" localSheetId="13" hidden="1">{"'Sheet1'!$L$16"}</definedName>
    <definedName name="ng.cong.nhan" localSheetId="16" hidden="1">{"'Sheet1'!$L$16"}</definedName>
    <definedName name="ng.cong.nhan" localSheetId="1" hidden="1">{"'Sheet1'!$L$16"}</definedName>
    <definedName name="ng.cong.nhan" localSheetId="2" hidden="1">{"'Sheet1'!$L$16"}</definedName>
    <definedName name="ng.cong.nhan" hidden="1">{"'Sheet1'!$L$16"}</definedName>
    <definedName name="NGAØY" localSheetId="19">#REF!</definedName>
    <definedName name="NGAØY" localSheetId="10">#REF!</definedName>
    <definedName name="NGAØY" localSheetId="3">#REF!</definedName>
    <definedName name="NGAØY" localSheetId="16">#REF!</definedName>
    <definedName name="NGAØY">#REF!</definedName>
    <definedName name="ngau" localSheetId="19">#REF!</definedName>
    <definedName name="ngau" localSheetId="10">#REF!</definedName>
    <definedName name="ngau" localSheetId="3">#REF!</definedName>
    <definedName name="ngau" localSheetId="16">#REF!</definedName>
    <definedName name="ngau">#REF!</definedName>
    <definedName name="Ngay" localSheetId="19">#REF!</definedName>
    <definedName name="Ngay" localSheetId="10">#REF!</definedName>
    <definedName name="Ngay" localSheetId="3">#REF!</definedName>
    <definedName name="Ngay" localSheetId="16">#REF!</definedName>
    <definedName name="Ngay">#REF!</definedName>
    <definedName name="nght" localSheetId="19">#REF!</definedName>
    <definedName name="nght" localSheetId="10">#REF!</definedName>
    <definedName name="nght" localSheetId="3">#REF!</definedName>
    <definedName name="nght" localSheetId="16">#REF!</definedName>
    <definedName name="nght">#REF!</definedName>
    <definedName name="ngu" localSheetId="4" hidden="1">{"'Sheet1'!$L$16"}</definedName>
    <definedName name="ngu" localSheetId="5" hidden="1">{"'Sheet1'!$L$16"}</definedName>
    <definedName name="ngu" localSheetId="6" hidden="1">{"'Sheet1'!$L$16"}</definedName>
    <definedName name="ngu" localSheetId="19" hidden="1">{"'Sheet1'!$L$16"}</definedName>
    <definedName name="ngu" localSheetId="7" hidden="1">{"'Sheet1'!$L$16"}</definedName>
    <definedName name="ngu" localSheetId="8" hidden="1">{"'Sheet1'!$L$16"}</definedName>
    <definedName name="ngu" localSheetId="10" hidden="1">{"'Sheet1'!$L$16"}</definedName>
    <definedName name="ngu" localSheetId="11" hidden="1">{"'Sheet1'!$L$16"}</definedName>
    <definedName name="ngu" localSheetId="12" hidden="1">{"'Sheet1'!$L$16"}</definedName>
    <definedName name="ngu" localSheetId="18" hidden="1">{"'Sheet1'!$L$16"}</definedName>
    <definedName name="ngu" localSheetId="17" hidden="1">{"'Sheet1'!$L$16"}</definedName>
    <definedName name="ngu" localSheetId="3" hidden="1">{"'Sheet1'!$L$16"}</definedName>
    <definedName name="ngu" localSheetId="0" hidden="1">{"'Sheet1'!$L$16"}</definedName>
    <definedName name="ngu" localSheetId="13" hidden="1">{"'Sheet1'!$L$16"}</definedName>
    <definedName name="ngu" localSheetId="16" hidden="1">{"'Sheet1'!$L$16"}</definedName>
    <definedName name="ngu" localSheetId="1" hidden="1">{"'Sheet1'!$L$16"}</definedName>
    <definedName name="ngu" localSheetId="2" hidden="1">{"'Sheet1'!$L$16"}</definedName>
    <definedName name="ngu" hidden="1">{"'Sheet1'!$L$16"}</definedName>
    <definedName name="nguongoc" localSheetId="4" hidden="1">{"'Sheet1'!$L$16"}</definedName>
    <definedName name="nguongoc" localSheetId="5" hidden="1">{"'Sheet1'!$L$16"}</definedName>
    <definedName name="nguongoc" localSheetId="6" hidden="1">{"'Sheet1'!$L$16"}</definedName>
    <definedName name="nguongoc" localSheetId="19" hidden="1">{"'Sheet1'!$L$16"}</definedName>
    <definedName name="nguongoc" localSheetId="7" hidden="1">{"'Sheet1'!$L$16"}</definedName>
    <definedName name="nguongoc" localSheetId="8" hidden="1">{"'Sheet1'!$L$16"}</definedName>
    <definedName name="nguongoc" localSheetId="10" hidden="1">{"'Sheet1'!$L$16"}</definedName>
    <definedName name="nguongoc" localSheetId="11" hidden="1">{"'Sheet1'!$L$16"}</definedName>
    <definedName name="nguongoc" localSheetId="12" hidden="1">{"'Sheet1'!$L$16"}</definedName>
    <definedName name="nguongoc" localSheetId="18" hidden="1">{"'Sheet1'!$L$16"}</definedName>
    <definedName name="nguongoc" localSheetId="17" hidden="1">{"'Sheet1'!$L$16"}</definedName>
    <definedName name="nguongoc" localSheetId="3" hidden="1">{"'Sheet1'!$L$16"}</definedName>
    <definedName name="nguongoc" localSheetId="0" hidden="1">{"'Sheet1'!$L$16"}</definedName>
    <definedName name="nguongoc" localSheetId="13" hidden="1">{"'Sheet1'!$L$16"}</definedName>
    <definedName name="nguongoc" localSheetId="16" hidden="1">{"'Sheet1'!$L$16"}</definedName>
    <definedName name="nguongoc" localSheetId="1" hidden="1">{"'Sheet1'!$L$16"}</definedName>
    <definedName name="nguongoc" localSheetId="2" hidden="1">{"'Sheet1'!$L$16"}</definedName>
    <definedName name="nguongoc" hidden="1">{"'Sheet1'!$L$16"}</definedName>
    <definedName name="nguyÔn_tuÊn_anh" localSheetId="19">#REF!</definedName>
    <definedName name="nguyÔn_tuÊn_anh" localSheetId="10">#REF!</definedName>
    <definedName name="nguyÔn_tuÊn_anh" localSheetId="3">#REF!</definedName>
    <definedName name="nguyÔn_tuÊn_anh" localSheetId="16">#REF!</definedName>
    <definedName name="nguyÔn_tuÊn_anh">#REF!</definedName>
    <definedName name="NH" localSheetId="13">#REF!</definedName>
    <definedName name="NH" localSheetId="16">#REF!</definedName>
    <definedName name="NH">#N/A</definedName>
    <definedName name="Nha" localSheetId="19">#REF!</definedName>
    <definedName name="Nha" localSheetId="7">#REF!</definedName>
    <definedName name="Nha" localSheetId="10">#REF!</definedName>
    <definedName name="Nha" localSheetId="18">#REF!</definedName>
    <definedName name="Nha" localSheetId="17">#REF!</definedName>
    <definedName name="Nha" localSheetId="3">#REF!</definedName>
    <definedName name="Nha" localSheetId="0">#REF!</definedName>
    <definedName name="Nha" localSheetId="16">#REF!</definedName>
    <definedName name="Nha" localSheetId="1">#REF!</definedName>
    <definedName name="Nha" localSheetId="2">#REF!</definedName>
    <definedName name="Nha">#REF!</definedName>
    <definedName name="NHAÂN_COÂNG" localSheetId="19">'B37-ND31-ok'!BTRAM</definedName>
    <definedName name="NHAÂN_COÂNG" localSheetId="7">BTRAM</definedName>
    <definedName name="NHAÂN_COÂNG" localSheetId="10">'B7 PA PHAN BO, DIEU HOA'!BTRAM</definedName>
    <definedName name="NHAÂN_COÂNG" localSheetId="18">BTRAM</definedName>
    <definedName name="NHAÂN_COÂNG" localSheetId="17">BTRAM</definedName>
    <definedName name="NHAÂN_COÂNG" localSheetId="3">'PB 4 KCM'!BTRAM</definedName>
    <definedName name="NHAÂN_COÂNG" localSheetId="0">BTRAM</definedName>
    <definedName name="NHAÂN_COÂNG" localSheetId="13">[0]!BTRAM</definedName>
    <definedName name="NHAÂN_COÂNG" localSheetId="16">'PB13. DM CHUYEN TIEP 29.6'!BTRAM</definedName>
    <definedName name="NHAÂN_COÂNG" localSheetId="1">BTRAM</definedName>
    <definedName name="NHAÂN_COÂNG" localSheetId="2">BTRAM</definedName>
    <definedName name="NHAÂN_COÂNG">BTRAM</definedName>
    <definedName name="NHANH2_CG4" localSheetId="4" hidden="1">{"'Sheet1'!$L$16"}</definedName>
    <definedName name="NHANH2_CG4" localSheetId="5" hidden="1">{"'Sheet1'!$L$16"}</definedName>
    <definedName name="NHANH2_CG4" localSheetId="6" hidden="1">{"'Sheet1'!$L$16"}</definedName>
    <definedName name="NHANH2_CG4" localSheetId="19" hidden="1">{"'Sheet1'!$L$16"}</definedName>
    <definedName name="NHANH2_CG4" localSheetId="7" hidden="1">{"'Sheet1'!$L$16"}</definedName>
    <definedName name="NHANH2_CG4" localSheetId="8" hidden="1">{"'Sheet1'!$L$16"}</definedName>
    <definedName name="NHANH2_CG4" localSheetId="10" hidden="1">{"'Sheet1'!$L$16"}</definedName>
    <definedName name="NHANH2_CG4" localSheetId="11" hidden="1">{"'Sheet1'!$L$16"}</definedName>
    <definedName name="NHANH2_CG4" localSheetId="12" hidden="1">{"'Sheet1'!$L$16"}</definedName>
    <definedName name="NHANH2_CG4" localSheetId="18" hidden="1">{"'Sheet1'!$L$16"}</definedName>
    <definedName name="NHANH2_CG4" localSheetId="17" hidden="1">{"'Sheet1'!$L$16"}</definedName>
    <definedName name="NHANH2_CG4" localSheetId="3" hidden="1">{"'Sheet1'!$L$16"}</definedName>
    <definedName name="NHANH2_CG4" localSheetId="0" hidden="1">{"'Sheet1'!$L$16"}</definedName>
    <definedName name="NHANH2_CG4" localSheetId="13" hidden="1">{"'Sheet1'!$L$16"}</definedName>
    <definedName name="NHANH2_CG4" localSheetId="16" hidden="1">{"'Sheet1'!$L$16"}</definedName>
    <definedName name="NHANH2_CG4" localSheetId="1" hidden="1">{"'Sheet1'!$L$16"}</definedName>
    <definedName name="NHANH2_CG4" localSheetId="2" hidden="1">{"'Sheet1'!$L$16"}</definedName>
    <definedName name="NHANH2_CG4" hidden="1">{"'Sheet1'!$L$16"}</definedName>
    <definedName name="nhfffd" localSheetId="19">{"DZ-TDTB2.XLS","Dcksat.xls"}</definedName>
    <definedName name="nhfffd" localSheetId="7">{"DZ-TDTB2.XLS","Dcksat.xls"}</definedName>
    <definedName name="nhfffd" localSheetId="18">{"DZ-TDTB2.XLS","Dcksat.xls"}</definedName>
    <definedName name="nhfffd" localSheetId="17">{"DZ-TDTB2.XLS","Dcksat.xls"}</definedName>
    <definedName name="nhfffd" localSheetId="13">{"DZ-TDTB2.XLS","Dcksat.xls"}</definedName>
    <definedName name="nhfffd" localSheetId="16">{"DZ-TDTB2.XLS","Dcksat.xls"}</definedName>
    <definedName name="nhfffd">{"DZ-TDTB2.XLS","Dcksat.xls"}</definedName>
    <definedName name="nhn" localSheetId="13">#REF!</definedName>
    <definedName name="nhn" localSheetId="16">#REF!</definedName>
    <definedName name="nhn">#N/A</definedName>
    <definedName name="nhom" localSheetId="19">#REF!</definedName>
    <definedName name="nhom" localSheetId="7">#REF!</definedName>
    <definedName name="nhom" localSheetId="10">#REF!</definedName>
    <definedName name="nhom" localSheetId="18">#REF!</definedName>
    <definedName name="nhom" localSheetId="17">#REF!</definedName>
    <definedName name="nhom" localSheetId="3">#REF!</definedName>
    <definedName name="nhom" localSheetId="0">#REF!</definedName>
    <definedName name="nhom" localSheetId="16">#REF!</definedName>
    <definedName name="nhom" localSheetId="1">#REF!</definedName>
    <definedName name="nhom" localSheetId="2">#REF!</definedName>
    <definedName name="nhom">#REF!</definedName>
    <definedName name="NHot" localSheetId="13">#REF!</definedName>
    <definedName name="NHot" localSheetId="16">#REF!</definedName>
    <definedName name="NHot">#N/A</definedName>
    <definedName name="nhu" localSheetId="13">#REF!</definedName>
    <definedName name="nhu" localSheetId="16">#REF!</definedName>
    <definedName name="nhu">#N/A</definedName>
    <definedName name="nhua" localSheetId="13">#REF!</definedName>
    <definedName name="nhua" localSheetId="16">#REF!</definedName>
    <definedName name="nhua">#N/A</definedName>
    <definedName name="nhuad" localSheetId="13">#REF!</definedName>
    <definedName name="nhuad" localSheetId="16">#REF!</definedName>
    <definedName name="nhuad">#N/A</definedName>
    <definedName name="nig" localSheetId="13">#REF!</definedName>
    <definedName name="nig" localSheetId="16">#REF!</definedName>
    <definedName name="nig">#N/A</definedName>
    <definedName name="nig1p" localSheetId="13">#REF!</definedName>
    <definedName name="nig1p" localSheetId="16">#REF!</definedName>
    <definedName name="nig1p">#N/A</definedName>
    <definedName name="nig3p" localSheetId="13">#REF!</definedName>
    <definedName name="nig3p" localSheetId="16">#REF!</definedName>
    <definedName name="nig3p">#N/A</definedName>
    <definedName name="NIGnc" localSheetId="19">#REF!</definedName>
    <definedName name="NIGnc" localSheetId="7">#REF!</definedName>
    <definedName name="NIGnc" localSheetId="18">#REF!</definedName>
    <definedName name="NIGnc" localSheetId="17">#REF!</definedName>
    <definedName name="NIGnc" localSheetId="13">#REF!</definedName>
    <definedName name="NIGnc" localSheetId="16">#REF!</definedName>
    <definedName name="NIGnc">#REF!</definedName>
    <definedName name="nignc1p" localSheetId="13">#REF!</definedName>
    <definedName name="nignc1p" localSheetId="16">#REF!</definedName>
    <definedName name="nignc1p">#N/A</definedName>
    <definedName name="NIGvc" localSheetId="19">#REF!</definedName>
    <definedName name="NIGvc" localSheetId="13">#REF!</definedName>
    <definedName name="NIGvc" localSheetId="16">#REF!</definedName>
    <definedName name="NIGvc">#REF!</definedName>
    <definedName name="NIGvl" localSheetId="19">#REF!</definedName>
    <definedName name="NIGvl" localSheetId="13">#REF!</definedName>
    <definedName name="NIGvl" localSheetId="16">#REF!</definedName>
    <definedName name="NIGvl">#REF!</definedName>
    <definedName name="nigvl1p" localSheetId="13">#REF!</definedName>
    <definedName name="nigvl1p" localSheetId="16">#REF!</definedName>
    <definedName name="nigvl1p">#N/A</definedName>
    <definedName name="nin" localSheetId="13">#REF!</definedName>
    <definedName name="nin" localSheetId="16">#REF!</definedName>
    <definedName name="nin">#N/A</definedName>
    <definedName name="nin14nc3p">#N/A</definedName>
    <definedName name="nin14vl3p">#N/A</definedName>
    <definedName name="nin1903p" localSheetId="13">#REF!</definedName>
    <definedName name="nin1903p" localSheetId="16">#REF!</definedName>
    <definedName name="nin1903p">#N/A</definedName>
    <definedName name="nin190nc3p">#N/A</definedName>
    <definedName name="nin190vl3p">#N/A</definedName>
    <definedName name="nin2903p">#N/A</definedName>
    <definedName name="nin290nc3p">#N/A</definedName>
    <definedName name="nin290vl3p">#N/A</definedName>
    <definedName name="nin3p" localSheetId="13">#REF!</definedName>
    <definedName name="nin3p" localSheetId="16">#REF!</definedName>
    <definedName name="nin3p">#N/A</definedName>
    <definedName name="nind" localSheetId="13">#REF!</definedName>
    <definedName name="nind" localSheetId="16">#REF!</definedName>
    <definedName name="nind">#N/A</definedName>
    <definedName name="nind1p" localSheetId="13">#REF!</definedName>
    <definedName name="nind1p" localSheetId="16">#REF!</definedName>
    <definedName name="nind1p">#N/A</definedName>
    <definedName name="nind3p" localSheetId="13">#REF!</definedName>
    <definedName name="nind3p" localSheetId="16">#REF!</definedName>
    <definedName name="nind3p">#N/A</definedName>
    <definedName name="NINDnc" localSheetId="19">#REF!</definedName>
    <definedName name="NINDnc" localSheetId="7">#REF!</definedName>
    <definedName name="NINDnc" localSheetId="18">#REF!</definedName>
    <definedName name="NINDnc" localSheetId="17">#REF!</definedName>
    <definedName name="NINDnc" localSheetId="13">#REF!</definedName>
    <definedName name="NINDnc" localSheetId="16">#REF!</definedName>
    <definedName name="NINDnc">#REF!</definedName>
    <definedName name="nindnc1p" localSheetId="13">#REF!</definedName>
    <definedName name="nindnc1p" localSheetId="16">#REF!</definedName>
    <definedName name="nindnc1p">#N/A</definedName>
    <definedName name="nindnc3p">#N/A</definedName>
    <definedName name="NINDvc" localSheetId="19">#REF!</definedName>
    <definedName name="NINDvc" localSheetId="13">#REF!</definedName>
    <definedName name="NINDvc" localSheetId="16">#REF!</definedName>
    <definedName name="NINDvc">#REF!</definedName>
    <definedName name="NINDvl" localSheetId="19">#REF!</definedName>
    <definedName name="NINDvl" localSheetId="13">#REF!</definedName>
    <definedName name="NINDvl" localSheetId="16">#REF!</definedName>
    <definedName name="NINDvl">#REF!</definedName>
    <definedName name="nindvl1p" localSheetId="13">#REF!</definedName>
    <definedName name="nindvl1p" localSheetId="16">#REF!</definedName>
    <definedName name="nindvl1p">#N/A</definedName>
    <definedName name="nindvl3p">#N/A</definedName>
    <definedName name="ning1p" localSheetId="13">#REF!</definedName>
    <definedName name="ning1p" localSheetId="16">#REF!</definedName>
    <definedName name="ning1p">#N/A</definedName>
    <definedName name="ningnc1p" localSheetId="13">#REF!</definedName>
    <definedName name="ningnc1p" localSheetId="16">#REF!</definedName>
    <definedName name="ningnc1p">#N/A</definedName>
    <definedName name="ningvl1p" localSheetId="13">#REF!</definedName>
    <definedName name="ningvl1p" localSheetId="16">#REF!</definedName>
    <definedName name="ningvl1p">#N/A</definedName>
    <definedName name="NINnc" localSheetId="19">#REF!</definedName>
    <definedName name="NINnc" localSheetId="13">#REF!</definedName>
    <definedName name="NINnc" localSheetId="16">#REF!</definedName>
    <definedName name="NINnc">#REF!</definedName>
    <definedName name="ninnc3p">#N/A</definedName>
    <definedName name="nint1p" localSheetId="13">#REF!</definedName>
    <definedName name="nint1p" localSheetId="16">#REF!</definedName>
    <definedName name="nint1p">#N/A</definedName>
    <definedName name="nintnc1p" localSheetId="13">#REF!</definedName>
    <definedName name="nintnc1p" localSheetId="16">#REF!</definedName>
    <definedName name="nintnc1p">#N/A</definedName>
    <definedName name="nintvl1p" localSheetId="13">#REF!</definedName>
    <definedName name="nintvl1p" localSheetId="16">#REF!</definedName>
    <definedName name="nintvl1p">#N/A</definedName>
    <definedName name="NINvc" localSheetId="19">#REF!</definedName>
    <definedName name="NINvc" localSheetId="7">#REF!</definedName>
    <definedName name="NINvc" localSheetId="18">#REF!</definedName>
    <definedName name="NINvc" localSheetId="17">#REF!</definedName>
    <definedName name="NINvc" localSheetId="13">#REF!</definedName>
    <definedName name="NINvc" localSheetId="16">#REF!</definedName>
    <definedName name="NINvc">#REF!</definedName>
    <definedName name="NINvl" localSheetId="19">#REF!</definedName>
    <definedName name="NINvl" localSheetId="13">#REF!</definedName>
    <definedName name="NINvl" localSheetId="16">#REF!</definedName>
    <definedName name="NINvl">#REF!</definedName>
    <definedName name="ninvl3p">#N/A</definedName>
    <definedName name="nl" localSheetId="13">#REF!</definedName>
    <definedName name="nl" localSheetId="16">#REF!</definedName>
    <definedName name="nl">#N/A</definedName>
    <definedName name="nl1p" localSheetId="13">#REF!</definedName>
    <definedName name="nl1p" localSheetId="16">#REF!</definedName>
    <definedName name="nl1p">#N/A</definedName>
    <definedName name="nl3p" localSheetId="13">#REF!</definedName>
    <definedName name="nl3p" localSheetId="16">#REF!</definedName>
    <definedName name="nl3p">#N/A</definedName>
    <definedName name="nlht" localSheetId="19">#REF!</definedName>
    <definedName name="nlht" localSheetId="7">#REF!</definedName>
    <definedName name="nlht" localSheetId="18">#REF!</definedName>
    <definedName name="nlht" localSheetId="17">#REF!</definedName>
    <definedName name="nlht" localSheetId="13">#REF!</definedName>
    <definedName name="nlht" localSheetId="16">#REF!</definedName>
    <definedName name="nlht">#REF!</definedName>
    <definedName name="nlnc3p">#N/A</definedName>
    <definedName name="nlnc3pha">#N/A</definedName>
    <definedName name="NLTK1p" localSheetId="13">#REF!</definedName>
    <definedName name="NLTK1p" localSheetId="16">#REF!</definedName>
    <definedName name="NLTK1p">#N/A</definedName>
    <definedName name="nlvl3p">#N/A</definedName>
    <definedName name="Nms" localSheetId="19">#REF!</definedName>
    <definedName name="Nms" localSheetId="7">#REF!</definedName>
    <definedName name="Nms" localSheetId="10">#REF!</definedName>
    <definedName name="Nms" localSheetId="18">#REF!</definedName>
    <definedName name="Nms" localSheetId="17">#REF!</definedName>
    <definedName name="Nms" localSheetId="3">#REF!</definedName>
    <definedName name="Nms" localSheetId="0">#REF!</definedName>
    <definedName name="Nms" localSheetId="16">#REF!</definedName>
    <definedName name="Nms" localSheetId="1">#REF!</definedName>
    <definedName name="Nms" localSheetId="2">#REF!</definedName>
    <definedName name="Nms">#REF!</definedName>
    <definedName name="nn" localSheetId="13">#REF!</definedName>
    <definedName name="nn" localSheetId="16">#REF!</definedName>
    <definedName name="nn">#N/A</definedName>
    <definedName name="nn1p" localSheetId="13">#REF!</definedName>
    <definedName name="nn1p" localSheetId="16">#REF!</definedName>
    <definedName name="nn1p">#N/A</definedName>
    <definedName name="nn3p" localSheetId="13">#REF!</definedName>
    <definedName name="nn3p" localSheetId="16">#REF!</definedName>
    <definedName name="nn3p">#N/A</definedName>
    <definedName name="nnnc3p">#N/A</definedName>
    <definedName name="nnnn" localSheetId="4" hidden="1">{"'Sheet1'!$L$16"}</definedName>
    <definedName name="nnnn" localSheetId="5" hidden="1">{"'Sheet1'!$L$16"}</definedName>
    <definedName name="nnnn" localSheetId="6" hidden="1">{"'Sheet1'!$L$16"}</definedName>
    <definedName name="nnnn" localSheetId="19" hidden="1">{"'Sheet1'!$L$16"}</definedName>
    <definedName name="nnnn" localSheetId="7" hidden="1">{"'Sheet1'!$L$16"}</definedName>
    <definedName name="nnnn" localSheetId="8" hidden="1">{"'Sheet1'!$L$16"}</definedName>
    <definedName name="nnnn" localSheetId="10" hidden="1">{"'Sheet1'!$L$16"}</definedName>
    <definedName name="nnnn" localSheetId="11" hidden="1">{"'Sheet1'!$L$16"}</definedName>
    <definedName name="nnnn" localSheetId="12" hidden="1">{"'Sheet1'!$L$16"}</definedName>
    <definedName name="nnnn" localSheetId="18" hidden="1">{"'Sheet1'!$L$16"}</definedName>
    <definedName name="nnnn" localSheetId="17" hidden="1">{"'Sheet1'!$L$16"}</definedName>
    <definedName name="nnnn" localSheetId="3" hidden="1">{"'Sheet1'!$L$16"}</definedName>
    <definedName name="nnnn" localSheetId="0" hidden="1">{"'Sheet1'!$L$16"}</definedName>
    <definedName name="nnnn" localSheetId="13" hidden="1">{"'Sheet1'!$L$16"}</definedName>
    <definedName name="nnnn" localSheetId="16" hidden="1">{"'Sheet1'!$L$16"}</definedName>
    <definedName name="nnnn" localSheetId="1" hidden="1">{"'Sheet1'!$L$16"}</definedName>
    <definedName name="nnnn" localSheetId="2" hidden="1">{"'Sheet1'!$L$16"}</definedName>
    <definedName name="nnnn" hidden="1">{"'Sheet1'!$L$16"}</definedName>
    <definedName name="nnvl3p">#N/A</definedName>
    <definedName name="No" localSheetId="13">#REF!</definedName>
    <definedName name="No" localSheetId="16">#REF!</definedName>
    <definedName name="No">#N/A</definedName>
    <definedName name="No_1" localSheetId="19">#REF!</definedName>
    <definedName name="No_1" localSheetId="7">#REF!</definedName>
    <definedName name="No_1" localSheetId="10">#REF!</definedName>
    <definedName name="No_1" localSheetId="18">#REF!</definedName>
    <definedName name="No_1" localSheetId="17">#REF!</definedName>
    <definedName name="No_1" localSheetId="3">#REF!</definedName>
    <definedName name="No_1" localSheetId="0">#REF!</definedName>
    <definedName name="No_1" localSheetId="16">#REF!</definedName>
    <definedName name="No_1" localSheetId="1">#REF!</definedName>
    <definedName name="No_1" localSheetId="2">#REF!</definedName>
    <definedName name="No_1">#REF!</definedName>
    <definedName name="No_2" localSheetId="19">#REF!</definedName>
    <definedName name="No_2" localSheetId="10">#REF!</definedName>
    <definedName name="No_2" localSheetId="3">#REF!</definedName>
    <definedName name="No_2" localSheetId="16">#REF!</definedName>
    <definedName name="No_2">#REF!</definedName>
    <definedName name="No_3" localSheetId="19">#REF!</definedName>
    <definedName name="No_3" localSheetId="10">#REF!</definedName>
    <definedName name="No_3" localSheetId="3">#REF!</definedName>
    <definedName name="No_3" localSheetId="16">#REF!</definedName>
    <definedName name="No_3">#REF!</definedName>
    <definedName name="No_4" localSheetId="19">#REF!</definedName>
    <definedName name="No_4" localSheetId="10">#REF!</definedName>
    <definedName name="No_4" localSheetId="3">#REF!</definedName>
    <definedName name="No_4" localSheetId="16">#REF!</definedName>
    <definedName name="No_4">#REF!</definedName>
    <definedName name="NODL" localSheetId="19">#REF!</definedName>
    <definedName name="NODL" localSheetId="10">#REF!</definedName>
    <definedName name="NODL" localSheetId="3">#REF!</definedName>
    <definedName name="NODL" localSheetId="16">#REF!</definedName>
    <definedName name="NODL">#REF!</definedName>
    <definedName name="none" localSheetId="19">#REF!</definedName>
    <definedName name="none" localSheetId="10">#REF!</definedName>
    <definedName name="none" localSheetId="3">#REF!</definedName>
    <definedName name="none" localSheetId="16">#REF!</definedName>
    <definedName name="none">#REF!</definedName>
    <definedName name="Notes" localSheetId="19">#REF!</definedName>
    <definedName name="Notes" localSheetId="10">#REF!</definedName>
    <definedName name="Notes" localSheetId="3">#REF!</definedName>
    <definedName name="Notes" localSheetId="16">#REF!</definedName>
    <definedName name="Notes">#REF!</definedName>
    <definedName name="Nq" localSheetId="19">#REF!</definedName>
    <definedName name="Nq" localSheetId="10">#REF!</definedName>
    <definedName name="Nq" localSheetId="3">#REF!</definedName>
    <definedName name="Nq" localSheetId="16">#REF!</definedName>
    <definedName name="Nq">#REF!</definedName>
    <definedName name="NQD" localSheetId="19">#REF!</definedName>
    <definedName name="NQD" localSheetId="10">#REF!</definedName>
    <definedName name="NQD" localSheetId="3">#REF!</definedName>
    <definedName name="NQD" localSheetId="16">#REF!</definedName>
    <definedName name="NQD">#REF!</definedName>
    <definedName name="nsbt">90*10*20*0.7</definedName>
    <definedName name="nsc">#N/A</definedName>
    <definedName name="nsk">#N/A</definedName>
    <definedName name="Number_of_Payments" localSheetId="19">MATCH(0.01,End_Bal,-1)+1</definedName>
    <definedName name="Number_of_Payments" localSheetId="7">MATCH(0.01,End_Bal,-1)+1</definedName>
    <definedName name="Number_of_Payments" localSheetId="18">MATCH(0.01,End_Bal,-1)+1</definedName>
    <definedName name="Number_of_Payments" localSheetId="17">MATCH(0.01,End_Bal,-1)+1</definedName>
    <definedName name="Number_of_Payments" localSheetId="13">MATCH(0.01,End_Bal,-1)+1</definedName>
    <definedName name="Number_of_Payments" localSheetId="16">MATCH(0.01,End_Bal,-1)+1</definedName>
    <definedName name="Number_of_Payments">MATCH(0.01,End_Bal,-1)+1</definedName>
    <definedName name="NUOCHKHOAN" localSheetId="4" hidden="1">{"'Sheet1'!$L$16"}</definedName>
    <definedName name="NUOCHKHOAN" localSheetId="5" hidden="1">{"'Sheet1'!$L$16"}</definedName>
    <definedName name="NUOCHKHOAN" localSheetId="6" hidden="1">{"'Sheet1'!$L$16"}</definedName>
    <definedName name="NUOCHKHOAN" localSheetId="19" hidden="1">{"'Sheet1'!$L$16"}</definedName>
    <definedName name="NUOCHKHOAN" localSheetId="7" hidden="1">{"'Sheet1'!$L$16"}</definedName>
    <definedName name="NUOCHKHOAN" localSheetId="8" hidden="1">{"'Sheet1'!$L$16"}</definedName>
    <definedName name="NUOCHKHOAN" localSheetId="10" hidden="1">{"'Sheet1'!$L$16"}</definedName>
    <definedName name="NUOCHKHOAN" localSheetId="11" hidden="1">{"'Sheet1'!$L$16"}</definedName>
    <definedName name="NUOCHKHOAN" localSheetId="12" hidden="1">{"'Sheet1'!$L$16"}</definedName>
    <definedName name="NUOCHKHOAN" localSheetId="18" hidden="1">{"'Sheet1'!$L$16"}</definedName>
    <definedName name="NUOCHKHOAN" localSheetId="17" hidden="1">{"'Sheet1'!$L$16"}</definedName>
    <definedName name="NUOCHKHOAN" localSheetId="3" hidden="1">{"'Sheet1'!$L$16"}</definedName>
    <definedName name="NUOCHKHOAN" localSheetId="0" hidden="1">{"'Sheet1'!$L$16"}</definedName>
    <definedName name="NUOCHKHOAN" localSheetId="13" hidden="1">{"'Sheet1'!$L$16"}</definedName>
    <definedName name="NUOCHKHOAN" localSheetId="16" hidden="1">{"'Sheet1'!$L$16"}</definedName>
    <definedName name="NUOCHKHOAN" localSheetId="1" hidden="1">{"'Sheet1'!$L$16"}</definedName>
    <definedName name="NUOCHKHOAN" localSheetId="2" hidden="1">{"'Sheet1'!$L$16"}</definedName>
    <definedName name="NUOCHKHOAN" hidden="1">{"'Sheet1'!$L$16"}</definedName>
    <definedName name="NUOCHKHOANMOI" localSheetId="4" hidden="1">{"'Sheet1'!$L$16"}</definedName>
    <definedName name="NUOCHKHOANMOI" localSheetId="5" hidden="1">{"'Sheet1'!$L$16"}</definedName>
    <definedName name="NUOCHKHOANMOI" localSheetId="6" hidden="1">{"'Sheet1'!$L$16"}</definedName>
    <definedName name="NUOCHKHOANMOI" localSheetId="19" hidden="1">{"'Sheet1'!$L$16"}</definedName>
    <definedName name="NUOCHKHOANMOI" localSheetId="7" hidden="1">{"'Sheet1'!$L$16"}</definedName>
    <definedName name="NUOCHKHOANMOI" localSheetId="8" hidden="1">{"'Sheet1'!$L$16"}</definedName>
    <definedName name="NUOCHKHOANMOI" localSheetId="10" hidden="1">{"'Sheet1'!$L$16"}</definedName>
    <definedName name="NUOCHKHOANMOI" localSheetId="11" hidden="1">{"'Sheet1'!$L$16"}</definedName>
    <definedName name="NUOCHKHOANMOI" localSheetId="12" hidden="1">{"'Sheet1'!$L$16"}</definedName>
    <definedName name="NUOCHKHOANMOI" localSheetId="18" hidden="1">{"'Sheet1'!$L$16"}</definedName>
    <definedName name="NUOCHKHOANMOI" localSheetId="17" hidden="1">{"'Sheet1'!$L$16"}</definedName>
    <definedName name="NUOCHKHOANMOI" localSheetId="3" hidden="1">{"'Sheet1'!$L$16"}</definedName>
    <definedName name="NUOCHKHOANMOI" localSheetId="0" hidden="1">{"'Sheet1'!$L$16"}</definedName>
    <definedName name="NUOCHKHOANMOI" localSheetId="13" hidden="1">{"'Sheet1'!$L$16"}</definedName>
    <definedName name="NUOCHKHOANMOI" localSheetId="16" hidden="1">{"'Sheet1'!$L$16"}</definedName>
    <definedName name="NUOCHKHOANMOI" localSheetId="1" hidden="1">{"'Sheet1'!$L$16"}</definedName>
    <definedName name="NUOCHKHOANMOI" localSheetId="2" hidden="1">{"'Sheet1'!$L$16"}</definedName>
    <definedName name="NUOCHKHOANMOI" hidden="1">{"'Sheet1'!$L$16"}</definedName>
    <definedName name="nx" localSheetId="19">#REF!</definedName>
    <definedName name="nx" localSheetId="13">#REF!</definedName>
    <definedName name="nx" localSheetId="16">#REF!</definedName>
    <definedName name="nx">#REF!</definedName>
    <definedName name="O_M">#N/A</definedName>
    <definedName name="o_n_phÝ_1__thu_nhËp_th_ng" localSheetId="19">#REF!</definedName>
    <definedName name="o_n_phÝ_1__thu_nhËp_th_ng" localSheetId="7">#REF!</definedName>
    <definedName name="o_n_phÝ_1__thu_nhËp_th_ng" localSheetId="10">#REF!</definedName>
    <definedName name="o_n_phÝ_1__thu_nhËp_th_ng" localSheetId="18">#REF!</definedName>
    <definedName name="o_n_phÝ_1__thu_nhËp_th_ng" localSheetId="17">#REF!</definedName>
    <definedName name="o_n_phÝ_1__thu_nhËp_th_ng" localSheetId="3">#REF!</definedName>
    <definedName name="o_n_phÝ_1__thu_nhËp_th_ng" localSheetId="0">#REF!</definedName>
    <definedName name="o_n_phÝ_1__thu_nhËp_th_ng" localSheetId="16">#REF!</definedName>
    <definedName name="o_n_phÝ_1__thu_nhËp_th_ng" localSheetId="1">#REF!</definedName>
    <definedName name="o_n_phÝ_1__thu_nhËp_th_ng" localSheetId="2">#REF!</definedName>
    <definedName name="o_n_phÝ_1__thu_nhËp_th_ng">#REF!</definedName>
    <definedName name="OD">#N/A</definedName>
    <definedName name="ODA" localSheetId="4" hidden="1">{"'Sheet1'!$L$16"}</definedName>
    <definedName name="ODA" localSheetId="5" hidden="1">{"'Sheet1'!$L$16"}</definedName>
    <definedName name="ODA" localSheetId="6" hidden="1">{"'Sheet1'!$L$16"}</definedName>
    <definedName name="ODA" localSheetId="19" hidden="1">{"'Sheet1'!$L$16"}</definedName>
    <definedName name="ODA" localSheetId="7" hidden="1">{"'Sheet1'!$L$16"}</definedName>
    <definedName name="ODA" localSheetId="8" hidden="1">{"'Sheet1'!$L$16"}</definedName>
    <definedName name="ODA" localSheetId="10" hidden="1">{"'Sheet1'!$L$16"}</definedName>
    <definedName name="ODA" localSheetId="11" hidden="1">{"'Sheet1'!$L$16"}</definedName>
    <definedName name="ODA" localSheetId="12" hidden="1">{"'Sheet1'!$L$16"}</definedName>
    <definedName name="ODA" localSheetId="18" hidden="1">{"'Sheet1'!$L$16"}</definedName>
    <definedName name="ODA" localSheetId="17" hidden="1">{"'Sheet1'!$L$16"}</definedName>
    <definedName name="ODA" localSheetId="3" hidden="1">{"'Sheet1'!$L$16"}</definedName>
    <definedName name="ODA" localSheetId="0" hidden="1">{"'Sheet1'!$L$16"}</definedName>
    <definedName name="ODA" localSheetId="13" hidden="1">{"'Sheet1'!$L$16"}</definedName>
    <definedName name="ODA" localSheetId="16" hidden="1">{"'Sheet1'!$L$16"}</definedName>
    <definedName name="ODA" localSheetId="1" hidden="1">{"'Sheet1'!$L$16"}</definedName>
    <definedName name="ODA" localSheetId="2" hidden="1">{"'Sheet1'!$L$16"}</definedName>
    <definedName name="ODA" hidden="1">{"'Sheet1'!$L$16"}</definedName>
    <definedName name="odaki" localSheetId="19">#REF!</definedName>
    <definedName name="odaki" localSheetId="10">#REF!</definedName>
    <definedName name="odaki" localSheetId="3">#REF!</definedName>
    <definedName name="odaki" localSheetId="16">#REF!</definedName>
    <definedName name="odaki">#REF!</definedName>
    <definedName name="ODC">#N/A</definedName>
    <definedName name="ODS">#N/A</definedName>
    <definedName name="ODU">#N/A</definedName>
    <definedName name="OM">#N/A</definedName>
    <definedName name="OMC">#N/A</definedName>
    <definedName name="OME">#N/A</definedName>
    <definedName name="OMW">#N/A</definedName>
    <definedName name="ong_cong_duc_san" localSheetId="19">#REF!</definedName>
    <definedName name="ong_cong_duc_san" localSheetId="7">#REF!</definedName>
    <definedName name="ong_cong_duc_san" localSheetId="10">#REF!</definedName>
    <definedName name="ong_cong_duc_san" localSheetId="18">#REF!</definedName>
    <definedName name="ong_cong_duc_san" localSheetId="17">#REF!</definedName>
    <definedName name="ong_cong_duc_san" localSheetId="3">#REF!</definedName>
    <definedName name="ong_cong_duc_san" localSheetId="0">#REF!</definedName>
    <definedName name="ong_cong_duc_san" localSheetId="16">#REF!</definedName>
    <definedName name="ong_cong_duc_san" localSheetId="1">#REF!</definedName>
    <definedName name="ong_cong_duc_san" localSheetId="2">#REF!</definedName>
    <definedName name="ong_cong_duc_san">#REF!</definedName>
    <definedName name="Ong_cong_hinh_hop_do_tai_cho" localSheetId="19">#REF!</definedName>
    <definedName name="Ong_cong_hinh_hop_do_tai_cho" localSheetId="10">#REF!</definedName>
    <definedName name="Ong_cong_hinh_hop_do_tai_cho" localSheetId="3">#REF!</definedName>
    <definedName name="Ong_cong_hinh_hop_do_tai_cho" localSheetId="16">#REF!</definedName>
    <definedName name="Ong_cong_hinh_hop_do_tai_cho">#REF!</definedName>
    <definedName name="Ongbaovecap" localSheetId="19">#REF!</definedName>
    <definedName name="Ongbaovecap" localSheetId="10">#REF!</definedName>
    <definedName name="Ongbaovecap" localSheetId="3">#REF!</definedName>
    <definedName name="Ongbaovecap" localSheetId="16">#REF!</definedName>
    <definedName name="Ongbaovecap">#REF!</definedName>
    <definedName name="Ongnoiday" localSheetId="19">#REF!</definedName>
    <definedName name="Ongnoiday" localSheetId="10">#REF!</definedName>
    <definedName name="Ongnoiday" localSheetId="3">#REF!</definedName>
    <definedName name="Ongnoiday" localSheetId="16">#REF!</definedName>
    <definedName name="Ongnoiday">#REF!</definedName>
    <definedName name="Ongnoidaybulongtachongrungtabu" localSheetId="19">#REF!</definedName>
    <definedName name="Ongnoidaybulongtachongrungtabu" localSheetId="10">#REF!</definedName>
    <definedName name="Ongnoidaybulongtachongrungtabu" localSheetId="3">#REF!</definedName>
    <definedName name="Ongnoidaybulongtachongrungtabu" localSheetId="16">#REF!</definedName>
    <definedName name="Ongnoidaybulongtachongrungtabu">#REF!</definedName>
    <definedName name="OngPVC" localSheetId="19">#REF!</definedName>
    <definedName name="OngPVC" localSheetId="10">#REF!</definedName>
    <definedName name="OngPVC" localSheetId="3">#REF!</definedName>
    <definedName name="OngPVC" localSheetId="16">#REF!</definedName>
    <definedName name="OngPVC">#REF!</definedName>
    <definedName name="OO" localSheetId="19">#REF!</definedName>
    <definedName name="OO" localSheetId="10">#REF!</definedName>
    <definedName name="OO" localSheetId="3">#REF!</definedName>
    <definedName name="OO" localSheetId="16">#REF!</definedName>
    <definedName name="OO">#REF!</definedName>
    <definedName name="OOM">#N/A</definedName>
    <definedName name="ophom" localSheetId="13">#REF!</definedName>
    <definedName name="ophom" localSheetId="16">#REF!</definedName>
    <definedName name="ophom">#N/A</definedName>
    <definedName name="ORD">#N/A</definedName>
    <definedName name="OrderTable" localSheetId="4" hidden="1">#REF!</definedName>
    <definedName name="OrderTable" localSheetId="5" hidden="1">#REF!</definedName>
    <definedName name="OrderTable" localSheetId="6" hidden="1">#REF!</definedName>
    <definedName name="OrderTable" localSheetId="19" hidden="1">#REF!</definedName>
    <definedName name="OrderTable" localSheetId="7" hidden="1">#REF!</definedName>
    <definedName name="OrderTable" localSheetId="8" hidden="1">#REF!</definedName>
    <definedName name="OrderTable" localSheetId="10" hidden="1">#REF!</definedName>
    <definedName name="OrderTable" localSheetId="11" hidden="1">#REF!</definedName>
    <definedName name="OrderTable" localSheetId="18" hidden="1">#REF!</definedName>
    <definedName name="OrderTable" localSheetId="17" hidden="1">#REF!</definedName>
    <definedName name="OrderTable" localSheetId="3" hidden="1">#REF!</definedName>
    <definedName name="OrderTable" localSheetId="13" hidden="1">#REF!</definedName>
    <definedName name="OrderTable" localSheetId="16" hidden="1">#REF!</definedName>
    <definedName name="OrderTable" hidden="1">#REF!</definedName>
    <definedName name="ORF">#N/A</definedName>
    <definedName name="osc" localSheetId="19">#REF!</definedName>
    <definedName name="osc" localSheetId="13">#REF!</definedName>
    <definedName name="osc" localSheetId="16">#REF!</definedName>
    <definedName name="osc">#REF!</definedName>
    <definedName name="oxy" localSheetId="19">#REF!</definedName>
    <definedName name="oxy" localSheetId="10">#REF!</definedName>
    <definedName name="oxy" localSheetId="3">#REF!</definedName>
    <definedName name="oxy" localSheetId="0">#REF!</definedName>
    <definedName name="oxy" localSheetId="16">#REF!</definedName>
    <definedName name="oxy" localSheetId="1">#REF!</definedName>
    <definedName name="oxy" localSheetId="2">#REF!</definedName>
    <definedName name="oxy">#REF!</definedName>
    <definedName name="PA" localSheetId="13">#REF!</definedName>
    <definedName name="PA" localSheetId="16">#REF!</definedName>
    <definedName name="PA">#N/A</definedName>
    <definedName name="PA1_1" localSheetId="19">#REF!</definedName>
    <definedName name="PA1_1" localSheetId="7">#REF!</definedName>
    <definedName name="PA1_1" localSheetId="10">#REF!</definedName>
    <definedName name="PA1_1" localSheetId="18">#REF!</definedName>
    <definedName name="PA1_1" localSheetId="17">#REF!</definedName>
    <definedName name="PA1_1" localSheetId="3">#REF!</definedName>
    <definedName name="PA1_1" localSheetId="0">#REF!</definedName>
    <definedName name="PA1_1" localSheetId="16">#REF!</definedName>
    <definedName name="PA1_1" localSheetId="1">#REF!</definedName>
    <definedName name="PA1_1" localSheetId="2">#REF!</definedName>
    <definedName name="PA1_1">#REF!</definedName>
    <definedName name="PAIII_" localSheetId="4" hidden="1">{"'Sheet1'!$L$16"}</definedName>
    <definedName name="PAIII_" localSheetId="5" hidden="1">{"'Sheet1'!$L$16"}</definedName>
    <definedName name="PAIII_" localSheetId="6" hidden="1">{"'Sheet1'!$L$16"}</definedName>
    <definedName name="PAIII_" localSheetId="19" hidden="1">{"'Sheet1'!$L$16"}</definedName>
    <definedName name="PAIII_" localSheetId="7" hidden="1">{"'Sheet1'!$L$16"}</definedName>
    <definedName name="PAIII_" localSheetId="8" hidden="1">{"'Sheet1'!$L$16"}</definedName>
    <definedName name="PAIII_" localSheetId="10" hidden="1">{"'Sheet1'!$L$16"}</definedName>
    <definedName name="PAIII_" localSheetId="11" hidden="1">{"'Sheet1'!$L$16"}</definedName>
    <definedName name="PAIII_" localSheetId="12" hidden="1">{"'Sheet1'!$L$16"}</definedName>
    <definedName name="PAIII_" localSheetId="18" hidden="1">{"'Sheet1'!$L$16"}</definedName>
    <definedName name="PAIII_" localSheetId="17" hidden="1">{"'Sheet1'!$L$16"}</definedName>
    <definedName name="PAIII_" localSheetId="3" hidden="1">{"'Sheet1'!$L$16"}</definedName>
    <definedName name="PAIII_" localSheetId="0" hidden="1">{"'Sheet1'!$L$16"}</definedName>
    <definedName name="PAIII_" localSheetId="13" hidden="1">{"'Sheet1'!$L$16"}</definedName>
    <definedName name="PAIII_" localSheetId="16" hidden="1">{"'Sheet1'!$L$16"}</definedName>
    <definedName name="PAIII_" localSheetId="1" hidden="1">{"'Sheet1'!$L$16"}</definedName>
    <definedName name="PAIII_" localSheetId="2" hidden="1">{"'Sheet1'!$L$16"}</definedName>
    <definedName name="PAIII_" hidden="1">{"'Sheet1'!$L$16"}</definedName>
    <definedName name="panen" localSheetId="19">#REF!</definedName>
    <definedName name="panen" localSheetId="10">#REF!</definedName>
    <definedName name="panen" localSheetId="3">#REF!</definedName>
    <definedName name="panen" localSheetId="13">#REF!</definedName>
    <definedName name="panen" localSheetId="16">#REF!</definedName>
    <definedName name="panen">#REF!</definedName>
    <definedName name="pb" localSheetId="19">#REF!</definedName>
    <definedName name="pb" localSheetId="10">#REF!</definedName>
    <definedName name="pb" localSheetId="3">#REF!</definedName>
    <definedName name="pb" localSheetId="16">#REF!</definedName>
    <definedName name="pb">#REF!</definedName>
    <definedName name="PBA" localSheetId="19">#REF!</definedName>
    <definedName name="PBA" localSheetId="10">#REF!</definedName>
    <definedName name="PBA" localSheetId="3">#REF!</definedName>
    <definedName name="PBA" localSheetId="16">#REF!</definedName>
    <definedName name="PBA">#REF!</definedName>
    <definedName name="PCCV" localSheetId="19">#REF!</definedName>
    <definedName name="PCCV" localSheetId="10">#REF!</definedName>
    <definedName name="PCCV" localSheetId="3">#REF!</definedName>
    <definedName name="PCCV" localSheetId="16">#REF!</definedName>
    <definedName name="PCCV">#REF!</definedName>
    <definedName name="Pd" localSheetId="19">#REF!</definedName>
    <definedName name="Pd" localSheetId="10">#REF!</definedName>
    <definedName name="Pd" localSheetId="3">#REF!</definedName>
    <definedName name="Pd" localSheetId="16">#REF!</definedName>
    <definedName name="Pd">#REF!</definedName>
    <definedName name="PDo" localSheetId="4" hidden="1">{"'Sheet1'!$L$16"}</definedName>
    <definedName name="PDo" localSheetId="5" hidden="1">{"'Sheet1'!$L$16"}</definedName>
    <definedName name="PDo" localSheetId="6" hidden="1">{"'Sheet1'!$L$16"}</definedName>
    <definedName name="PDo" localSheetId="19" hidden="1">{"'Sheet1'!$L$16"}</definedName>
    <definedName name="PDo" localSheetId="7" hidden="1">{"'Sheet1'!$L$16"}</definedName>
    <definedName name="PDo" localSheetId="8" hidden="1">{"'Sheet1'!$L$16"}</definedName>
    <definedName name="PDo" localSheetId="10" hidden="1">{"'Sheet1'!$L$16"}</definedName>
    <definedName name="PDo" localSheetId="11" hidden="1">{"'Sheet1'!$L$16"}</definedName>
    <definedName name="PDo" localSheetId="12" hidden="1">{"'Sheet1'!$L$16"}</definedName>
    <definedName name="PDo" localSheetId="18" hidden="1">{"'Sheet1'!$L$16"}</definedName>
    <definedName name="PDo" localSheetId="17" hidden="1">{"'Sheet1'!$L$16"}</definedName>
    <definedName name="PDo" localSheetId="3" hidden="1">{"'Sheet1'!$L$16"}</definedName>
    <definedName name="PDo" localSheetId="0" hidden="1">{"'Sheet1'!$L$16"}</definedName>
    <definedName name="PDo" localSheetId="13" hidden="1">{"'Sheet1'!$L$16"}</definedName>
    <definedName name="PDo" localSheetId="16" hidden="1">{"'Sheet1'!$L$16"}</definedName>
    <definedName name="PDo" localSheetId="1" hidden="1">{"'Sheet1'!$L$16"}</definedName>
    <definedName name="PDo" localSheetId="2" hidden="1">{"'Sheet1'!$L$16"}</definedName>
    <definedName name="PDo" hidden="1">{"'Sheet1'!$L$16"}</definedName>
    <definedName name="pgia" localSheetId="19">#REF!</definedName>
    <definedName name="pgia" localSheetId="10">#REF!</definedName>
    <definedName name="pgia" localSheetId="3">#REF!</definedName>
    <definedName name="pgia" localSheetId="16">#REF!</definedName>
    <definedName name="pgia">#REF!</definedName>
    <definedName name="Phan_cap" localSheetId="19">#REF!</definedName>
    <definedName name="Phan_cap" localSheetId="10">#REF!</definedName>
    <definedName name="Phan_cap" localSheetId="3">#REF!</definedName>
    <definedName name="Phan_cap" localSheetId="16">#REF!</definedName>
    <definedName name="Phan_cap">#REF!</definedName>
    <definedName name="PHAN_DIEN_DZ0.4KV" localSheetId="19">#REF!</definedName>
    <definedName name="PHAN_DIEN_DZ0.4KV" localSheetId="13">#REF!</definedName>
    <definedName name="PHAN_DIEN_DZ0.4KV" localSheetId="16">#REF!</definedName>
    <definedName name="PHAN_DIEN_DZ0.4KV">#REF!</definedName>
    <definedName name="PHAN_DIEN_TBA" localSheetId="19">#REF!</definedName>
    <definedName name="PHAN_DIEN_TBA" localSheetId="13">#REF!</definedName>
    <definedName name="PHAN_DIEN_TBA" localSheetId="16">#REF!</definedName>
    <definedName name="PHAN_DIEN_TBA">#REF!</definedName>
    <definedName name="PHAN_MUA_SAM_DZ0.4KV" localSheetId="19">#REF!</definedName>
    <definedName name="PHAN_MUA_SAM_DZ0.4KV" localSheetId="13">#REF!</definedName>
    <definedName name="PHAN_MUA_SAM_DZ0.4KV" localSheetId="16">#REF!</definedName>
    <definedName name="PHAN_MUA_SAM_DZ0.4KV">#REF!</definedName>
    <definedName name="phan3" localSheetId="4" hidden="1">{"'Sheet1'!$L$16"}</definedName>
    <definedName name="phan3" localSheetId="5" hidden="1">{"'Sheet1'!$L$16"}</definedName>
    <definedName name="phan3" localSheetId="6" hidden="1">{"'Sheet1'!$L$16"}</definedName>
    <definedName name="phan3" localSheetId="19" hidden="1">{"'Sheet1'!$L$16"}</definedName>
    <definedName name="phan3" localSheetId="7" hidden="1">{"'Sheet1'!$L$16"}</definedName>
    <definedName name="phan3" localSheetId="8" hidden="1">{"'Sheet1'!$L$16"}</definedName>
    <definedName name="phan3" localSheetId="10" hidden="1">{"'Sheet1'!$L$16"}</definedName>
    <definedName name="phan3" localSheetId="11" hidden="1">{"'Sheet1'!$L$16"}</definedName>
    <definedName name="phan3" localSheetId="12" hidden="1">{"'Sheet1'!$L$16"}</definedName>
    <definedName name="phan3" localSheetId="18" hidden="1">{"'Sheet1'!$L$16"}</definedName>
    <definedName name="phan3" localSheetId="17" hidden="1">{"'Sheet1'!$L$16"}</definedName>
    <definedName name="phan3" localSheetId="3" hidden="1">{"'Sheet1'!$L$16"}</definedName>
    <definedName name="phan3" localSheetId="0" hidden="1">{"'Sheet1'!$L$16"}</definedName>
    <definedName name="phan3" localSheetId="13" hidden="1">{"'Sheet1'!$L$16"}</definedName>
    <definedName name="phan3" localSheetId="16" hidden="1">{"'Sheet1'!$L$16"}</definedName>
    <definedName name="phan3" localSheetId="1" hidden="1">{"'Sheet1'!$L$16"}</definedName>
    <definedName name="phan3" localSheetId="2" hidden="1">{"'Sheet1'!$L$16"}</definedName>
    <definedName name="phan3" hidden="1">{"'Sheet1'!$L$16"}</definedName>
    <definedName name="phan3.3" localSheetId="4" hidden="1">{"'Sheet1'!$L$16"}</definedName>
    <definedName name="phan3.3" localSheetId="5" hidden="1">{"'Sheet1'!$L$16"}</definedName>
    <definedName name="phan3.3" localSheetId="6" hidden="1">{"'Sheet1'!$L$16"}</definedName>
    <definedName name="phan3.3" localSheetId="19" hidden="1">{"'Sheet1'!$L$16"}</definedName>
    <definedName name="phan3.3" localSheetId="7" hidden="1">{"'Sheet1'!$L$16"}</definedName>
    <definedName name="phan3.3" localSheetId="8" hidden="1">{"'Sheet1'!$L$16"}</definedName>
    <definedName name="phan3.3" localSheetId="10" hidden="1">{"'Sheet1'!$L$16"}</definedName>
    <definedName name="phan3.3" localSheetId="11" hidden="1">{"'Sheet1'!$L$16"}</definedName>
    <definedName name="phan3.3" localSheetId="12" hidden="1">{"'Sheet1'!$L$16"}</definedName>
    <definedName name="phan3.3" localSheetId="18" hidden="1">{"'Sheet1'!$L$16"}</definedName>
    <definedName name="phan3.3" localSheetId="17" hidden="1">{"'Sheet1'!$L$16"}</definedName>
    <definedName name="phan3.3" localSheetId="3" hidden="1">{"'Sheet1'!$L$16"}</definedName>
    <definedName name="phan3.3" localSheetId="0" hidden="1">{"'Sheet1'!$L$16"}</definedName>
    <definedName name="phan3.3" localSheetId="13" hidden="1">{"'Sheet1'!$L$16"}</definedName>
    <definedName name="phan3.3" localSheetId="16" hidden="1">{"'Sheet1'!$L$16"}</definedName>
    <definedName name="phan3.3" localSheetId="1" hidden="1">{"'Sheet1'!$L$16"}</definedName>
    <definedName name="phan3.3" localSheetId="2" hidden="1">{"'Sheet1'!$L$16"}</definedName>
    <definedName name="phan3.3" hidden="1">{"'Sheet1'!$L$16"}</definedName>
    <definedName name="phan4.2" localSheetId="4" hidden="1">{"'Sheet1'!$L$16"}</definedName>
    <definedName name="phan4.2" localSheetId="5" hidden="1">{"'Sheet1'!$L$16"}</definedName>
    <definedName name="phan4.2" localSheetId="6" hidden="1">{"'Sheet1'!$L$16"}</definedName>
    <definedName name="phan4.2" localSheetId="19" hidden="1">{"'Sheet1'!$L$16"}</definedName>
    <definedName name="phan4.2" localSheetId="7" hidden="1">{"'Sheet1'!$L$16"}</definedName>
    <definedName name="phan4.2" localSheetId="8" hidden="1">{"'Sheet1'!$L$16"}</definedName>
    <definedName name="phan4.2" localSheetId="10" hidden="1">{"'Sheet1'!$L$16"}</definedName>
    <definedName name="phan4.2" localSheetId="11" hidden="1">{"'Sheet1'!$L$16"}</definedName>
    <definedName name="phan4.2" localSheetId="12" hidden="1">{"'Sheet1'!$L$16"}</definedName>
    <definedName name="phan4.2" localSheetId="18" hidden="1">{"'Sheet1'!$L$16"}</definedName>
    <definedName name="phan4.2" localSheetId="17" hidden="1">{"'Sheet1'!$L$16"}</definedName>
    <definedName name="phan4.2" localSheetId="3" hidden="1">{"'Sheet1'!$L$16"}</definedName>
    <definedName name="phan4.2" localSheetId="0" hidden="1">{"'Sheet1'!$L$16"}</definedName>
    <definedName name="phan4.2" localSheetId="13" hidden="1">{"'Sheet1'!$L$16"}</definedName>
    <definedName name="phan4.2" localSheetId="16" hidden="1">{"'Sheet1'!$L$16"}</definedName>
    <definedName name="phan4.2" localSheetId="1" hidden="1">{"'Sheet1'!$L$16"}</definedName>
    <definedName name="phan4.2" localSheetId="2" hidden="1">{"'Sheet1'!$L$16"}</definedName>
    <definedName name="phan4.2" hidden="1">{"'Sheet1'!$L$16"}</definedName>
    <definedName name="phan5" localSheetId="4" hidden="1">{"'Sheet1'!$L$16"}</definedName>
    <definedName name="phan5" localSheetId="5" hidden="1">{"'Sheet1'!$L$16"}</definedName>
    <definedName name="phan5" localSheetId="6" hidden="1">{"'Sheet1'!$L$16"}</definedName>
    <definedName name="phan5" localSheetId="19" hidden="1">{"'Sheet1'!$L$16"}</definedName>
    <definedName name="phan5" localSheetId="7" hidden="1">{"'Sheet1'!$L$16"}</definedName>
    <definedName name="phan5" localSheetId="8" hidden="1">{"'Sheet1'!$L$16"}</definedName>
    <definedName name="phan5" localSheetId="10" hidden="1">{"'Sheet1'!$L$16"}</definedName>
    <definedName name="phan5" localSheetId="11" hidden="1">{"'Sheet1'!$L$16"}</definedName>
    <definedName name="phan5" localSheetId="12" hidden="1">{"'Sheet1'!$L$16"}</definedName>
    <definedName name="phan5" localSheetId="18" hidden="1">{"'Sheet1'!$L$16"}</definedName>
    <definedName name="phan5" localSheetId="17" hidden="1">{"'Sheet1'!$L$16"}</definedName>
    <definedName name="phan5" localSheetId="3" hidden="1">{"'Sheet1'!$L$16"}</definedName>
    <definedName name="phan5" localSheetId="0" hidden="1">{"'Sheet1'!$L$16"}</definedName>
    <definedName name="phan5" localSheetId="13" hidden="1">{"'Sheet1'!$L$16"}</definedName>
    <definedName name="phan5" localSheetId="16" hidden="1">{"'Sheet1'!$L$16"}</definedName>
    <definedName name="phan5" localSheetId="1" hidden="1">{"'Sheet1'!$L$16"}</definedName>
    <definedName name="phan5" localSheetId="2" hidden="1">{"'Sheet1'!$L$16"}</definedName>
    <definedName name="phan5" hidden="1">{"'Sheet1'!$L$16"}</definedName>
    <definedName name="phan6" localSheetId="4" hidden="1">{"'Sheet1'!$L$16"}</definedName>
    <definedName name="phan6" localSheetId="5" hidden="1">{"'Sheet1'!$L$16"}</definedName>
    <definedName name="phan6" localSheetId="6" hidden="1">{"'Sheet1'!$L$16"}</definedName>
    <definedName name="phan6" localSheetId="19" hidden="1">{"'Sheet1'!$L$16"}</definedName>
    <definedName name="phan6" localSheetId="7" hidden="1">{"'Sheet1'!$L$16"}</definedName>
    <definedName name="phan6" localSheetId="8" hidden="1">{"'Sheet1'!$L$16"}</definedName>
    <definedName name="phan6" localSheetId="10" hidden="1">{"'Sheet1'!$L$16"}</definedName>
    <definedName name="phan6" localSheetId="11" hidden="1">{"'Sheet1'!$L$16"}</definedName>
    <definedName name="phan6" localSheetId="12" hidden="1">{"'Sheet1'!$L$16"}</definedName>
    <definedName name="phan6" localSheetId="18" hidden="1">{"'Sheet1'!$L$16"}</definedName>
    <definedName name="phan6" localSheetId="17" hidden="1">{"'Sheet1'!$L$16"}</definedName>
    <definedName name="phan6" localSheetId="3" hidden="1">{"'Sheet1'!$L$16"}</definedName>
    <definedName name="phan6" localSheetId="0" hidden="1">{"'Sheet1'!$L$16"}</definedName>
    <definedName name="phan6" localSheetId="13" hidden="1">{"'Sheet1'!$L$16"}</definedName>
    <definedName name="phan6" localSheetId="16" hidden="1">{"'Sheet1'!$L$16"}</definedName>
    <definedName name="phan6" localSheetId="1" hidden="1">{"'Sheet1'!$L$16"}</definedName>
    <definedName name="phan6" localSheetId="2" hidden="1">{"'Sheet1'!$L$16"}</definedName>
    <definedName name="phan6" hidden="1">{"'Sheet1'!$L$16"}</definedName>
    <definedName name="PHC">#N/A</definedName>
    <definedName name="Pheuhopgang" localSheetId="19">#REF!</definedName>
    <definedName name="Pheuhopgang" localSheetId="7">#REF!</definedName>
    <definedName name="Pheuhopgang" localSheetId="10">#REF!</definedName>
    <definedName name="Pheuhopgang" localSheetId="18">#REF!</definedName>
    <definedName name="Pheuhopgang" localSheetId="17">#REF!</definedName>
    <definedName name="Pheuhopgang" localSheetId="3">#REF!</definedName>
    <definedName name="Pheuhopgang" localSheetId="0">#REF!</definedName>
    <definedName name="Pheuhopgang" localSheetId="16">#REF!</definedName>
    <definedName name="Pheuhopgang" localSheetId="1">#REF!</definedName>
    <definedName name="Pheuhopgang" localSheetId="2">#REF!</definedName>
    <definedName name="Pheuhopgang">#REF!</definedName>
    <definedName name="phi_inertial" localSheetId="19">#REF!</definedName>
    <definedName name="phi_inertial" localSheetId="10">#REF!</definedName>
    <definedName name="phi_inertial" localSheetId="3">#REF!</definedName>
    <definedName name="phi_inertial" localSheetId="16">#REF!</definedName>
    <definedName name="phi_inertial">#REF!</definedName>
    <definedName name="Phi_le_phi" localSheetId="19">#REF!</definedName>
    <definedName name="Phi_le_phi" localSheetId="10">#REF!</definedName>
    <definedName name="Phi_le_phi" localSheetId="3">#REF!</definedName>
    <definedName name="Phi_le_phi" localSheetId="16">#REF!</definedName>
    <definedName name="Phi_le_phi">#REF!</definedName>
    <definedName name="phtuyen" localSheetId="19">#REF!</definedName>
    <definedName name="phtuyen" localSheetId="10">#REF!</definedName>
    <definedName name="phtuyen" localSheetId="3">#REF!</definedName>
    <definedName name="phtuyen" localSheetId="16">#REF!</definedName>
    <definedName name="phtuyen">#REF!</definedName>
    <definedName name="phu_luc_vua" localSheetId="19">#REF!</definedName>
    <definedName name="phu_luc_vua" localSheetId="10">#REF!</definedName>
    <definedName name="phu_luc_vua" localSheetId="3">#REF!</definedName>
    <definedName name="phu_luc_vua" localSheetId="13">#REF!</definedName>
    <definedName name="phu_luc_vua" localSheetId="16">#REF!</definedName>
    <definedName name="phu_luc_vua">#REF!</definedName>
    <definedName name="Phukienduongday" localSheetId="19">#REF!</definedName>
    <definedName name="Phukienduongday" localSheetId="10">#REF!</definedName>
    <definedName name="Phukienduongday" localSheetId="3">#REF!</definedName>
    <definedName name="Phukienduongday" localSheetId="16">#REF!</definedName>
    <definedName name="Phukienduongday">#REF!</definedName>
    <definedName name="phuong" localSheetId="19" hidden="1">{"'Sheet1'!$L$16"}</definedName>
    <definedName name="phuong" localSheetId="7" hidden="1">{"'Sheet1'!$L$16"}</definedName>
    <definedName name="phuong" localSheetId="10" hidden="1">{"'Sheet1'!$L$16"}</definedName>
    <definedName name="phuong" localSheetId="18" hidden="1">{"'Sheet1'!$L$16"}</definedName>
    <definedName name="phuong" localSheetId="17" hidden="1">{"'Sheet1'!$L$16"}</definedName>
    <definedName name="phuong" localSheetId="3" hidden="1">{"'Sheet1'!$L$16"}</definedName>
    <definedName name="phuong" localSheetId="0" hidden="1">{"'Sheet1'!$L$16"}</definedName>
    <definedName name="phuong" localSheetId="16" hidden="1">{"'Sheet1'!$L$16"}</definedName>
    <definedName name="phuong" localSheetId="1" hidden="1">{"'Sheet1'!$L$16"}</definedName>
    <definedName name="phuong" localSheetId="2" hidden="1">{"'Sheet1'!$L$16"}</definedName>
    <definedName name="phuong" hidden="1">{"'Sheet1'!$L$16"}</definedName>
    <definedName name="PileSize" localSheetId="19">#REF!</definedName>
    <definedName name="PileSize" localSheetId="10">#REF!</definedName>
    <definedName name="PileSize" localSheetId="3">#REF!</definedName>
    <definedName name="PileSize" localSheetId="16">#REF!</definedName>
    <definedName name="PileSize">#REF!</definedName>
    <definedName name="PileType" localSheetId="19">#REF!</definedName>
    <definedName name="PileType" localSheetId="10">#REF!</definedName>
    <definedName name="PileType" localSheetId="3">#REF!</definedName>
    <definedName name="PileType" localSheetId="16">#REF!</definedName>
    <definedName name="PileType">#REF!</definedName>
    <definedName name="PIP" localSheetId="19">BlankMacro1</definedName>
    <definedName name="PIP" localSheetId="7">BlankMacro1</definedName>
    <definedName name="PIP" localSheetId="18">BlankMacro1</definedName>
    <definedName name="PIP" localSheetId="17">BlankMacro1</definedName>
    <definedName name="PIP" localSheetId="13">BlankMacro1</definedName>
    <definedName name="PIP" localSheetId="16">BlankMacro1</definedName>
    <definedName name="PIP">BlankMacro1</definedName>
    <definedName name="PIPE2" localSheetId="19">BlankMacro1</definedName>
    <definedName name="PIPE2" localSheetId="7">BlankMacro1</definedName>
    <definedName name="PIPE2" localSheetId="18">BlankMacro1</definedName>
    <definedName name="PIPE2" localSheetId="17">BlankMacro1</definedName>
    <definedName name="PIPE2" localSheetId="13">BlankMacro1</definedName>
    <definedName name="PIPE2" localSheetId="16">BlankMacro1</definedName>
    <definedName name="PIPE2">BlankMacro1</definedName>
    <definedName name="PK">#N/A</definedName>
    <definedName name="PLKL" localSheetId="19">#REF!</definedName>
    <definedName name="PLKL" localSheetId="7">#REF!</definedName>
    <definedName name="PLKL" localSheetId="18">#REF!</definedName>
    <definedName name="PLKL" localSheetId="17">#REF!</definedName>
    <definedName name="PLKL" localSheetId="13">#REF!</definedName>
    <definedName name="PLKL" localSheetId="16">#REF!</definedName>
    <definedName name="PLKL">#REF!</definedName>
    <definedName name="pm.." localSheetId="19">#REF!</definedName>
    <definedName name="pm.." localSheetId="10">#REF!</definedName>
    <definedName name="pm.." localSheetId="3">#REF!</definedName>
    <definedName name="pm.." localSheetId="0">#REF!</definedName>
    <definedName name="pm.." localSheetId="16">#REF!</definedName>
    <definedName name="pm.." localSheetId="1">#REF!</definedName>
    <definedName name="pm.." localSheetId="2">#REF!</definedName>
    <definedName name="pm..">#REF!</definedName>
    <definedName name="PMS" localSheetId="4" hidden="1">{"'Sheet1'!$L$16"}</definedName>
    <definedName name="PMS" localSheetId="5" hidden="1">{"'Sheet1'!$L$16"}</definedName>
    <definedName name="PMS" localSheetId="6" hidden="1">{"'Sheet1'!$L$16"}</definedName>
    <definedName name="PMS" localSheetId="19" hidden="1">{"'Sheet1'!$L$16"}</definedName>
    <definedName name="PMS" localSheetId="7" hidden="1">{"'Sheet1'!$L$16"}</definedName>
    <definedName name="PMS" localSheetId="8" hidden="1">{"'Sheet1'!$L$16"}</definedName>
    <definedName name="PMS" localSheetId="10" hidden="1">{"'Sheet1'!$L$16"}</definedName>
    <definedName name="PMS" localSheetId="11" hidden="1">{"'Sheet1'!$L$16"}</definedName>
    <definedName name="PMS" localSheetId="12" hidden="1">{"'Sheet1'!$L$16"}</definedName>
    <definedName name="PMS" localSheetId="18" hidden="1">{"'Sheet1'!$L$16"}</definedName>
    <definedName name="PMS" localSheetId="17" hidden="1">{"'Sheet1'!$L$16"}</definedName>
    <definedName name="PMS" localSheetId="3" hidden="1">{"'Sheet1'!$L$16"}</definedName>
    <definedName name="PMS" localSheetId="0" hidden="1">{"'Sheet1'!$L$16"}</definedName>
    <definedName name="PMS" localSheetId="13" hidden="1">{"'Sheet1'!$L$16"}</definedName>
    <definedName name="PMS" localSheetId="16" hidden="1">{"'Sheet1'!$L$16"}</definedName>
    <definedName name="PMS" localSheetId="1" hidden="1">{"'Sheet1'!$L$16"}</definedName>
    <definedName name="PMS" localSheetId="2" hidden="1">{"'Sheet1'!$L$16"}</definedName>
    <definedName name="PMS" hidden="1">{"'Sheet1'!$L$16"}</definedName>
    <definedName name="Position" localSheetId="19">#REF!</definedName>
    <definedName name="Position" localSheetId="10">#REF!</definedName>
    <definedName name="Position" localSheetId="3">#REF!</definedName>
    <definedName name="Position" localSheetId="16">#REF!</definedName>
    <definedName name="Position">#REF!</definedName>
    <definedName name="PP" localSheetId="19">#REF!</definedName>
    <definedName name="PP" localSheetId="10">#REF!</definedName>
    <definedName name="PP" localSheetId="3">#REF!</definedName>
    <definedName name="PP" localSheetId="16">#REF!</definedName>
    <definedName name="PP">#REF!</definedName>
    <definedName name="PPP" localSheetId="19">BlankMacro1</definedName>
    <definedName name="PPP" localSheetId="7">BlankMacro1</definedName>
    <definedName name="PPP" localSheetId="18">BlankMacro1</definedName>
    <definedName name="PPP" localSheetId="17">BlankMacro1</definedName>
    <definedName name="PPP" localSheetId="13">BlankMacro1</definedName>
    <definedName name="PPP" localSheetId="16">BlankMacro1</definedName>
    <definedName name="PPP">BlankMacro1</definedName>
    <definedName name="PRC">#N/A</definedName>
    <definedName name="PRICE" localSheetId="13">#REF!</definedName>
    <definedName name="PRICE" localSheetId="16">#REF!</definedName>
    <definedName name="PRICE">#N/A</definedName>
    <definedName name="PRICE1" localSheetId="13">#REF!</definedName>
    <definedName name="PRICE1" localSheetId="16">#REF!</definedName>
    <definedName name="PRICE1">#N/A</definedName>
    <definedName name="Prin1" localSheetId="19">#REF!</definedName>
    <definedName name="Prin1" localSheetId="7">#REF!</definedName>
    <definedName name="Prin1" localSheetId="10">#REF!</definedName>
    <definedName name="Prin1" localSheetId="18">#REF!</definedName>
    <definedName name="Prin1" localSheetId="17">#REF!</definedName>
    <definedName name="Prin1" localSheetId="3">#REF!</definedName>
    <definedName name="Prin1" localSheetId="0">#REF!</definedName>
    <definedName name="Prin1" localSheetId="16">#REF!</definedName>
    <definedName name="Prin1" localSheetId="1">#REF!</definedName>
    <definedName name="Prin1" localSheetId="2">#REF!</definedName>
    <definedName name="Prin1">#REF!</definedName>
    <definedName name="Prin10" localSheetId="19">#REF!</definedName>
    <definedName name="Prin10" localSheetId="10">#REF!</definedName>
    <definedName name="Prin10" localSheetId="3">#REF!</definedName>
    <definedName name="Prin10" localSheetId="16">#REF!</definedName>
    <definedName name="Prin10">#REF!</definedName>
    <definedName name="Prin11" localSheetId="19">#REF!</definedName>
    <definedName name="Prin11" localSheetId="10">#REF!</definedName>
    <definedName name="Prin11" localSheetId="3">#REF!</definedName>
    <definedName name="Prin11" localSheetId="16">#REF!</definedName>
    <definedName name="Prin11">#REF!</definedName>
    <definedName name="Prin12" localSheetId="19">#REF!</definedName>
    <definedName name="Prin12" localSheetId="10">#REF!</definedName>
    <definedName name="Prin12" localSheetId="3">#REF!</definedName>
    <definedName name="Prin12" localSheetId="16">#REF!</definedName>
    <definedName name="Prin12">#REF!</definedName>
    <definedName name="Prin13" localSheetId="19">#REF!</definedName>
    <definedName name="Prin13" localSheetId="10">#REF!</definedName>
    <definedName name="Prin13" localSheetId="3">#REF!</definedName>
    <definedName name="Prin13" localSheetId="16">#REF!</definedName>
    <definedName name="Prin13">#REF!</definedName>
    <definedName name="Prin14" localSheetId="19">#REF!</definedName>
    <definedName name="Prin14" localSheetId="10">#REF!</definedName>
    <definedName name="Prin14" localSheetId="3">#REF!</definedName>
    <definedName name="Prin14" localSheetId="16">#REF!</definedName>
    <definedName name="Prin14">#REF!</definedName>
    <definedName name="Prin15" localSheetId="19">#REF!</definedName>
    <definedName name="Prin15" localSheetId="10">#REF!</definedName>
    <definedName name="Prin15" localSheetId="3">#REF!</definedName>
    <definedName name="Prin15" localSheetId="16">#REF!</definedName>
    <definedName name="Prin15">#REF!</definedName>
    <definedName name="Prin16" localSheetId="19">#REF!</definedName>
    <definedName name="Prin16" localSheetId="10">#REF!</definedName>
    <definedName name="Prin16" localSheetId="3">#REF!</definedName>
    <definedName name="Prin16" localSheetId="16">#REF!</definedName>
    <definedName name="Prin16">#REF!</definedName>
    <definedName name="Prin17" localSheetId="19">#REF!</definedName>
    <definedName name="Prin17" localSheetId="10">#REF!</definedName>
    <definedName name="Prin17" localSheetId="3">#REF!</definedName>
    <definedName name="Prin17" localSheetId="16">#REF!</definedName>
    <definedName name="Prin17">#REF!</definedName>
    <definedName name="Prin18" localSheetId="19">#REF!</definedName>
    <definedName name="Prin18" localSheetId="10">#REF!</definedName>
    <definedName name="Prin18" localSheetId="3">#REF!</definedName>
    <definedName name="Prin18" localSheetId="16">#REF!</definedName>
    <definedName name="Prin18">#REF!</definedName>
    <definedName name="Prin2" localSheetId="19">#REF!</definedName>
    <definedName name="Prin2" localSheetId="10">#REF!</definedName>
    <definedName name="Prin2" localSheetId="3">#REF!</definedName>
    <definedName name="Prin2" localSheetId="16">#REF!</definedName>
    <definedName name="Prin2">#REF!</definedName>
    <definedName name="Prin20" localSheetId="19">#REF!</definedName>
    <definedName name="Prin20" localSheetId="10">#REF!</definedName>
    <definedName name="Prin20" localSheetId="3">#REF!</definedName>
    <definedName name="Prin20" localSheetId="16">#REF!</definedName>
    <definedName name="Prin20">#REF!</definedName>
    <definedName name="Prin21" localSheetId="19">#REF!</definedName>
    <definedName name="Prin21" localSheetId="10">#REF!</definedName>
    <definedName name="Prin21" localSheetId="3">#REF!</definedName>
    <definedName name="Prin21" localSheetId="16">#REF!</definedName>
    <definedName name="Prin21">#REF!</definedName>
    <definedName name="Prin3" localSheetId="19">#REF!</definedName>
    <definedName name="Prin3" localSheetId="10">#REF!</definedName>
    <definedName name="Prin3" localSheetId="3">#REF!</definedName>
    <definedName name="Prin3" localSheetId="16">#REF!</definedName>
    <definedName name="Prin3">#REF!</definedName>
    <definedName name="Prin4" localSheetId="19">#REF!</definedName>
    <definedName name="Prin4" localSheetId="10">#REF!</definedName>
    <definedName name="Prin4" localSheetId="3">#REF!</definedName>
    <definedName name="Prin4" localSheetId="16">#REF!</definedName>
    <definedName name="Prin4">#REF!</definedName>
    <definedName name="Prin5" localSheetId="19">#REF!</definedName>
    <definedName name="Prin5" localSheetId="10">#REF!</definedName>
    <definedName name="Prin5" localSheetId="3">#REF!</definedName>
    <definedName name="Prin5" localSheetId="16">#REF!</definedName>
    <definedName name="Prin5">#REF!</definedName>
    <definedName name="Prin6" localSheetId="19">#REF!</definedName>
    <definedName name="Prin6" localSheetId="10">#REF!</definedName>
    <definedName name="Prin6" localSheetId="3">#REF!</definedName>
    <definedName name="Prin6" localSheetId="16">#REF!</definedName>
    <definedName name="Prin6">#REF!</definedName>
    <definedName name="Prin7" localSheetId="19">#REF!</definedName>
    <definedName name="Prin7" localSheetId="10">#REF!</definedName>
    <definedName name="Prin7" localSheetId="3">#REF!</definedName>
    <definedName name="Prin7" localSheetId="16">#REF!</definedName>
    <definedName name="Prin7">#REF!</definedName>
    <definedName name="Prin8" localSheetId="19">#REF!</definedName>
    <definedName name="Prin8" localSheetId="10">#REF!</definedName>
    <definedName name="Prin8" localSheetId="3">#REF!</definedName>
    <definedName name="Prin8" localSheetId="16">#REF!</definedName>
    <definedName name="Prin8">#REF!</definedName>
    <definedName name="Prin9" localSheetId="19">#REF!</definedName>
    <definedName name="Prin9" localSheetId="10">#REF!</definedName>
    <definedName name="Prin9" localSheetId="3">#REF!</definedName>
    <definedName name="Prin9" localSheetId="16">#REF!</definedName>
    <definedName name="Prin9">#REF!</definedName>
    <definedName name="_xlnm.Print_Area" localSheetId="19">'B37-ND31-ok'!$A$1:$AC$433</definedName>
    <definedName name="_xlnm.Print_Area" localSheetId="3">#REF!</definedName>
    <definedName name="_xlnm.Print_Area" localSheetId="14">'PB11 ODA '!$A$1:$AE$19</definedName>
    <definedName name="_xlnm.Print_Area" localSheetId="16">#REF!</definedName>
    <definedName name="_xlnm.Print_Area">#REF!</definedName>
    <definedName name="_xlnm.Print_Titles" localSheetId="4">'B1 DC GIAM TH'!$4:$5</definedName>
    <definedName name="_xlnm.Print_Titles" localSheetId="5">'B2 BS VON 11.2019'!$5:$8</definedName>
    <definedName name="_xlnm.Print_Titles" localSheetId="6">'B3 DA xem xét bổ sung TH'!$5:$8</definedName>
    <definedName name="_xlnm.Print_Titles" localSheetId="19">'B37-ND31-ok'!$6:$8</definedName>
    <definedName name="_xlnm.Print_Titles" localSheetId="7">'B5 Von su nghiep'!$5:$6</definedName>
    <definedName name="_xlnm.Print_Titles" localSheetId="8">'B6 NGUON VON 2020'!$4:$5</definedName>
    <definedName name="_xlnm.Print_Titles" localSheetId="10">'B7 PA PHAN BO, DIEU HOA'!$4:$5</definedName>
    <definedName name="_xlnm.Print_Titles" localSheetId="11">'B8 QTOAN'!$5:$6</definedName>
    <definedName name="_xlnm.Print_Titles" localSheetId="17">'Chi NSĐP -Bieu 33-ok'!$9:$10</definedName>
    <definedName name="_xlnm.Print_Titles" localSheetId="3">'PB 4 KCM'!$4:$9</definedName>
    <definedName name="_xlnm.Print_Titles" localSheetId="0">'PB1 0%'!$4:$9</definedName>
    <definedName name="_xlnm.Print_Titles" localSheetId="13">'PB13. DM CHUYEN TIEP'!$5:$10</definedName>
    <definedName name="_xlnm.Print_Titles" localSheetId="16">'PB13. DM CHUYEN TIEP 29.6'!$5:$10</definedName>
    <definedName name="_xlnm.Print_Titles" localSheetId="1">'PB2 &lt;10%'!$4:$9</definedName>
    <definedName name="_xlnm.Print_Titles" localSheetId="2">'PB3 &gt;10% s'!$4:$9</definedName>
    <definedName name="_xlnm.Print_Titles" localSheetId="9">'PB6.1 DH giảm '!$4:$9</definedName>
    <definedName name="_xlnm.Print_Titles" localSheetId="15">'Thay doi'!$3:$7</definedName>
    <definedName name="_xlnm.Print_Titles">#N/A</definedName>
    <definedName name="Print_Titles_MI" localSheetId="13">#REF!</definedName>
    <definedName name="Print_Titles_MI" localSheetId="16">#REF!</definedName>
    <definedName name="PRINT_TITLES_MI">#N/A</definedName>
    <definedName name="PRINTA" localSheetId="13">#REF!</definedName>
    <definedName name="PRINTA" localSheetId="16">#REF!</definedName>
    <definedName name="PRINTA">#N/A</definedName>
    <definedName name="PRINTB" localSheetId="13">#REF!</definedName>
    <definedName name="PRINTB" localSheetId="16">#REF!</definedName>
    <definedName name="PRINTB">#N/A</definedName>
    <definedName name="PRINTC" localSheetId="13">#REF!</definedName>
    <definedName name="PRINTC" localSheetId="16">#REF!</definedName>
    <definedName name="PRINTC">#N/A</definedName>
    <definedName name="prjName">#N/A</definedName>
    <definedName name="prjNo">#N/A</definedName>
    <definedName name="Pro_Soil" localSheetId="19">#REF!</definedName>
    <definedName name="Pro_Soil" localSheetId="7">#REF!</definedName>
    <definedName name="Pro_Soil" localSheetId="10">#REF!</definedName>
    <definedName name="Pro_Soil" localSheetId="18">#REF!</definedName>
    <definedName name="Pro_Soil" localSheetId="17">#REF!</definedName>
    <definedName name="Pro_Soil" localSheetId="3">#REF!</definedName>
    <definedName name="Pro_Soil" localSheetId="0">#REF!</definedName>
    <definedName name="Pro_Soil" localSheetId="16">#REF!</definedName>
    <definedName name="Pro_Soil" localSheetId="1">#REF!</definedName>
    <definedName name="Pro_Soil" localSheetId="2">#REF!</definedName>
    <definedName name="Pro_Soil">#REF!</definedName>
    <definedName name="ProdForm" localSheetId="4" hidden="1">#REF!</definedName>
    <definedName name="ProdForm" localSheetId="5" hidden="1">#REF!</definedName>
    <definedName name="ProdForm" localSheetId="6" hidden="1">#REF!</definedName>
    <definedName name="ProdForm" localSheetId="19" hidden="1">#REF!</definedName>
    <definedName name="ProdForm" localSheetId="8" hidden="1">#REF!</definedName>
    <definedName name="ProdForm" localSheetId="10" hidden="1">#REF!</definedName>
    <definedName name="ProdForm" localSheetId="11" hidden="1">#REF!</definedName>
    <definedName name="ProdForm" localSheetId="12" hidden="1">#REF!</definedName>
    <definedName name="ProdForm" localSheetId="18" hidden="1">#REF!</definedName>
    <definedName name="ProdForm" localSheetId="17" hidden="1">#REF!</definedName>
    <definedName name="ProdForm" localSheetId="3" hidden="1">#REF!</definedName>
    <definedName name="ProdForm" localSheetId="13" hidden="1">#REF!</definedName>
    <definedName name="ProdForm" localSheetId="16" hidden="1">#REF!</definedName>
    <definedName name="ProdForm" hidden="1">#REF!</definedName>
    <definedName name="Product" localSheetId="4" hidden="1">#REF!</definedName>
    <definedName name="Product" localSheetId="5" hidden="1">#REF!</definedName>
    <definedName name="Product" localSheetId="6" hidden="1">#REF!</definedName>
    <definedName name="Product" localSheetId="19" hidden="1">#REF!</definedName>
    <definedName name="Product" localSheetId="8" hidden="1">#REF!</definedName>
    <definedName name="Product" localSheetId="10" hidden="1">#REF!</definedName>
    <definedName name="Product" localSheetId="11" hidden="1">#REF!</definedName>
    <definedName name="Product" localSheetId="18" hidden="1">#REF!</definedName>
    <definedName name="Product" localSheetId="3" hidden="1">#REF!</definedName>
    <definedName name="Product" localSheetId="13" hidden="1">#REF!</definedName>
    <definedName name="Product" localSheetId="16" hidden="1">#REF!</definedName>
    <definedName name="Product" hidden="1">#REF!</definedName>
    <definedName name="Prof_load" localSheetId="19">#REF!</definedName>
    <definedName name="Prof_load" localSheetId="10">#REF!</definedName>
    <definedName name="Prof_load" localSheetId="3">#REF!</definedName>
    <definedName name="Prof_load" localSheetId="16">#REF!</definedName>
    <definedName name="Prof_load">#REF!</definedName>
    <definedName name="PROPOSAL" localSheetId="13">#REF!</definedName>
    <definedName name="PROPOSAL" localSheetId="16">#REF!</definedName>
    <definedName name="PROPOSAL">#N/A</definedName>
    <definedName name="Protex" localSheetId="19">#REF!</definedName>
    <definedName name="Protex" localSheetId="7">#REF!</definedName>
    <definedName name="Protex" localSheetId="10">#REF!</definedName>
    <definedName name="Protex" localSheetId="18">#REF!</definedName>
    <definedName name="Protex" localSheetId="17">#REF!</definedName>
    <definedName name="Protex" localSheetId="3">#REF!</definedName>
    <definedName name="Protex" localSheetId="0">#REF!</definedName>
    <definedName name="Protex" localSheetId="16">#REF!</definedName>
    <definedName name="Protex" localSheetId="1">#REF!</definedName>
    <definedName name="Protex" localSheetId="2">#REF!</definedName>
    <definedName name="Protex">#REF!</definedName>
    <definedName name="Province" localSheetId="19">#REF!</definedName>
    <definedName name="Province" localSheetId="10">#REF!</definedName>
    <definedName name="Province" localSheetId="3">#REF!</definedName>
    <definedName name="Province" localSheetId="16">#REF!</definedName>
    <definedName name="Province">#REF!</definedName>
    <definedName name="PST" localSheetId="19">#REF!</definedName>
    <definedName name="PST" localSheetId="10">#REF!</definedName>
    <definedName name="PST" localSheetId="3">#REF!</definedName>
    <definedName name="PST" localSheetId="16">#REF!</definedName>
    <definedName name="PST">#REF!</definedName>
    <definedName name="pt" localSheetId="19">#REF!</definedName>
    <definedName name="pt" localSheetId="10">#REF!</definedName>
    <definedName name="pt" localSheetId="3">#REF!</definedName>
    <definedName name="pt" localSheetId="13">#REF!</definedName>
    <definedName name="pt" localSheetId="16">#REF!</definedName>
    <definedName name="pt">#REF!</definedName>
    <definedName name="PT_Duong" localSheetId="13">#REF!</definedName>
    <definedName name="PT_Duong" localSheetId="16">#REF!</definedName>
    <definedName name="PT_Duong">#N/A</definedName>
    <definedName name="ptbc" localSheetId="19">#REF!</definedName>
    <definedName name="ptbc" localSheetId="7">#REF!</definedName>
    <definedName name="ptbc" localSheetId="10">#REF!</definedName>
    <definedName name="ptbc" localSheetId="18">#REF!</definedName>
    <definedName name="ptbc" localSheetId="17">#REF!</definedName>
    <definedName name="ptbc" localSheetId="3">#REF!</definedName>
    <definedName name="ptbc" localSheetId="0">#REF!</definedName>
    <definedName name="ptbc" localSheetId="16">#REF!</definedName>
    <definedName name="ptbc" localSheetId="1">#REF!</definedName>
    <definedName name="ptbc" localSheetId="2">#REF!</definedName>
    <definedName name="ptbc">#REF!</definedName>
    <definedName name="ptdg" localSheetId="19">#REF!</definedName>
    <definedName name="ptdg" localSheetId="10">#REF!</definedName>
    <definedName name="ptdg" localSheetId="3">#REF!</definedName>
    <definedName name="ptdg" localSheetId="13">#REF!</definedName>
    <definedName name="ptdg" localSheetId="16">#REF!</definedName>
    <definedName name="ptdg">#REF!</definedName>
    <definedName name="PTDG_cau" localSheetId="13">#REF!</definedName>
    <definedName name="PTDG_cau" localSheetId="16">#REF!</definedName>
    <definedName name="PTDG_cau">#N/A</definedName>
    <definedName name="ptdg_cong">#N/A</definedName>
    <definedName name="PTDG_DCV" localSheetId="19">#REF!</definedName>
    <definedName name="PTDG_DCV" localSheetId="7">#REF!</definedName>
    <definedName name="PTDG_DCV" localSheetId="10">#REF!</definedName>
    <definedName name="PTDG_DCV" localSheetId="18">#REF!</definedName>
    <definedName name="PTDG_DCV" localSheetId="17">#REF!</definedName>
    <definedName name="PTDG_DCV" localSheetId="3">#REF!</definedName>
    <definedName name="PTDG_DCV" localSheetId="0">#REF!</definedName>
    <definedName name="PTDG_DCV" localSheetId="16">#REF!</definedName>
    <definedName name="PTDG_DCV" localSheetId="1">#REF!</definedName>
    <definedName name="PTDG_DCV" localSheetId="2">#REF!</definedName>
    <definedName name="PTDG_DCV">#REF!</definedName>
    <definedName name="ptdg_duong">#N/A</definedName>
    <definedName name="ptdg_ke">#N/A</definedName>
    <definedName name="PtichDTL">[14]!PtichDTL</definedName>
    <definedName name="PTien72" localSheetId="4" hidden="1">{"'Sheet1'!$L$16"}</definedName>
    <definedName name="PTien72" localSheetId="5" hidden="1">{"'Sheet1'!$L$16"}</definedName>
    <definedName name="PTien72" localSheetId="6" hidden="1">{"'Sheet1'!$L$16"}</definedName>
    <definedName name="PTien72" localSheetId="19" hidden="1">{"'Sheet1'!$L$16"}</definedName>
    <definedName name="PTien72" localSheetId="7" hidden="1">{"'Sheet1'!$L$16"}</definedName>
    <definedName name="PTien72" localSheetId="8" hidden="1">{"'Sheet1'!$L$16"}</definedName>
    <definedName name="PTien72" localSheetId="10" hidden="1">{"'Sheet1'!$L$16"}</definedName>
    <definedName name="PTien72" localSheetId="11" hidden="1">{"'Sheet1'!$L$16"}</definedName>
    <definedName name="PTien72" localSheetId="12" hidden="1">{"'Sheet1'!$L$16"}</definedName>
    <definedName name="PTien72" localSheetId="18" hidden="1">{"'Sheet1'!$L$16"}</definedName>
    <definedName name="PTien72" localSheetId="17" hidden="1">{"'Sheet1'!$L$16"}</definedName>
    <definedName name="PTien72" localSheetId="3" hidden="1">{"'Sheet1'!$L$16"}</definedName>
    <definedName name="PTien72" localSheetId="0" hidden="1">{"'Sheet1'!$L$16"}</definedName>
    <definedName name="PTien72" localSheetId="13" hidden="1">{"'Sheet1'!$L$16"}</definedName>
    <definedName name="PTien72" localSheetId="16" hidden="1">{"'Sheet1'!$L$16"}</definedName>
    <definedName name="PTien72" localSheetId="1" hidden="1">{"'Sheet1'!$L$16"}</definedName>
    <definedName name="PTien72" localSheetId="2" hidden="1">{"'Sheet1'!$L$16"}</definedName>
    <definedName name="PTien72" hidden="1">{"'Sheet1'!$L$16"}</definedName>
    <definedName name="PTNC" localSheetId="19">#REF!</definedName>
    <definedName name="PTNC" localSheetId="13">#REF!</definedName>
    <definedName name="PTNC" localSheetId="16">#REF!</definedName>
    <definedName name="PTNC">#REF!</definedName>
    <definedName name="Pu" localSheetId="19">#REF!</definedName>
    <definedName name="Pu" localSheetId="10">#REF!</definedName>
    <definedName name="Pu" localSheetId="3">#REF!</definedName>
    <definedName name="Pu" localSheetId="16">#REF!</definedName>
    <definedName name="Pu">#REF!</definedName>
    <definedName name="pvd" localSheetId="19">#REF!</definedName>
    <definedName name="pvd" localSheetId="13">#REF!</definedName>
    <definedName name="pvd" localSheetId="16">#REF!</definedName>
    <definedName name="pvd">#REF!</definedName>
    <definedName name="pw" localSheetId="19">#REF!</definedName>
    <definedName name="pw" localSheetId="10">#REF!</definedName>
    <definedName name="pw" localSheetId="3">#REF!</definedName>
    <definedName name="pw" localSheetId="16">#REF!</definedName>
    <definedName name="pw">#REF!</definedName>
    <definedName name="q">#N/A</definedName>
    <definedName name="Q__sè_721_Q__KH_T___27_5_03" localSheetId="19">[0]!_</definedName>
    <definedName name="Q__sè_721_Q__KH_T___27_5_03" localSheetId="7">[0]!_</definedName>
    <definedName name="Q__sè_721_Q__KH_T___27_5_03" localSheetId="18">[0]!_</definedName>
    <definedName name="Q__sè_721_Q__KH_T___27_5_03" localSheetId="17">[0]!_</definedName>
    <definedName name="Q__sè_721_Q__KH_T___27_5_03" localSheetId="13">[0]!_</definedName>
    <definedName name="Q__sè_721_Q__KH_T___27_5_03" localSheetId="16">[0]!_</definedName>
    <definedName name="Q__sè_721_Q__KH_T___27_5_03">[0]!_</definedName>
    <definedName name="qa" localSheetId="4" hidden="1">{"'Sheet1'!$L$16"}</definedName>
    <definedName name="qa" localSheetId="5" hidden="1">{"'Sheet1'!$L$16"}</definedName>
    <definedName name="qa" localSheetId="6" hidden="1">{"'Sheet1'!$L$16"}</definedName>
    <definedName name="qa" localSheetId="19" hidden="1">{"'Sheet1'!$L$16"}</definedName>
    <definedName name="qa" localSheetId="7" hidden="1">{"'Sheet1'!$L$16"}</definedName>
    <definedName name="qa" localSheetId="8" hidden="1">{"'Sheet1'!$L$16"}</definedName>
    <definedName name="qa" localSheetId="10" hidden="1">{"'Sheet1'!$L$16"}</definedName>
    <definedName name="qa" localSheetId="11" hidden="1">{"'Sheet1'!$L$16"}</definedName>
    <definedName name="qa" localSheetId="12" hidden="1">{"'Sheet1'!$L$16"}</definedName>
    <definedName name="qa" localSheetId="18" hidden="1">{"'Sheet1'!$L$16"}</definedName>
    <definedName name="qa" localSheetId="17" hidden="1">{"'Sheet1'!$L$16"}</definedName>
    <definedName name="qa" localSheetId="3" hidden="1">{"'Sheet1'!$L$16"}</definedName>
    <definedName name="qa" localSheetId="0" hidden="1">{"'Sheet1'!$L$16"}</definedName>
    <definedName name="qa" localSheetId="13" hidden="1">{"'Sheet1'!$L$16"}</definedName>
    <definedName name="qa" localSheetId="16" hidden="1">{"'Sheet1'!$L$16"}</definedName>
    <definedName name="qa" localSheetId="1" hidden="1">{"'Sheet1'!$L$16"}</definedName>
    <definedName name="qa" localSheetId="2" hidden="1">{"'Sheet1'!$L$16"}</definedName>
    <definedName name="qa" hidden="1">{"'Sheet1'!$L$16"}</definedName>
    <definedName name="qc" localSheetId="19">#REF!</definedName>
    <definedName name="qc" localSheetId="10">#REF!</definedName>
    <definedName name="qc" localSheetId="3">#REF!</definedName>
    <definedName name="qc" localSheetId="16">#REF!</definedName>
    <definedName name="qc">#REF!</definedName>
    <definedName name="QQ" localSheetId="4" hidden="1">{"'Sheet1'!$L$16"}</definedName>
    <definedName name="QQ" localSheetId="5" hidden="1">{"'Sheet1'!$L$16"}</definedName>
    <definedName name="QQ" localSheetId="6" hidden="1">{"'Sheet1'!$L$16"}</definedName>
    <definedName name="QQ" localSheetId="19" hidden="1">{"'Sheet1'!$L$16"}</definedName>
    <definedName name="QQ" localSheetId="7" hidden="1">{"'Sheet1'!$L$16"}</definedName>
    <definedName name="QQ" localSheetId="8" hidden="1">{"'Sheet1'!$L$16"}</definedName>
    <definedName name="QQ" localSheetId="10" hidden="1">{"'Sheet1'!$L$16"}</definedName>
    <definedName name="QQ" localSheetId="11" hidden="1">{"'Sheet1'!$L$16"}</definedName>
    <definedName name="QQ" localSheetId="12" hidden="1">{"'Sheet1'!$L$16"}</definedName>
    <definedName name="QQ" localSheetId="18" hidden="1">{"'Sheet1'!$L$16"}</definedName>
    <definedName name="QQ" localSheetId="17" hidden="1">{"'Sheet1'!$L$16"}</definedName>
    <definedName name="QQ" localSheetId="3" hidden="1">{"'Sheet1'!$L$16"}</definedName>
    <definedName name="QQ" localSheetId="0" hidden="1">{"'Sheet1'!$L$16"}</definedName>
    <definedName name="QQ" localSheetId="13" hidden="1">{"'Sheet1'!$L$16"}</definedName>
    <definedName name="QQ" localSheetId="16" hidden="1">{"'Sheet1'!$L$16"}</definedName>
    <definedName name="QQ" localSheetId="1" hidden="1">{"'Sheet1'!$L$16"}</definedName>
    <definedName name="QQ" localSheetId="2" hidden="1">{"'Sheet1'!$L$16"}</definedName>
    <definedName name="QQ" hidden="1">{"'Sheet1'!$L$16"}</definedName>
    <definedName name="QT" localSheetId="4" hidden="1">{"'Sheet1'!$L$16"}</definedName>
    <definedName name="QT" localSheetId="5" hidden="1">{"'Sheet1'!$L$16"}</definedName>
    <definedName name="QT" localSheetId="6" hidden="1">{"'Sheet1'!$L$16"}</definedName>
    <definedName name="QT" localSheetId="19" hidden="1">{"'Sheet1'!$L$16"}</definedName>
    <definedName name="QT" localSheetId="7" hidden="1">{"'Sheet1'!$L$16"}</definedName>
    <definedName name="QT" localSheetId="8" hidden="1">{"'Sheet1'!$L$16"}</definedName>
    <definedName name="QT" localSheetId="10" hidden="1">{"'Sheet1'!$L$16"}</definedName>
    <definedName name="QT" localSheetId="11" hidden="1">{"'Sheet1'!$L$16"}</definedName>
    <definedName name="QT" localSheetId="12" hidden="1">{"'Sheet1'!$L$16"}</definedName>
    <definedName name="QT" localSheetId="18" hidden="1">{"'Sheet1'!$L$16"}</definedName>
    <definedName name="QT" localSheetId="17" hidden="1">{"'Sheet1'!$L$16"}</definedName>
    <definedName name="QT" localSheetId="3" hidden="1">{"'Sheet1'!$L$16"}</definedName>
    <definedName name="QT" localSheetId="0" hidden="1">{"'Sheet1'!$L$16"}</definedName>
    <definedName name="QT" localSheetId="13" hidden="1">{"'Sheet1'!$L$16"}</definedName>
    <definedName name="QT" localSheetId="16" hidden="1">{"'Sheet1'!$L$16"}</definedName>
    <definedName name="QT" localSheetId="1" hidden="1">{"'Sheet1'!$L$16"}</definedName>
    <definedName name="QT" localSheetId="2" hidden="1">{"'Sheet1'!$L$16"}</definedName>
    <definedName name="QT" hidden="1">{"'Sheet1'!$L$16"}</definedName>
    <definedName name="qtdm" localSheetId="13">#REF!</definedName>
    <definedName name="qtdm" localSheetId="16">#REF!</definedName>
    <definedName name="qtdm">#N/A</definedName>
    <definedName name="qu" localSheetId="19">#REF!</definedName>
    <definedName name="qu" localSheetId="7">#REF!</definedName>
    <definedName name="qu" localSheetId="10">#REF!</definedName>
    <definedName name="qu" localSheetId="18">#REF!</definedName>
    <definedName name="qu" localSheetId="17">#REF!</definedName>
    <definedName name="qu" localSheetId="3">#REF!</definedName>
    <definedName name="qu" localSheetId="0">#REF!</definedName>
    <definedName name="qu" localSheetId="16">#REF!</definedName>
    <definedName name="qu" localSheetId="1">#REF!</definedName>
    <definedName name="qu" localSheetId="2">#REF!</definedName>
    <definedName name="qu">#REF!</definedName>
    <definedName name="Quantities" localSheetId="19">#REF!</definedName>
    <definedName name="Quantities" localSheetId="10">#REF!</definedName>
    <definedName name="Quantities" localSheetId="3">#REF!</definedName>
    <definedName name="Quantities" localSheetId="16">#REF!</definedName>
    <definedName name="Quantities">#REF!</definedName>
    <definedName name="quoan" localSheetId="4" hidden="1">{"'Sheet1'!$L$16"}</definedName>
    <definedName name="quoan" localSheetId="5" hidden="1">{"'Sheet1'!$L$16"}</definedName>
    <definedName name="quoan" localSheetId="6" hidden="1">{"'Sheet1'!$L$16"}</definedName>
    <definedName name="quoan" localSheetId="19" hidden="1">{"'Sheet1'!$L$16"}</definedName>
    <definedName name="quoan" localSheetId="7" hidden="1">{"'Sheet1'!$L$16"}</definedName>
    <definedName name="quoan" localSheetId="8" hidden="1">{"'Sheet1'!$L$16"}</definedName>
    <definedName name="quoan" localSheetId="10" hidden="1">{"'Sheet1'!$L$16"}</definedName>
    <definedName name="quoan" localSheetId="11" hidden="1">{"'Sheet1'!$L$16"}</definedName>
    <definedName name="quoan" localSheetId="12" hidden="1">{"'Sheet1'!$L$16"}</definedName>
    <definedName name="quoan" localSheetId="18" hidden="1">{"'Sheet1'!$L$16"}</definedName>
    <definedName name="quoan" localSheetId="17" hidden="1">{"'Sheet1'!$L$16"}</definedName>
    <definedName name="quoan" localSheetId="3" hidden="1">{"'Sheet1'!$L$16"}</definedName>
    <definedName name="quoan" localSheetId="0" hidden="1">{"'Sheet1'!$L$16"}</definedName>
    <definedName name="quoan" localSheetId="13" hidden="1">{"'Sheet1'!$L$16"}</definedName>
    <definedName name="quoan" localSheetId="16" hidden="1">{"'Sheet1'!$L$16"}</definedName>
    <definedName name="quoan" localSheetId="1" hidden="1">{"'Sheet1'!$L$16"}</definedName>
    <definedName name="quoan" localSheetId="2" hidden="1">{"'Sheet1'!$L$16"}</definedName>
    <definedName name="quoan" hidden="1">{"'Sheet1'!$L$16"}</definedName>
    <definedName name="R_mong" localSheetId="19">#REF!</definedName>
    <definedName name="R_mong" localSheetId="10">#REF!</definedName>
    <definedName name="R_mong" localSheetId="3">#REF!</definedName>
    <definedName name="R_mong" localSheetId="16">#REF!</definedName>
    <definedName name="R_mong">#REF!</definedName>
    <definedName name="Ra_" localSheetId="19">#REF!</definedName>
    <definedName name="Ra_" localSheetId="10">#REF!</definedName>
    <definedName name="Ra_" localSheetId="3">#REF!</definedName>
    <definedName name="Ra_" localSheetId="16">#REF!</definedName>
    <definedName name="Ra_">#REF!</definedName>
    <definedName name="ra11p" localSheetId="13">#REF!</definedName>
    <definedName name="ra11p" localSheetId="16">#REF!</definedName>
    <definedName name="ra11p">#N/A</definedName>
    <definedName name="ra13p" localSheetId="13">#REF!</definedName>
    <definedName name="ra13p" localSheetId="16">#REF!</definedName>
    <definedName name="ra13p">#N/A</definedName>
    <definedName name="rack1" localSheetId="19">#REF!</definedName>
    <definedName name="rack1" localSheetId="7">#REF!</definedName>
    <definedName name="rack1" localSheetId="18">#REF!</definedName>
    <definedName name="rack1" localSheetId="17">#REF!</definedName>
    <definedName name="rack1" localSheetId="13">#REF!</definedName>
    <definedName name="rack1" localSheetId="16">#REF!</definedName>
    <definedName name="rack1">#REF!</definedName>
    <definedName name="rack2" localSheetId="19">#REF!</definedName>
    <definedName name="rack2" localSheetId="13">#REF!</definedName>
    <definedName name="rack2" localSheetId="16">#REF!</definedName>
    <definedName name="rack2">#REF!</definedName>
    <definedName name="rack3" localSheetId="19">#REF!</definedName>
    <definedName name="rack3" localSheetId="13">#REF!</definedName>
    <definedName name="rack3" localSheetId="16">#REF!</definedName>
    <definedName name="rack3">#REF!</definedName>
    <definedName name="rack4" localSheetId="19">#REF!</definedName>
    <definedName name="rack4" localSheetId="13">#REF!</definedName>
    <definedName name="rack4" localSheetId="16">#REF!</definedName>
    <definedName name="rack4">#REF!</definedName>
    <definedName name="rain.." localSheetId="19">#REF!</definedName>
    <definedName name="rain.." localSheetId="10">#REF!</definedName>
    <definedName name="rain.." localSheetId="3">#REF!</definedName>
    <definedName name="rain.." localSheetId="0">#REF!</definedName>
    <definedName name="rain.." localSheetId="16">#REF!</definedName>
    <definedName name="rain.." localSheetId="1">#REF!</definedName>
    <definedName name="rain.." localSheetId="2">#REF!</definedName>
    <definedName name="rain..">#REF!</definedName>
    <definedName name="Ranhxay" localSheetId="4" hidden="1">{"'Sheet1'!$L$16"}</definedName>
    <definedName name="Ranhxay" localSheetId="5" hidden="1">{"'Sheet1'!$L$16"}</definedName>
    <definedName name="Ranhxay" localSheetId="6" hidden="1">{"'Sheet1'!$L$16"}</definedName>
    <definedName name="Ranhxay" localSheetId="19" hidden="1">{"'Sheet1'!$L$16"}</definedName>
    <definedName name="Ranhxay" localSheetId="7" hidden="1">{"'Sheet1'!$L$16"}</definedName>
    <definedName name="Ranhxay" localSheetId="8" hidden="1">{"'Sheet1'!$L$16"}</definedName>
    <definedName name="Ranhxay" localSheetId="10" hidden="1">{"'Sheet1'!$L$16"}</definedName>
    <definedName name="Ranhxay" localSheetId="11" hidden="1">{"'Sheet1'!$L$16"}</definedName>
    <definedName name="Ranhxay" localSheetId="12" hidden="1">{"'Sheet1'!$L$16"}</definedName>
    <definedName name="Ranhxay" localSheetId="18" hidden="1">{"'Sheet1'!$L$16"}</definedName>
    <definedName name="Ranhxay" localSheetId="17" hidden="1">{"'Sheet1'!$L$16"}</definedName>
    <definedName name="Ranhxay" localSheetId="3" hidden="1">{"'Sheet1'!$L$16"}</definedName>
    <definedName name="Ranhxay" localSheetId="0" hidden="1">{"'Sheet1'!$L$16"}</definedName>
    <definedName name="Ranhxay" localSheetId="13" hidden="1">{"'Sheet1'!$L$16"}</definedName>
    <definedName name="Ranhxay" localSheetId="16" hidden="1">{"'Sheet1'!$L$16"}</definedName>
    <definedName name="Ranhxay" localSheetId="1" hidden="1">{"'Sheet1'!$L$16"}</definedName>
    <definedName name="Ranhxay" localSheetId="2" hidden="1">{"'Sheet1'!$L$16"}</definedName>
    <definedName name="Ranhxay" hidden="1">{"'Sheet1'!$L$16"}</definedName>
    <definedName name="rate">14000</definedName>
    <definedName name="Rc_" localSheetId="19">#REF!</definedName>
    <definedName name="Rc_" localSheetId="7">#REF!</definedName>
    <definedName name="Rc_" localSheetId="10">#REF!</definedName>
    <definedName name="Rc_" localSheetId="18">#REF!</definedName>
    <definedName name="Rc_" localSheetId="17">#REF!</definedName>
    <definedName name="Rc_" localSheetId="3">#REF!</definedName>
    <definedName name="Rc_" localSheetId="0">#REF!</definedName>
    <definedName name="Rc_" localSheetId="16">#REF!</definedName>
    <definedName name="Rc_" localSheetId="1">#REF!</definedName>
    <definedName name="Rc_" localSheetId="2">#REF!</definedName>
    <definedName name="Rc_">#REF!</definedName>
    <definedName name="RCArea" localSheetId="4" hidden="1">#REF!</definedName>
    <definedName name="RCArea" localSheetId="5" hidden="1">#REF!</definedName>
    <definedName name="RCArea" localSheetId="6" hidden="1">#REF!</definedName>
    <definedName name="RCArea" localSheetId="19" hidden="1">#REF!</definedName>
    <definedName name="RCArea" localSheetId="8" hidden="1">#REF!</definedName>
    <definedName name="RCArea" localSheetId="10" hidden="1">#REF!</definedName>
    <definedName name="RCArea" localSheetId="11" hidden="1">#REF!</definedName>
    <definedName name="RCArea" localSheetId="18" hidden="1">#REF!</definedName>
    <definedName name="RCArea" localSheetId="3" hidden="1">#REF!</definedName>
    <definedName name="RCArea" localSheetId="13" hidden="1">#REF!</definedName>
    <definedName name="RCArea" localSheetId="16" hidden="1">#REF!</definedName>
    <definedName name="RCArea" hidden="1">#REF!</definedName>
    <definedName name="Rcc" localSheetId="19">#REF!</definedName>
    <definedName name="Rcc" localSheetId="10">#REF!</definedName>
    <definedName name="Rcc" localSheetId="3">#REF!</definedName>
    <definedName name="Rcc" localSheetId="16">#REF!</definedName>
    <definedName name="Rcc">#REF!</definedName>
    <definedName name="RCF">#N/A</definedName>
    <definedName name="RCKM">#N/A</definedName>
    <definedName name="RDEC">#N/A</definedName>
    <definedName name="RDEFF">#N/A</definedName>
    <definedName name="RDFC">#N/A</definedName>
    <definedName name="RDFU">#N/A</definedName>
    <definedName name="RDLIF">#N/A</definedName>
    <definedName name="RDOM">#N/A</definedName>
    <definedName name="rdpcf">#N/A</definedName>
    <definedName name="RDRC">#N/A</definedName>
    <definedName name="RDRF">#N/A</definedName>
    <definedName name="re" localSheetId="4" hidden="1">{"'Sheet1'!$L$16"}</definedName>
    <definedName name="re" localSheetId="5" hidden="1">{"'Sheet1'!$L$16"}</definedName>
    <definedName name="re" localSheetId="6" hidden="1">{"'Sheet1'!$L$16"}</definedName>
    <definedName name="re" localSheetId="19" hidden="1">{"'Sheet1'!$L$16"}</definedName>
    <definedName name="re" localSheetId="7" hidden="1">{"'Sheet1'!$L$16"}</definedName>
    <definedName name="re" localSheetId="8" hidden="1">{"'Sheet1'!$L$16"}</definedName>
    <definedName name="re" localSheetId="10" hidden="1">{"'Sheet1'!$L$16"}</definedName>
    <definedName name="re" localSheetId="11" hidden="1">{"'Sheet1'!$L$16"}</definedName>
    <definedName name="re" localSheetId="12" hidden="1">{"'Sheet1'!$L$16"}</definedName>
    <definedName name="re" localSheetId="18" hidden="1">{"'Sheet1'!$L$16"}</definedName>
    <definedName name="re" localSheetId="17" hidden="1">{"'Sheet1'!$L$16"}</definedName>
    <definedName name="re" localSheetId="3" hidden="1">{"'Sheet1'!$L$16"}</definedName>
    <definedName name="re" localSheetId="0" hidden="1">{"'Sheet1'!$L$16"}</definedName>
    <definedName name="re" localSheetId="13" hidden="1">{"'Sheet1'!$L$16"}</definedName>
    <definedName name="re" localSheetId="16" hidden="1">{"'Sheet1'!$L$16"}</definedName>
    <definedName name="re" localSheetId="1" hidden="1">{"'Sheet1'!$L$16"}</definedName>
    <definedName name="re" localSheetId="2" hidden="1">{"'Sheet1'!$L$16"}</definedName>
    <definedName name="re" hidden="1">{"'Sheet1'!$L$16"}</definedName>
    <definedName name="_xlnm.Recorder" localSheetId="19">#REF!</definedName>
    <definedName name="_xlnm.Recorder" localSheetId="13">#REF!</definedName>
    <definedName name="_xlnm.Recorder" localSheetId="16">#REF!</definedName>
    <definedName name="_xlnm.Recorder">#REF!</definedName>
    <definedName name="RECOUT">#N/A</definedName>
    <definedName name="REG">#N/A</definedName>
    <definedName name="Region" localSheetId="19">#REF!</definedName>
    <definedName name="Region" localSheetId="7">#REF!</definedName>
    <definedName name="Region" localSheetId="10">#REF!</definedName>
    <definedName name="Region" localSheetId="18">#REF!</definedName>
    <definedName name="Region" localSheetId="17">#REF!</definedName>
    <definedName name="Region" localSheetId="3">#REF!</definedName>
    <definedName name="Region" localSheetId="0">#REF!</definedName>
    <definedName name="Region" localSheetId="16">#REF!</definedName>
    <definedName name="Region" localSheetId="1">#REF!</definedName>
    <definedName name="Region" localSheetId="2">#REF!</definedName>
    <definedName name="Region">#REF!</definedName>
    <definedName name="Result21" localSheetId="4" hidden="1">{"'Sheet1'!$L$16"}</definedName>
    <definedName name="Result21" localSheetId="5" hidden="1">{"'Sheet1'!$L$16"}</definedName>
    <definedName name="Result21" localSheetId="6" hidden="1">{"'Sheet1'!$L$16"}</definedName>
    <definedName name="Result21" localSheetId="19" hidden="1">{"'Sheet1'!$L$16"}</definedName>
    <definedName name="Result21" localSheetId="7" hidden="1">{"'Sheet1'!$L$16"}</definedName>
    <definedName name="Result21" localSheetId="8" hidden="1">{"'Sheet1'!$L$16"}</definedName>
    <definedName name="Result21" localSheetId="10" hidden="1">{"'Sheet1'!$L$16"}</definedName>
    <definedName name="Result21" localSheetId="11" hidden="1">{"'Sheet1'!$L$16"}</definedName>
    <definedName name="Result21" localSheetId="12" hidden="1">{"'Sheet1'!$L$16"}</definedName>
    <definedName name="Result21" localSheetId="18" hidden="1">{"'Sheet1'!$L$16"}</definedName>
    <definedName name="Result21" localSheetId="17" hidden="1">{"'Sheet1'!$L$16"}</definedName>
    <definedName name="Result21" localSheetId="3" hidden="1">{"'Sheet1'!$L$16"}</definedName>
    <definedName name="Result21" localSheetId="0" hidden="1">{"'Sheet1'!$L$16"}</definedName>
    <definedName name="Result21" localSheetId="13" hidden="1">{"'Sheet1'!$L$16"}</definedName>
    <definedName name="Result21" localSheetId="16" hidden="1">{"'Sheet1'!$L$16"}</definedName>
    <definedName name="Result21" localSheetId="1" hidden="1">{"'Sheet1'!$L$16"}</definedName>
    <definedName name="Result21" localSheetId="2" hidden="1">{"'Sheet1'!$L$16"}</definedName>
    <definedName name="Result21" hidden="1">{"'Sheet1'!$L$16"}</definedName>
    <definedName name="rewtwetw" localSheetId="19" hidden="1">#REF!</definedName>
    <definedName name="rewtwetw" localSheetId="13" hidden="1">#REF!</definedName>
    <definedName name="rewtwetw" localSheetId="16" hidden="1">#REF!</definedName>
    <definedName name="rewtwetw" hidden="1">#REF!</definedName>
    <definedName name="RFP003A" localSheetId="13">#REF!</definedName>
    <definedName name="RFP003A" localSheetId="16">#REF!</definedName>
    <definedName name="RFP003A">#N/A</definedName>
    <definedName name="RFP003B" localSheetId="13">#REF!</definedName>
    <definedName name="RFP003B" localSheetId="16">#REF!</definedName>
    <definedName name="RFP003B">#N/A</definedName>
    <definedName name="RFP003C" localSheetId="13">#REF!</definedName>
    <definedName name="RFP003C" localSheetId="16">#REF!</definedName>
    <definedName name="RFP003C">#N/A</definedName>
    <definedName name="RFP003D" localSheetId="13">#REF!</definedName>
    <definedName name="RFP003D" localSheetId="16">#REF!</definedName>
    <definedName name="RFP003D">#N/A</definedName>
    <definedName name="RFP003E" localSheetId="13">#REF!</definedName>
    <definedName name="RFP003E" localSheetId="16">#REF!</definedName>
    <definedName name="RFP003E">#N/A</definedName>
    <definedName name="RFP003F" localSheetId="13">#REF!</definedName>
    <definedName name="RFP003F" localSheetId="16">#REF!</definedName>
    <definedName name="RFP003F">#N/A</definedName>
    <definedName name="RGLIF">#N/A</definedName>
    <definedName name="rgshds" localSheetId="4" hidden="1">{"'Sheet1'!$L$16"}</definedName>
    <definedName name="rgshds" localSheetId="5" hidden="1">{"'Sheet1'!$L$16"}</definedName>
    <definedName name="rgshds" localSheetId="6" hidden="1">{"'Sheet1'!$L$16"}</definedName>
    <definedName name="rgshds" localSheetId="19" hidden="1">{"'Sheet1'!$L$16"}</definedName>
    <definedName name="rgshds" localSheetId="7" hidden="1">{"'Sheet1'!$L$16"}</definedName>
    <definedName name="rgshds" localSheetId="8" hidden="1">{"'Sheet1'!$L$16"}</definedName>
    <definedName name="rgshds" localSheetId="10" hidden="1">{"'Sheet1'!$L$16"}</definedName>
    <definedName name="rgshds" localSheetId="11" hidden="1">{"'Sheet1'!$L$16"}</definedName>
    <definedName name="rgshds" localSheetId="12" hidden="1">{"'Sheet1'!$L$16"}</definedName>
    <definedName name="rgshds" localSheetId="18" hidden="1">{"'Sheet1'!$L$16"}</definedName>
    <definedName name="rgshds" localSheetId="17" hidden="1">{"'Sheet1'!$L$16"}</definedName>
    <definedName name="rgshds" localSheetId="3" hidden="1">{"'Sheet1'!$L$16"}</definedName>
    <definedName name="rgshds" localSheetId="0" hidden="1">{"'Sheet1'!$L$16"}</definedName>
    <definedName name="rgshds" localSheetId="13" hidden="1">{"'Sheet1'!$L$16"}</definedName>
    <definedName name="rgshds" localSheetId="16" hidden="1">{"'Sheet1'!$L$16"}</definedName>
    <definedName name="rgshds" localSheetId="1" hidden="1">{"'Sheet1'!$L$16"}</definedName>
    <definedName name="rgshds" localSheetId="2" hidden="1">{"'Sheet1'!$L$16"}</definedName>
    <definedName name="rgshds" hidden="1">{"'Sheet1'!$L$16"}</definedName>
    <definedName name="RHEC">#N/A</definedName>
    <definedName name="RHEFF">#N/A</definedName>
    <definedName name="RHHC">#N/A</definedName>
    <definedName name="RHLIF">#N/A</definedName>
    <definedName name="RHOM">#N/A</definedName>
    <definedName name="RI_Comm" localSheetId="19">#REF!</definedName>
    <definedName name="RI_Comm" localSheetId="7">#REF!</definedName>
    <definedName name="RI_Comm" localSheetId="10">#REF!</definedName>
    <definedName name="RI_Comm" localSheetId="18">#REF!</definedName>
    <definedName name="RI_Comm" localSheetId="17">#REF!</definedName>
    <definedName name="RI_Comm" localSheetId="3">#REF!</definedName>
    <definedName name="RI_Comm" localSheetId="0">#REF!</definedName>
    <definedName name="RI_Comm" localSheetId="16">#REF!</definedName>
    <definedName name="RI_Comm" localSheetId="1">#REF!</definedName>
    <definedName name="RI_Comm" localSheetId="2">#REF!</definedName>
    <definedName name="RI_Comm">#REF!</definedName>
    <definedName name="RIR">#N/A</definedName>
    <definedName name="River" localSheetId="19">#REF!</definedName>
    <definedName name="River" localSheetId="7">#REF!</definedName>
    <definedName name="River" localSheetId="10">#REF!</definedName>
    <definedName name="River" localSheetId="18">#REF!</definedName>
    <definedName name="River" localSheetId="17">#REF!</definedName>
    <definedName name="River" localSheetId="3">#REF!</definedName>
    <definedName name="River" localSheetId="0">#REF!</definedName>
    <definedName name="River" localSheetId="16">#REF!</definedName>
    <definedName name="River" localSheetId="1">#REF!</definedName>
    <definedName name="River" localSheetId="2">#REF!</definedName>
    <definedName name="River">#REF!</definedName>
    <definedName name="River_Code" localSheetId="19">#REF!</definedName>
    <definedName name="River_Code" localSheetId="10">#REF!</definedName>
    <definedName name="River_Code" localSheetId="3">#REF!</definedName>
    <definedName name="River_Code" localSheetId="16">#REF!</definedName>
    <definedName name="River_Code">#REF!</definedName>
    <definedName name="RLF">#N/A</definedName>
    <definedName name="RLKM">#N/A</definedName>
    <definedName name="RLL">#N/A</definedName>
    <definedName name="RLOM">#N/A</definedName>
    <definedName name="rnp">32</definedName>
    <definedName name="Road_Code" localSheetId="19">#REF!</definedName>
    <definedName name="Road_Code" localSheetId="7">#REF!</definedName>
    <definedName name="Road_Code" localSheetId="10">#REF!</definedName>
    <definedName name="Road_Code" localSheetId="18">#REF!</definedName>
    <definedName name="Road_Code" localSheetId="17">#REF!</definedName>
    <definedName name="Road_Code" localSheetId="3">#REF!</definedName>
    <definedName name="Road_Code" localSheetId="0">#REF!</definedName>
    <definedName name="Road_Code" localSheetId="16">#REF!</definedName>
    <definedName name="Road_Code" localSheetId="1">#REF!</definedName>
    <definedName name="Road_Code" localSheetId="2">#REF!</definedName>
    <definedName name="Road_Code">#REF!</definedName>
    <definedName name="Road_Name" localSheetId="19">#REF!</definedName>
    <definedName name="Road_Name" localSheetId="10">#REF!</definedName>
    <definedName name="Road_Name" localSheetId="3">#REF!</definedName>
    <definedName name="Road_Name" localSheetId="16">#REF!</definedName>
    <definedName name="Road_Name">#REF!</definedName>
    <definedName name="RoadNo_373" localSheetId="19">#REF!</definedName>
    <definedName name="RoadNo_373" localSheetId="10">#REF!</definedName>
    <definedName name="RoadNo_373" localSheetId="3">#REF!</definedName>
    <definedName name="RoadNo_373" localSheetId="16">#REF!</definedName>
    <definedName name="RoadNo_373">#REF!</definedName>
    <definedName name="rong1" localSheetId="19">#REF!</definedName>
    <definedName name="rong1" localSheetId="10">#REF!</definedName>
    <definedName name="rong1" localSheetId="3">#REF!</definedName>
    <definedName name="rong1" localSheetId="13">#REF!</definedName>
    <definedName name="rong1" localSheetId="16">#REF!</definedName>
    <definedName name="rong1">#REF!</definedName>
    <definedName name="rong2" localSheetId="19">#REF!</definedName>
    <definedName name="rong2" localSheetId="10">#REF!</definedName>
    <definedName name="rong2" localSheetId="3">#REF!</definedName>
    <definedName name="rong2" localSheetId="13">#REF!</definedName>
    <definedName name="rong2" localSheetId="16">#REF!</definedName>
    <definedName name="rong2">#REF!</definedName>
    <definedName name="rong3" localSheetId="19">#REF!</definedName>
    <definedName name="rong3" localSheetId="10">#REF!</definedName>
    <definedName name="rong3" localSheetId="3">#REF!</definedName>
    <definedName name="rong3" localSheetId="13">#REF!</definedName>
    <definedName name="rong3" localSheetId="16">#REF!</definedName>
    <definedName name="rong3">#REF!</definedName>
    <definedName name="rong4" localSheetId="19">#REF!</definedName>
    <definedName name="rong4" localSheetId="10">#REF!</definedName>
    <definedName name="rong4" localSheetId="3">#REF!</definedName>
    <definedName name="rong4" localSheetId="13">#REF!</definedName>
    <definedName name="rong4" localSheetId="16">#REF!</definedName>
    <definedName name="rong4">#REF!</definedName>
    <definedName name="rong5" localSheetId="19">#REF!</definedName>
    <definedName name="rong5" localSheetId="10">#REF!</definedName>
    <definedName name="rong5" localSheetId="3">#REF!</definedName>
    <definedName name="rong5" localSheetId="13">#REF!</definedName>
    <definedName name="rong5" localSheetId="16">#REF!</definedName>
    <definedName name="rong5">#REF!</definedName>
    <definedName name="rong6" localSheetId="19">#REF!</definedName>
    <definedName name="rong6" localSheetId="10">#REF!</definedName>
    <definedName name="rong6" localSheetId="3">#REF!</definedName>
    <definedName name="rong6" localSheetId="13">#REF!</definedName>
    <definedName name="rong6" localSheetId="16">#REF!</definedName>
    <definedName name="rong6">#REF!</definedName>
    <definedName name="RPHEC">#N/A</definedName>
    <definedName name="RPHLIF">#N/A</definedName>
    <definedName name="RPHOM">#N/A</definedName>
    <definedName name="RPHPC">#N/A</definedName>
    <definedName name="Rrpo" localSheetId="19">#REF!</definedName>
    <definedName name="Rrpo" localSheetId="7">#REF!</definedName>
    <definedName name="Rrpo" localSheetId="10">#REF!</definedName>
    <definedName name="Rrpo" localSheetId="18">#REF!</definedName>
    <definedName name="Rrpo" localSheetId="17">#REF!</definedName>
    <definedName name="Rrpo" localSheetId="3">#REF!</definedName>
    <definedName name="Rrpo" localSheetId="0">#REF!</definedName>
    <definedName name="Rrpo" localSheetId="16">#REF!</definedName>
    <definedName name="Rrpo" localSheetId="1">#REF!</definedName>
    <definedName name="Rrpo" localSheetId="2">#REF!</definedName>
    <definedName name="Rrpo">#REF!</definedName>
    <definedName name="RSBC">#N/A</definedName>
    <definedName name="RSBLIF">#N/A</definedName>
    <definedName name="RSIC">#N/A</definedName>
    <definedName name="RSIN">#N/A</definedName>
    <definedName name="RSLIF">#N/A</definedName>
    <definedName name="RSOM">#N/A</definedName>
    <definedName name="RSPI">#N/A</definedName>
    <definedName name="RSSC">#N/A</definedName>
    <definedName name="rtr" localSheetId="4" hidden="1">{"'Sheet1'!$L$16"}</definedName>
    <definedName name="rtr" localSheetId="5" hidden="1">{"'Sheet1'!$L$16"}</definedName>
    <definedName name="rtr" localSheetId="6" hidden="1">{"'Sheet1'!$L$16"}</definedName>
    <definedName name="rtr" localSheetId="19" hidden="1">{"'Sheet1'!$L$16"}</definedName>
    <definedName name="rtr" localSheetId="7" hidden="1">{"'Sheet1'!$L$16"}</definedName>
    <definedName name="rtr" localSheetId="8" hidden="1">{"'Sheet1'!$L$16"}</definedName>
    <definedName name="rtr" localSheetId="10" hidden="1">{"'Sheet1'!$L$16"}</definedName>
    <definedName name="rtr" localSheetId="11" hidden="1">{"'Sheet1'!$L$16"}</definedName>
    <definedName name="rtr" localSheetId="12" hidden="1">{"'Sheet1'!$L$16"}</definedName>
    <definedName name="rtr" localSheetId="18" hidden="1">{"'Sheet1'!$L$16"}</definedName>
    <definedName name="rtr" localSheetId="17" hidden="1">{"'Sheet1'!$L$16"}</definedName>
    <definedName name="rtr" localSheetId="3" hidden="1">{"'Sheet1'!$L$16"}</definedName>
    <definedName name="rtr" localSheetId="0" hidden="1">{"'Sheet1'!$L$16"}</definedName>
    <definedName name="rtr" localSheetId="13" hidden="1">{"'Sheet1'!$L$16"}</definedName>
    <definedName name="rtr" localSheetId="16" hidden="1">{"'Sheet1'!$L$16"}</definedName>
    <definedName name="rtr" localSheetId="1" hidden="1">{"'Sheet1'!$L$16"}</definedName>
    <definedName name="rtr" localSheetId="2" hidden="1">{"'Sheet1'!$L$16"}</definedName>
    <definedName name="rtr" hidden="1">{"'Sheet1'!$L$16"}</definedName>
    <definedName name="RWTPhi">#N/A</definedName>
    <definedName name="RWTPlo">#N/A</definedName>
    <definedName name="s" localSheetId="19">#REF!</definedName>
    <definedName name="s" localSheetId="7">#REF!</definedName>
    <definedName name="s" localSheetId="10">#REF!</definedName>
    <definedName name="s" localSheetId="18">#REF!</definedName>
    <definedName name="s" localSheetId="17">#REF!</definedName>
    <definedName name="s" localSheetId="3">#REF!</definedName>
    <definedName name="s" localSheetId="0">#REF!</definedName>
    <definedName name="s" localSheetId="16">#REF!</definedName>
    <definedName name="s" localSheetId="1">#REF!</definedName>
    <definedName name="s" localSheetId="2">#REF!</definedName>
    <definedName name="s">#REF!</definedName>
    <definedName name="s." localSheetId="19">#REF!</definedName>
    <definedName name="s." localSheetId="10">#REF!</definedName>
    <definedName name="s." localSheetId="3">#REF!</definedName>
    <definedName name="s." localSheetId="16">#REF!</definedName>
    <definedName name="s.">#REF!</definedName>
    <definedName name="S_1" localSheetId="19">#REF!</definedName>
    <definedName name="S_1" localSheetId="10">#REF!</definedName>
    <definedName name="S_1" localSheetId="3">#REF!</definedName>
    <definedName name="S_1" localSheetId="16">#REF!</definedName>
    <definedName name="S_1">#REF!</definedName>
    <definedName name="S_2" localSheetId="19">#REF!</definedName>
    <definedName name="S_2" localSheetId="10">#REF!</definedName>
    <definedName name="S_2" localSheetId="3">#REF!</definedName>
    <definedName name="S_2" localSheetId="16">#REF!</definedName>
    <definedName name="S_2">#REF!</definedName>
    <definedName name="san" localSheetId="4" hidden="1">{"'Sheet1'!$L$16"}</definedName>
    <definedName name="san" localSheetId="5" hidden="1">{"'Sheet1'!$L$16"}</definedName>
    <definedName name="san" localSheetId="6" hidden="1">{"'Sheet1'!$L$16"}</definedName>
    <definedName name="san" localSheetId="19" hidden="1">{"'Sheet1'!$L$16"}</definedName>
    <definedName name="san" localSheetId="7" hidden="1">{"'Sheet1'!$L$16"}</definedName>
    <definedName name="san" localSheetId="8" hidden="1">{"'Sheet1'!$L$16"}</definedName>
    <definedName name="san" localSheetId="10" hidden="1">{"'Sheet1'!$L$16"}</definedName>
    <definedName name="san" localSheetId="11" hidden="1">{"'Sheet1'!$L$16"}</definedName>
    <definedName name="san" localSheetId="12" hidden="1">{"'Sheet1'!$L$16"}</definedName>
    <definedName name="san" localSheetId="18" hidden="1">{"'Sheet1'!$L$16"}</definedName>
    <definedName name="san" localSheetId="17" hidden="1">{"'Sheet1'!$L$16"}</definedName>
    <definedName name="san" localSheetId="3" hidden="1">{"'Sheet1'!$L$16"}</definedName>
    <definedName name="san" localSheetId="0" hidden="1">{"'Sheet1'!$L$16"}</definedName>
    <definedName name="san" localSheetId="13" hidden="1">{"'Sheet1'!$L$16"}</definedName>
    <definedName name="san" localSheetId="16" hidden="1">{"'Sheet1'!$L$16"}</definedName>
    <definedName name="san" localSheetId="1" hidden="1">{"'Sheet1'!$L$16"}</definedName>
    <definedName name="san" localSheetId="2" hidden="1">{"'Sheet1'!$L$16"}</definedName>
    <definedName name="san" hidden="1">{"'Sheet1'!$L$16"}</definedName>
    <definedName name="sand" localSheetId="19">#REF!</definedName>
    <definedName name="sand" localSheetId="13">#REF!</definedName>
    <definedName name="sand" localSheetId="16">#REF!</definedName>
    <definedName name="sand">#REF!</definedName>
    <definedName name="sas" localSheetId="4" hidden="1">{"'Sheet1'!$L$16"}</definedName>
    <definedName name="sas" localSheetId="5" hidden="1">{"'Sheet1'!$L$16"}</definedName>
    <definedName name="sas" localSheetId="6" hidden="1">{"'Sheet1'!$L$16"}</definedName>
    <definedName name="sas" localSheetId="19" hidden="1">{"'Sheet1'!$L$16"}</definedName>
    <definedName name="sas" localSheetId="7" hidden="1">{"'Sheet1'!$L$16"}</definedName>
    <definedName name="sas" localSheetId="8" hidden="1">{"'Sheet1'!$L$16"}</definedName>
    <definedName name="sas" localSheetId="10" hidden="1">{"'Sheet1'!$L$16"}</definedName>
    <definedName name="sas" localSheetId="11" hidden="1">{"'Sheet1'!$L$16"}</definedName>
    <definedName name="sas" localSheetId="12" hidden="1">{"'Sheet1'!$L$16"}</definedName>
    <definedName name="sas" localSheetId="18" hidden="1">{"'Sheet1'!$L$16"}</definedName>
    <definedName name="sas" localSheetId="17" hidden="1">{"'Sheet1'!$L$16"}</definedName>
    <definedName name="sas" localSheetId="3" hidden="1">{"'Sheet1'!$L$16"}</definedName>
    <definedName name="sas" localSheetId="0" hidden="1">{"'Sheet1'!$L$16"}</definedName>
    <definedName name="sas" localSheetId="13" hidden="1">{"'Sheet1'!$L$16"}</definedName>
    <definedName name="sas" localSheetId="16" hidden="1">{"'Sheet1'!$L$16"}</definedName>
    <definedName name="sas" localSheetId="1" hidden="1">{"'Sheet1'!$L$16"}</definedName>
    <definedName name="sas" localSheetId="2" hidden="1">{"'Sheet1'!$L$16"}</definedName>
    <definedName name="sas" hidden="1">{"'Sheet1'!$L$16"}</definedName>
    <definedName name="sav" localSheetId="4" hidden="1">{"'Sheet1'!$L$16"}</definedName>
    <definedName name="sav" localSheetId="5" hidden="1">{"'Sheet1'!$L$16"}</definedName>
    <definedName name="sav" localSheetId="6" hidden="1">{"'Sheet1'!$L$16"}</definedName>
    <definedName name="sav" localSheetId="19" hidden="1">{"'Sheet1'!$L$16"}</definedName>
    <definedName name="sav" localSheetId="7" hidden="1">{"'Sheet1'!$L$16"}</definedName>
    <definedName name="sav" localSheetId="8" hidden="1">{"'Sheet1'!$L$16"}</definedName>
    <definedName name="sav" localSheetId="10" hidden="1">{"'Sheet1'!$L$16"}</definedName>
    <definedName name="sav" localSheetId="11" hidden="1">{"'Sheet1'!$L$16"}</definedName>
    <definedName name="sav" localSheetId="12" hidden="1">{"'Sheet1'!$L$16"}</definedName>
    <definedName name="sav" localSheetId="18" hidden="1">{"'Sheet1'!$L$16"}</definedName>
    <definedName name="sav" localSheetId="17" hidden="1">{"'Sheet1'!$L$16"}</definedName>
    <definedName name="sav" localSheetId="3" hidden="1">{"'Sheet1'!$L$16"}</definedName>
    <definedName name="sav" localSheetId="0" hidden="1">{"'Sheet1'!$L$16"}</definedName>
    <definedName name="sav" localSheetId="13" hidden="1">{"'Sheet1'!$L$16"}</definedName>
    <definedName name="sav" localSheetId="16" hidden="1">{"'Sheet1'!$L$16"}</definedName>
    <definedName name="sav" localSheetId="1" hidden="1">{"'Sheet1'!$L$16"}</definedName>
    <definedName name="sav" localSheetId="2" hidden="1">{"'Sheet1'!$L$16"}</definedName>
    <definedName name="sav" hidden="1">{"'Sheet1'!$L$16"}</definedName>
    <definedName name="SBBK">#N/A</definedName>
    <definedName name="Sc" localSheetId="19">#REF!</definedName>
    <definedName name="Sc" localSheetId="7">#REF!</definedName>
    <definedName name="Sc" localSheetId="10">#REF!</definedName>
    <definedName name="Sc" localSheetId="18">#REF!</definedName>
    <definedName name="Sc" localSheetId="17">#REF!</definedName>
    <definedName name="Sc" localSheetId="3">#REF!</definedName>
    <definedName name="Sc" localSheetId="0">#REF!</definedName>
    <definedName name="Sc" localSheetId="16">#REF!</definedName>
    <definedName name="Sc" localSheetId="1">#REF!</definedName>
    <definedName name="Sc" localSheetId="2">#REF!</definedName>
    <definedName name="Sc">#REF!</definedName>
    <definedName name="scao98">#N/A</definedName>
    <definedName name="SCH" localSheetId="13">#REF!</definedName>
    <definedName name="SCH" localSheetId="16">#REF!</definedName>
    <definedName name="SCH">#N/A</definedName>
    <definedName name="SCT" localSheetId="19">#REF!</definedName>
    <definedName name="SCT" localSheetId="7">#REF!</definedName>
    <definedName name="SCT" localSheetId="10">#REF!</definedName>
    <definedName name="SCT" localSheetId="18">#REF!</definedName>
    <definedName name="SCT" localSheetId="17">#REF!</definedName>
    <definedName name="SCT" localSheetId="3">#REF!</definedName>
    <definedName name="SCT" localSheetId="0">#REF!</definedName>
    <definedName name="SCT" localSheetId="16">#REF!</definedName>
    <definedName name="SCT" localSheetId="1">#REF!</definedName>
    <definedName name="SCT" localSheetId="2">#REF!</definedName>
    <definedName name="SCT">#REF!</definedName>
    <definedName name="sd1p" localSheetId="19">#REF!</definedName>
    <definedName name="sd1p" localSheetId="7">#REF!</definedName>
    <definedName name="sd1p" localSheetId="18">#REF!</definedName>
    <definedName name="sd1p" localSheetId="17">#REF!</definedName>
    <definedName name="sd1p" localSheetId="13">#REF!</definedName>
    <definedName name="sd1p" localSheetId="16">#REF!</definedName>
    <definedName name="sd1p">#REF!</definedName>
    <definedName name="sd3p" localSheetId="19">#REF!</definedName>
    <definedName name="sd3p" localSheetId="13">#REF!</definedName>
    <definedName name="sd3p" localSheetId="16">#REF!</definedName>
    <definedName name="sd3p">#REF!</definedName>
    <definedName name="sdbv" localSheetId="4" hidden="1">{"'Sheet1'!$L$16"}</definedName>
    <definedName name="sdbv" localSheetId="5" hidden="1">{"'Sheet1'!$L$16"}</definedName>
    <definedName name="sdbv" localSheetId="6" hidden="1">{"'Sheet1'!$L$16"}</definedName>
    <definedName name="sdbv" localSheetId="19" hidden="1">{"'Sheet1'!$L$16"}</definedName>
    <definedName name="sdbv" localSheetId="7" hidden="1">{"'Sheet1'!$L$16"}</definedName>
    <definedName name="sdbv" localSheetId="8" hidden="1">{"'Sheet1'!$L$16"}</definedName>
    <definedName name="sdbv" localSheetId="10" hidden="1">{"'Sheet1'!$L$16"}</definedName>
    <definedName name="sdbv" localSheetId="11" hidden="1">{"'Sheet1'!$L$16"}</definedName>
    <definedName name="sdbv" localSheetId="12" hidden="1">{"'Sheet1'!$L$16"}</definedName>
    <definedName name="sdbv" localSheetId="18" hidden="1">{"'Sheet1'!$L$16"}</definedName>
    <definedName name="sdbv" localSheetId="17" hidden="1">{"'Sheet1'!$L$16"}</definedName>
    <definedName name="sdbv" localSheetId="3" hidden="1">{"'Sheet1'!$L$16"}</definedName>
    <definedName name="sdbv" localSheetId="0" hidden="1">{"'Sheet1'!$L$16"}</definedName>
    <definedName name="sdbv" localSheetId="13" hidden="1">{"'Sheet1'!$L$16"}</definedName>
    <definedName name="sdbv" localSheetId="16" hidden="1">{"'Sheet1'!$L$16"}</definedName>
    <definedName name="sdbv" localSheetId="1" hidden="1">{"'Sheet1'!$L$16"}</definedName>
    <definedName name="sdbv" localSheetId="2" hidden="1">{"'Sheet1'!$L$16"}</definedName>
    <definedName name="sdbv" hidden="1">{"'Sheet1'!$L$16"}</definedName>
    <definedName name="sddddddddddddddd" localSheetId="4" hidden="1">{"'Sheet1'!$L$16"}</definedName>
    <definedName name="sddddddddddddddd" localSheetId="5" hidden="1">{"'Sheet1'!$L$16"}</definedName>
    <definedName name="sddddddddddddddd" localSheetId="6" hidden="1">{"'Sheet1'!$L$16"}</definedName>
    <definedName name="sddddddddddddddd" localSheetId="19" hidden="1">{"'Sheet1'!$L$16"}</definedName>
    <definedName name="sddddddddddddddd" localSheetId="7" hidden="1">{"'Sheet1'!$L$16"}</definedName>
    <definedName name="sddddddddddddddd" localSheetId="8" hidden="1">{"'Sheet1'!$L$16"}</definedName>
    <definedName name="sddddddddddddddd" localSheetId="10" hidden="1">{"'Sheet1'!$L$16"}</definedName>
    <definedName name="sddddddddddddddd" localSheetId="11" hidden="1">{"'Sheet1'!$L$16"}</definedName>
    <definedName name="sddddddddddddddd" localSheetId="12" hidden="1">{"'Sheet1'!$L$16"}</definedName>
    <definedName name="sddddddddddddddd" localSheetId="18" hidden="1">{"'Sheet1'!$L$16"}</definedName>
    <definedName name="sddddddddddddddd" localSheetId="17" hidden="1">{"'Sheet1'!$L$16"}</definedName>
    <definedName name="sddddddddddddddd" localSheetId="3" hidden="1">{"'Sheet1'!$L$16"}</definedName>
    <definedName name="sddddddddddddddd" localSheetId="0" hidden="1">{"'Sheet1'!$L$16"}</definedName>
    <definedName name="sddddddddddddddd" localSheetId="13" hidden="1">{"'Sheet1'!$L$16"}</definedName>
    <definedName name="sddddddddddddddd" localSheetId="16" hidden="1">{"'Sheet1'!$L$16"}</definedName>
    <definedName name="sddddddddddddddd" localSheetId="1" hidden="1">{"'Sheet1'!$L$16"}</definedName>
    <definedName name="sddddddddddddddd" localSheetId="2" hidden="1">{"'Sheet1'!$L$16"}</definedName>
    <definedName name="sddddddddddddddd" hidden="1">{"'Sheet1'!$L$16"}</definedName>
    <definedName name="sdf" localSheetId="4" hidden="1">{"'Sheet1'!$L$16"}</definedName>
    <definedName name="sdf" localSheetId="5" hidden="1">{"'Sheet1'!$L$16"}</definedName>
    <definedName name="sdf" localSheetId="6" hidden="1">{"'Sheet1'!$L$16"}</definedName>
    <definedName name="sdf" localSheetId="19" hidden="1">{"'Sheet1'!$L$16"}</definedName>
    <definedName name="sdf" localSheetId="7" hidden="1">{"'Sheet1'!$L$16"}</definedName>
    <definedName name="sdf" localSheetId="8" hidden="1">{"'Sheet1'!$L$16"}</definedName>
    <definedName name="sdf" localSheetId="10" hidden="1">{"'Sheet1'!$L$16"}</definedName>
    <definedName name="sdf" localSheetId="11" hidden="1">{"'Sheet1'!$L$16"}</definedName>
    <definedName name="sdf" localSheetId="12" hidden="1">{"'Sheet1'!$L$16"}</definedName>
    <definedName name="sdf" localSheetId="18" hidden="1">{"'Sheet1'!$L$16"}</definedName>
    <definedName name="sdf" localSheetId="17" hidden="1">{"'Sheet1'!$L$16"}</definedName>
    <definedName name="sdf" localSheetId="3" hidden="1">{"'Sheet1'!$L$16"}</definedName>
    <definedName name="sdf" localSheetId="0" hidden="1">{"'Sheet1'!$L$16"}</definedName>
    <definedName name="sdf" localSheetId="13" hidden="1">{"'Sheet1'!$L$16"}</definedName>
    <definedName name="sdf" localSheetId="16" hidden="1">{"'Sheet1'!$L$16"}</definedName>
    <definedName name="sdf" localSheetId="1" hidden="1">{"'Sheet1'!$L$16"}</definedName>
    <definedName name="sdf" localSheetId="2" hidden="1">{"'Sheet1'!$L$16"}</definedName>
    <definedName name="sdf" hidden="1">{"'Sheet1'!$L$16"}</definedName>
    <definedName name="sdfsdfs" localSheetId="4" hidden="1">#REF!</definedName>
    <definedName name="sdfsdfs" localSheetId="5" hidden="1">#REF!</definedName>
    <definedName name="sdfsdfs" localSheetId="6" hidden="1">#REF!</definedName>
    <definedName name="sdfsdfs" localSheetId="19" hidden="1">#REF!</definedName>
    <definedName name="sdfsdfs" localSheetId="8" hidden="1">#REF!</definedName>
    <definedName name="sdfsdfs" localSheetId="10" hidden="1">#REF!</definedName>
    <definedName name="sdfsdfs" localSheetId="11" hidden="1">#REF!</definedName>
    <definedName name="sdfsdfs" localSheetId="18" hidden="1">#REF!</definedName>
    <definedName name="sdfsdfs" localSheetId="3" hidden="1">#REF!</definedName>
    <definedName name="sdfsdfs" localSheetId="13" hidden="1">#REF!</definedName>
    <definedName name="sdfsdfs" localSheetId="16" hidden="1">#REF!</definedName>
    <definedName name="sdfsdfs" hidden="1">#REF!</definedName>
    <definedName name="sdfsdfsd" localSheetId="4" hidden="1">{"'Sheet1'!$L$16"}</definedName>
    <definedName name="sdfsdfsd" localSheetId="5" hidden="1">{"'Sheet1'!$L$16"}</definedName>
    <definedName name="sdfsdfsd" localSheetId="6" hidden="1">{"'Sheet1'!$L$16"}</definedName>
    <definedName name="sdfsdfsd" localSheetId="19" hidden="1">{"'Sheet1'!$L$16"}</definedName>
    <definedName name="sdfsdfsd" localSheetId="7" hidden="1">{"'Sheet1'!$L$16"}</definedName>
    <definedName name="sdfsdfsd" localSheetId="8" hidden="1">{"'Sheet1'!$L$16"}</definedName>
    <definedName name="sdfsdfsd" localSheetId="10" hidden="1">{"'Sheet1'!$L$16"}</definedName>
    <definedName name="sdfsdfsd" localSheetId="11" hidden="1">{"'Sheet1'!$L$16"}</definedName>
    <definedName name="sdfsdfsd" localSheetId="12" hidden="1">{"'Sheet1'!$L$16"}</definedName>
    <definedName name="sdfsdfsd" localSheetId="18" hidden="1">{"'Sheet1'!$L$16"}</definedName>
    <definedName name="sdfsdfsd" localSheetId="17" hidden="1">{"'Sheet1'!$L$16"}</definedName>
    <definedName name="sdfsdfsd" localSheetId="3" hidden="1">{"'Sheet1'!$L$16"}</definedName>
    <definedName name="sdfsdfsd" localSheetId="0" hidden="1">{"'Sheet1'!$L$16"}</definedName>
    <definedName name="sdfsdfsd" localSheetId="13" hidden="1">{"'Sheet1'!$L$16"}</definedName>
    <definedName name="sdfsdfsd" localSheetId="16" hidden="1">{"'Sheet1'!$L$16"}</definedName>
    <definedName name="sdfsdfsd" localSheetId="1" hidden="1">{"'Sheet1'!$L$16"}</definedName>
    <definedName name="sdfsdfsd" localSheetId="2" hidden="1">{"'Sheet1'!$L$16"}</definedName>
    <definedName name="sdfsdfsd" hidden="1">{"'Sheet1'!$L$16"}</definedName>
    <definedName name="sdgdsg" localSheetId="4" hidden="1">{"'Sheet1'!$L$16"}</definedName>
    <definedName name="sdgdsg" localSheetId="5" hidden="1">{"'Sheet1'!$L$16"}</definedName>
    <definedName name="sdgdsg" localSheetId="6" hidden="1">{"'Sheet1'!$L$16"}</definedName>
    <definedName name="sdgdsg" localSheetId="19" hidden="1">{"'Sheet1'!$L$16"}</definedName>
    <definedName name="sdgdsg" localSheetId="7" hidden="1">{"'Sheet1'!$L$16"}</definedName>
    <definedName name="sdgdsg" localSheetId="8" hidden="1">{"'Sheet1'!$L$16"}</definedName>
    <definedName name="sdgdsg" localSheetId="10" hidden="1">{"'Sheet1'!$L$16"}</definedName>
    <definedName name="sdgdsg" localSheetId="11" hidden="1">{"'Sheet1'!$L$16"}</definedName>
    <definedName name="sdgdsg" localSheetId="12" hidden="1">{"'Sheet1'!$L$16"}</definedName>
    <definedName name="sdgdsg" localSheetId="18" hidden="1">{"'Sheet1'!$L$16"}</definedName>
    <definedName name="sdgdsg" localSheetId="17" hidden="1">{"'Sheet1'!$L$16"}</definedName>
    <definedName name="sdgdsg" localSheetId="3" hidden="1">{"'Sheet1'!$L$16"}</definedName>
    <definedName name="sdgdsg" localSheetId="0" hidden="1">{"'Sheet1'!$L$16"}</definedName>
    <definedName name="sdgdsg" localSheetId="13" hidden="1">{"'Sheet1'!$L$16"}</definedName>
    <definedName name="sdgdsg" localSheetId="16" hidden="1">{"'Sheet1'!$L$16"}</definedName>
    <definedName name="sdgdsg" localSheetId="1" hidden="1">{"'Sheet1'!$L$16"}</definedName>
    <definedName name="sdgdsg" localSheetId="2" hidden="1">{"'Sheet1'!$L$16"}</definedName>
    <definedName name="sdgdsg" hidden="1">{"'Sheet1'!$L$16"}</definedName>
    <definedName name="SDMONG" localSheetId="13">#REF!</definedName>
    <definedName name="SDMONG" localSheetId="16">#REF!</definedName>
    <definedName name="SDMONG">#N/A</definedName>
    <definedName name="së_giao_th_ng" localSheetId="19">#REF!</definedName>
    <definedName name="së_giao_th_ng" localSheetId="7">#REF!</definedName>
    <definedName name="së_giao_th_ng" localSheetId="10">#REF!</definedName>
    <definedName name="së_giao_th_ng" localSheetId="18">#REF!</definedName>
    <definedName name="së_giao_th_ng" localSheetId="17">#REF!</definedName>
    <definedName name="së_giao_th_ng" localSheetId="3">#REF!</definedName>
    <definedName name="së_giao_th_ng" localSheetId="0">#REF!</definedName>
    <definedName name="së_giao_th_ng" localSheetId="16">#REF!</definedName>
    <definedName name="së_giao_th_ng" localSheetId="1">#REF!</definedName>
    <definedName name="së_giao_th_ng" localSheetId="2">#REF!</definedName>
    <definedName name="së_giao_th_ng">#REF!</definedName>
    <definedName name="së_n_ng_nghiÖp_v__pt_n_ng_th_n" localSheetId="19">#REF!</definedName>
    <definedName name="së_n_ng_nghiÖp_v__pt_n_ng_th_n" localSheetId="10">#REF!</definedName>
    <definedName name="së_n_ng_nghiÖp_v__pt_n_ng_th_n" localSheetId="3">#REF!</definedName>
    <definedName name="së_n_ng_nghiÖp_v__pt_n_ng_th_n" localSheetId="16">#REF!</definedName>
    <definedName name="së_n_ng_nghiÖp_v__pt_n_ng_th_n">#REF!</definedName>
    <definedName name="së_thuû_s_n" localSheetId="19">#REF!</definedName>
    <definedName name="së_thuû_s_n" localSheetId="10">#REF!</definedName>
    <definedName name="së_thuû_s_n" localSheetId="3">#REF!</definedName>
    <definedName name="së_thuû_s_n" localSheetId="16">#REF!</definedName>
    <definedName name="së_thuû_s_n">#REF!</definedName>
    <definedName name="së_x_y_dùng" localSheetId="19">#REF!</definedName>
    <definedName name="së_x_y_dùng" localSheetId="10">#REF!</definedName>
    <definedName name="së_x_y_dùng" localSheetId="3">#REF!</definedName>
    <definedName name="së_x_y_dùng" localSheetId="16">#REF!</definedName>
    <definedName name="së_x_y_dùng">#REF!</definedName>
    <definedName name="seBS" localSheetId="19">{"ÿÿÿÿÿ"}</definedName>
    <definedName name="seBS" localSheetId="7">{"ÿÿÿÿÿ"}</definedName>
    <definedName name="seBS" localSheetId="18">{"ÿÿÿÿÿ"}</definedName>
    <definedName name="seBS" localSheetId="17">{"ÿÿÿÿÿ"}</definedName>
    <definedName name="seBS" localSheetId="13">{"ÿÿÿÿÿ"}</definedName>
    <definedName name="seBS" localSheetId="16">{"ÿÿÿÿÿ"}</definedName>
    <definedName name="seBS">{"ÿÿÿÿÿ"}</definedName>
    <definedName name="sencount" hidden="1">2</definedName>
    <definedName name="Sensation" localSheetId="19">#REF!</definedName>
    <definedName name="Sensation" localSheetId="7">#REF!</definedName>
    <definedName name="Sensation" localSheetId="10">#REF!</definedName>
    <definedName name="Sensation" localSheetId="18">#REF!</definedName>
    <definedName name="Sensation" localSheetId="17">#REF!</definedName>
    <definedName name="Sensation" localSheetId="3">#REF!</definedName>
    <definedName name="Sensation" localSheetId="0">#REF!</definedName>
    <definedName name="Sensation" localSheetId="16">#REF!</definedName>
    <definedName name="Sensation" localSheetId="1">#REF!</definedName>
    <definedName name="Sensation" localSheetId="2">#REF!</definedName>
    <definedName name="Sensation">#REF!</definedName>
    <definedName name="sf" localSheetId="4" hidden="1">{"'Sheet1'!$L$16"}</definedName>
    <definedName name="sf" localSheetId="5" hidden="1">{"'Sheet1'!$L$16"}</definedName>
    <definedName name="sf" localSheetId="6" hidden="1">{"'Sheet1'!$L$16"}</definedName>
    <definedName name="sf" localSheetId="19" hidden="1">{"'Sheet1'!$L$16"}</definedName>
    <definedName name="sf" localSheetId="7" hidden="1">{"'Sheet1'!$L$16"}</definedName>
    <definedName name="sf" localSheetId="8" hidden="1">{"'Sheet1'!$L$16"}</definedName>
    <definedName name="sf" localSheetId="10" hidden="1">{"'Sheet1'!$L$16"}</definedName>
    <definedName name="sf" localSheetId="11" hidden="1">{"'Sheet1'!$L$16"}</definedName>
    <definedName name="sf" localSheetId="12" hidden="1">{"'Sheet1'!$L$16"}</definedName>
    <definedName name="sf" localSheetId="18" hidden="1">{"'Sheet1'!$L$16"}</definedName>
    <definedName name="sf" localSheetId="17" hidden="1">{"'Sheet1'!$L$16"}</definedName>
    <definedName name="sf" localSheetId="3" hidden="1">{"'Sheet1'!$L$16"}</definedName>
    <definedName name="sf" localSheetId="0" hidden="1">{"'Sheet1'!$L$16"}</definedName>
    <definedName name="sf" localSheetId="13" hidden="1">{"'Sheet1'!$L$16"}</definedName>
    <definedName name="sf" localSheetId="16" hidden="1">{"'Sheet1'!$L$16"}</definedName>
    <definedName name="sf" localSheetId="1" hidden="1">{"'Sheet1'!$L$16"}</definedName>
    <definedName name="sf" localSheetId="2" hidden="1">{"'Sheet1'!$L$16"}</definedName>
    <definedName name="sf" hidden="1">{"'Sheet1'!$L$16"}</definedName>
    <definedName name="sfasf" localSheetId="4" hidden="1">#REF!</definedName>
    <definedName name="sfasf" localSheetId="5" hidden="1">#REF!</definedName>
    <definedName name="sfasf" localSheetId="6" hidden="1">#REF!</definedName>
    <definedName name="sfasf" localSheetId="19" hidden="1">#REF!</definedName>
    <definedName name="sfasf" localSheetId="8" hidden="1">#REF!</definedName>
    <definedName name="sfasf" localSheetId="10" hidden="1">#REF!</definedName>
    <definedName name="sfasf" localSheetId="11" hidden="1">#REF!</definedName>
    <definedName name="sfasf" localSheetId="12" hidden="1">#REF!</definedName>
    <definedName name="sfasf" localSheetId="18" hidden="1">#REF!</definedName>
    <definedName name="sfasf" localSheetId="3" hidden="1">#REF!</definedName>
    <definedName name="sfasf" localSheetId="13" hidden="1">#REF!</definedName>
    <definedName name="sfasf" localSheetId="16" hidden="1">#REF!</definedName>
    <definedName name="sfasf" hidden="1">#REF!</definedName>
    <definedName name="sfsd" localSheetId="4" hidden="1">{"'Sheet1'!$L$16"}</definedName>
    <definedName name="sfsd" localSheetId="5" hidden="1">{"'Sheet1'!$L$16"}</definedName>
    <definedName name="sfsd" localSheetId="6" hidden="1">{"'Sheet1'!$L$16"}</definedName>
    <definedName name="sfsd" localSheetId="19" hidden="1">{"'Sheet1'!$L$16"}</definedName>
    <definedName name="sfsd" localSheetId="7" hidden="1">{"'Sheet1'!$L$16"}</definedName>
    <definedName name="sfsd" localSheetId="8" hidden="1">{"'Sheet1'!$L$16"}</definedName>
    <definedName name="sfsd" localSheetId="10" hidden="1">{"'Sheet1'!$L$16"}</definedName>
    <definedName name="sfsd" localSheetId="11" hidden="1">{"'Sheet1'!$L$16"}</definedName>
    <definedName name="sfsd" localSheetId="12" hidden="1">{"'Sheet1'!$L$16"}</definedName>
    <definedName name="sfsd" localSheetId="18" hidden="1">{"'Sheet1'!$L$16"}</definedName>
    <definedName name="sfsd" localSheetId="17" hidden="1">{"'Sheet1'!$L$16"}</definedName>
    <definedName name="sfsd" localSheetId="3" hidden="1">{"'Sheet1'!$L$16"}</definedName>
    <definedName name="sfsd" localSheetId="0" hidden="1">{"'Sheet1'!$L$16"}</definedName>
    <definedName name="sfsd" localSheetId="13" hidden="1">{"'Sheet1'!$L$16"}</definedName>
    <definedName name="sfsd" localSheetId="16" hidden="1">{"'Sheet1'!$L$16"}</definedName>
    <definedName name="sfsd" localSheetId="1" hidden="1">{"'Sheet1'!$L$16"}</definedName>
    <definedName name="sfsd" localSheetId="2" hidden="1">{"'Sheet1'!$L$16"}</definedName>
    <definedName name="sfsd" hidden="1">{"'Sheet1'!$L$16"}</definedName>
    <definedName name="sgsgdd" hidden="1">#N/A</definedName>
    <definedName name="sgsgsgs" hidden="1">#N/A</definedName>
    <definedName name="sh" localSheetId="4" hidden="1">{"'Sheet1'!$L$16"}</definedName>
    <definedName name="sh" localSheetId="5" hidden="1">{"'Sheet1'!$L$16"}</definedName>
    <definedName name="sh" localSheetId="6" hidden="1">{"'Sheet1'!$L$16"}</definedName>
    <definedName name="sh" localSheetId="19" hidden="1">{"'Sheet1'!$L$16"}</definedName>
    <definedName name="sh" localSheetId="7" hidden="1">{"'Sheet1'!$L$16"}</definedName>
    <definedName name="sh" localSheetId="8" hidden="1">{"'Sheet1'!$L$16"}</definedName>
    <definedName name="sh" localSheetId="10" hidden="1">{"'Sheet1'!$L$16"}</definedName>
    <definedName name="sh" localSheetId="11" hidden="1">{"'Sheet1'!$L$16"}</definedName>
    <definedName name="sh" localSheetId="12" hidden="1">{"'Sheet1'!$L$16"}</definedName>
    <definedName name="sh" localSheetId="18" hidden="1">{"'Sheet1'!$L$16"}</definedName>
    <definedName name="sh" localSheetId="17" hidden="1">{"'Sheet1'!$L$16"}</definedName>
    <definedName name="sh" localSheetId="3" hidden="1">{"'Sheet1'!$L$16"}</definedName>
    <definedName name="sh" localSheetId="0" hidden="1">{"'Sheet1'!$L$16"}</definedName>
    <definedName name="sh" localSheetId="13" hidden="1">{"'Sheet1'!$L$16"}</definedName>
    <definedName name="sh" localSheetId="16" hidden="1">{"'Sheet1'!$L$16"}</definedName>
    <definedName name="sh" localSheetId="1" hidden="1">{"'Sheet1'!$L$16"}</definedName>
    <definedName name="sh" localSheetId="2" hidden="1">{"'Sheet1'!$L$16"}</definedName>
    <definedName name="sh" hidden="1">{"'Sheet1'!$L$16"}</definedName>
    <definedName name="Sheet1">#N/A</definedName>
    <definedName name="SheetName">"[Bao_cao_cua_NVTK_tai_NPP_bieu_mau_moi_4___Mau_moi.xls]~         "</definedName>
    <definedName name="sho" localSheetId="13">#REF!</definedName>
    <definedName name="sho" localSheetId="16">#REF!</definedName>
    <definedName name="sho">#N/A</definedName>
    <definedName name="sht" localSheetId="19">#REF!</definedName>
    <definedName name="sht" localSheetId="7">#REF!</definedName>
    <definedName name="sht" localSheetId="18">#REF!</definedName>
    <definedName name="sht" localSheetId="17">#REF!</definedName>
    <definedName name="sht" localSheetId="13">#REF!</definedName>
    <definedName name="sht" localSheetId="16">#REF!</definedName>
    <definedName name="sht">#REF!</definedName>
    <definedName name="sht1p" localSheetId="19">#REF!</definedName>
    <definedName name="sht1p" localSheetId="13">#REF!</definedName>
    <definedName name="sht1p" localSheetId="16">#REF!</definedName>
    <definedName name="sht1p">#REF!</definedName>
    <definedName name="sht3p" localSheetId="19">#REF!</definedName>
    <definedName name="sht3p" localSheetId="13">#REF!</definedName>
    <definedName name="sht3p" localSheetId="16">#REF!</definedName>
    <definedName name="sht3p">#REF!</definedName>
    <definedName name="sieucao">#N/A</definedName>
    <definedName name="SIGN" localSheetId="19">#REF!</definedName>
    <definedName name="SIGN" localSheetId="7">#REF!</definedName>
    <definedName name="SIGN" localSheetId="10">#REF!</definedName>
    <definedName name="SIGN" localSheetId="18">#REF!</definedName>
    <definedName name="SIGN" localSheetId="17">#REF!</definedName>
    <definedName name="SIGN" localSheetId="3">#REF!</definedName>
    <definedName name="SIGN" localSheetId="0">#REF!</definedName>
    <definedName name="SIGN" localSheetId="16">#REF!</definedName>
    <definedName name="SIGN" localSheetId="1">#REF!</definedName>
    <definedName name="SIGN" localSheetId="2">#REF!</definedName>
    <definedName name="SIGN">#REF!</definedName>
    <definedName name="SIZE" localSheetId="13">#REF!</definedName>
    <definedName name="SIZE" localSheetId="16">#REF!</definedName>
    <definedName name="SIZE">#N/A</definedName>
    <definedName name="SKUcoverage" localSheetId="19">#REF!</definedName>
    <definedName name="SKUcoverage" localSheetId="7">#REF!</definedName>
    <definedName name="SKUcoverage" localSheetId="10">#REF!</definedName>
    <definedName name="SKUcoverage" localSheetId="18">#REF!</definedName>
    <definedName name="SKUcoverage" localSheetId="17">#REF!</definedName>
    <definedName name="SKUcoverage" localSheetId="3">#REF!</definedName>
    <definedName name="SKUcoverage" localSheetId="0">#REF!</definedName>
    <definedName name="SKUcoverage" localSheetId="16">#REF!</definedName>
    <definedName name="SKUcoverage" localSheetId="1">#REF!</definedName>
    <definedName name="SKUcoverage" localSheetId="2">#REF!</definedName>
    <definedName name="SKUcoverage">#REF!</definedName>
    <definedName name="SL" localSheetId="19">#REF!</definedName>
    <definedName name="SL" localSheetId="10">#REF!</definedName>
    <definedName name="SL" localSheetId="3">#REF!</definedName>
    <definedName name="SL" localSheetId="16">#REF!</definedName>
    <definedName name="SL">#REF!</definedName>
    <definedName name="SL_CRD" localSheetId="13">#REF!</definedName>
    <definedName name="SL_CRD" localSheetId="16">#REF!</definedName>
    <definedName name="SL_CRD">#N/A</definedName>
    <definedName name="SL_CRS" localSheetId="13">#REF!</definedName>
    <definedName name="SL_CRS" localSheetId="16">#REF!</definedName>
    <definedName name="SL_CRS">#N/A</definedName>
    <definedName name="SL_CS" localSheetId="13">#REF!</definedName>
    <definedName name="SL_CS" localSheetId="16">#REF!</definedName>
    <definedName name="SL_CS">#N/A</definedName>
    <definedName name="SL_DD" localSheetId="13">#REF!</definedName>
    <definedName name="SL_DD" localSheetId="16">#REF!</definedName>
    <definedName name="SL_DD">#N/A</definedName>
    <definedName name="slg" localSheetId="19">#REF!</definedName>
    <definedName name="slg" localSheetId="7">#REF!</definedName>
    <definedName name="slg" localSheetId="10">#REF!</definedName>
    <definedName name="slg" localSheetId="18">#REF!</definedName>
    <definedName name="slg" localSheetId="17">#REF!</definedName>
    <definedName name="slg" localSheetId="3">#REF!</definedName>
    <definedName name="slg" localSheetId="0">#REF!</definedName>
    <definedName name="slg" localSheetId="13">#REF!</definedName>
    <definedName name="slg" localSheetId="16">#REF!</definedName>
    <definedName name="slg" localSheetId="1">#REF!</definedName>
    <definedName name="slg" localSheetId="2">#REF!</definedName>
    <definedName name="slg">#REF!</definedName>
    <definedName name="slk" localSheetId="19">#REF!</definedName>
    <definedName name="slk" localSheetId="10">#REF!</definedName>
    <definedName name="slk" localSheetId="3">#REF!</definedName>
    <definedName name="slk" localSheetId="16">#REF!</definedName>
    <definedName name="slk">#REF!</definedName>
    <definedName name="sll" localSheetId="19">#REF!</definedName>
    <definedName name="sll" localSheetId="10">#REF!</definedName>
    <definedName name="sll" localSheetId="3">#REF!</definedName>
    <definedName name="sll" localSheetId="16">#REF!</definedName>
    <definedName name="sll">#REF!</definedName>
    <definedName name="smax" localSheetId="19">#REF!</definedName>
    <definedName name="smax" localSheetId="10">#REF!</definedName>
    <definedName name="smax" localSheetId="3">#REF!</definedName>
    <definedName name="smax" localSheetId="16">#REF!</definedName>
    <definedName name="smax">#REF!</definedName>
    <definedName name="smax1" localSheetId="19">#REF!</definedName>
    <definedName name="smax1" localSheetId="10">#REF!</definedName>
    <definedName name="smax1" localSheetId="3">#REF!</definedName>
    <definedName name="smax1" localSheetId="16">#REF!</definedName>
    <definedName name="smax1">#REF!</definedName>
    <definedName name="sn" localSheetId="19">#REF!</definedName>
    <definedName name="sn" localSheetId="10">#REF!</definedName>
    <definedName name="sn" localSheetId="3">#REF!</definedName>
    <definedName name="sn" localSheetId="16">#REF!</definedName>
    <definedName name="sn">#REF!</definedName>
    <definedName name="soc3p" localSheetId="13">#REF!</definedName>
    <definedName name="soc3p" localSheetId="16">#REF!</definedName>
    <definedName name="soc3p">#N/A</definedName>
    <definedName name="sodangkûtichkh" localSheetId="4" hidden="1">{"'Sheet1'!$L$16"}</definedName>
    <definedName name="sodangkûtichkh" localSheetId="5" hidden="1">{"'Sheet1'!$L$16"}</definedName>
    <definedName name="sodangkûtichkh" localSheetId="6" hidden="1">{"'Sheet1'!$L$16"}</definedName>
    <definedName name="sodangkûtichkh" localSheetId="19" hidden="1">{"'Sheet1'!$L$16"}</definedName>
    <definedName name="sodangkûtichkh" localSheetId="7" hidden="1">{"'Sheet1'!$L$16"}</definedName>
    <definedName name="sodangkûtichkh" localSheetId="8" hidden="1">{"'Sheet1'!$L$16"}</definedName>
    <definedName name="sodangkûtichkh" localSheetId="10" hidden="1">{"'Sheet1'!$L$16"}</definedName>
    <definedName name="sodangkûtichkh" localSheetId="11" hidden="1">{"'Sheet1'!$L$16"}</definedName>
    <definedName name="sodangkûtichkh" localSheetId="12" hidden="1">{"'Sheet1'!$L$16"}</definedName>
    <definedName name="sodangkûtichkh" localSheetId="18" hidden="1">{"'Sheet1'!$L$16"}</definedName>
    <definedName name="sodangkûtichkh" localSheetId="17" hidden="1">{"'Sheet1'!$L$16"}</definedName>
    <definedName name="sodangkûtichkh" localSheetId="3" hidden="1">{"'Sheet1'!$L$16"}</definedName>
    <definedName name="sodangkûtichkh" localSheetId="0" hidden="1">{"'Sheet1'!$L$16"}</definedName>
    <definedName name="sodangkûtichkh" localSheetId="13" hidden="1">{"'Sheet1'!$L$16"}</definedName>
    <definedName name="sodangkûtichkh" localSheetId="16" hidden="1">{"'Sheet1'!$L$16"}</definedName>
    <definedName name="sodangkûtichkh" localSheetId="1" hidden="1">{"'Sheet1'!$L$16"}</definedName>
    <definedName name="sodangkûtichkh" localSheetId="2" hidden="1">{"'Sheet1'!$L$16"}</definedName>
    <definedName name="sodangkûtichkh" hidden="1">{"'Sheet1'!$L$16"}</definedName>
    <definedName name="Soi" localSheetId="13">#REF!</definedName>
    <definedName name="Soi" localSheetId="16">#REF!</definedName>
    <definedName name="Soi">#N/A</definedName>
    <definedName name="soichon12" localSheetId="13">#REF!</definedName>
    <definedName name="soichon12" localSheetId="16">#REF!</definedName>
    <definedName name="soichon12">#N/A</definedName>
    <definedName name="soichon24" localSheetId="13">#REF!</definedName>
    <definedName name="soichon24" localSheetId="16">#REF!</definedName>
    <definedName name="soichon24">#N/A</definedName>
    <definedName name="soichon46" localSheetId="13">#REF!</definedName>
    <definedName name="soichon46" localSheetId="16">#REF!</definedName>
    <definedName name="soichon46">#N/A</definedName>
    <definedName name="SoilType" localSheetId="19">#REF!</definedName>
    <definedName name="SoilType" localSheetId="7">#REF!</definedName>
    <definedName name="SoilType" localSheetId="10">#REF!</definedName>
    <definedName name="SoilType" localSheetId="18">#REF!</definedName>
    <definedName name="SoilType" localSheetId="17">#REF!</definedName>
    <definedName name="SoilType" localSheetId="3">#REF!</definedName>
    <definedName name="SoilType" localSheetId="0">#REF!</definedName>
    <definedName name="SoilType" localSheetId="16">#REF!</definedName>
    <definedName name="SoilType" localSheetId="1">#REF!</definedName>
    <definedName name="SoilType" localSheetId="2">#REF!</definedName>
    <definedName name="SoilType">#REF!</definedName>
    <definedName name="solieu" localSheetId="13">#REF!</definedName>
    <definedName name="solieu" localSheetId="16">#REF!</definedName>
    <definedName name="solieu">#N/A</definedName>
    <definedName name="SORT" localSheetId="13">#REF!</definedName>
    <definedName name="SORT" localSheetId="16">#REF!</definedName>
    <definedName name="SORT">#N/A</definedName>
    <definedName name="Sosanh2" localSheetId="4" hidden="1">{"'Sheet1'!$L$16"}</definedName>
    <definedName name="Sosanh2" localSheetId="5" hidden="1">{"'Sheet1'!$L$16"}</definedName>
    <definedName name="Sosanh2" localSheetId="6" hidden="1">{"'Sheet1'!$L$16"}</definedName>
    <definedName name="Sosanh2" localSheetId="19" hidden="1">{"'Sheet1'!$L$16"}</definedName>
    <definedName name="Sosanh2" localSheetId="7" hidden="1">{"'Sheet1'!$L$16"}</definedName>
    <definedName name="Sosanh2" localSheetId="8" hidden="1">{"'Sheet1'!$L$16"}</definedName>
    <definedName name="Sosanh2" localSheetId="10" hidden="1">{"'Sheet1'!$L$16"}</definedName>
    <definedName name="Sosanh2" localSheetId="11" hidden="1">{"'Sheet1'!$L$16"}</definedName>
    <definedName name="Sosanh2" localSheetId="12" hidden="1">{"'Sheet1'!$L$16"}</definedName>
    <definedName name="Sosanh2" localSheetId="18" hidden="1">{"'Sheet1'!$L$16"}</definedName>
    <definedName name="Sosanh2" localSheetId="17" hidden="1">{"'Sheet1'!$L$16"}</definedName>
    <definedName name="Sosanh2" localSheetId="3" hidden="1">{"'Sheet1'!$L$16"}</definedName>
    <definedName name="Sosanh2" localSheetId="0" hidden="1">{"'Sheet1'!$L$16"}</definedName>
    <definedName name="Sosanh2" localSheetId="13" hidden="1">{"'Sheet1'!$L$16"}</definedName>
    <definedName name="Sosanh2" localSheetId="16" hidden="1">{"'Sheet1'!$L$16"}</definedName>
    <definedName name="Sosanh2" localSheetId="1" hidden="1">{"'Sheet1'!$L$16"}</definedName>
    <definedName name="Sosanh2" localSheetId="2" hidden="1">{"'Sheet1'!$L$16"}</definedName>
    <definedName name="Sosanh2" hidden="1">{"'Sheet1'!$L$16"}</definedName>
    <definedName name="SPAN" localSheetId="19">#REF!</definedName>
    <definedName name="SPAN" localSheetId="10">#REF!</definedName>
    <definedName name="SPAN" localSheetId="3">#REF!</definedName>
    <definedName name="SPAN" localSheetId="16">#REF!</definedName>
    <definedName name="SPAN">#REF!</definedName>
    <definedName name="SPAN_No" localSheetId="19">#REF!</definedName>
    <definedName name="SPAN_No" localSheetId="10">#REF!</definedName>
    <definedName name="SPAN_No" localSheetId="3">#REF!</definedName>
    <definedName name="SPAN_No" localSheetId="16">#REF!</definedName>
    <definedName name="SPAN_No">#REF!</definedName>
    <definedName name="Spanner_Auto_File">"C:\My Documents\tinh cdo.x2a"</definedName>
    <definedName name="spchinhmoi" localSheetId="4" hidden="1">{"'Sheet1'!$L$16"}</definedName>
    <definedName name="spchinhmoi" localSheetId="5" hidden="1">{"'Sheet1'!$L$16"}</definedName>
    <definedName name="spchinhmoi" localSheetId="6" hidden="1">{"'Sheet1'!$L$16"}</definedName>
    <definedName name="spchinhmoi" localSheetId="19" hidden="1">{"'Sheet1'!$L$16"}</definedName>
    <definedName name="spchinhmoi" localSheetId="7" hidden="1">{"'Sheet1'!$L$16"}</definedName>
    <definedName name="spchinhmoi" localSheetId="8" hidden="1">{"'Sheet1'!$L$16"}</definedName>
    <definedName name="spchinhmoi" localSheetId="10" hidden="1">{"'Sheet1'!$L$16"}</definedName>
    <definedName name="spchinhmoi" localSheetId="11" hidden="1">{"'Sheet1'!$L$16"}</definedName>
    <definedName name="spchinhmoi" localSheetId="12" hidden="1">{"'Sheet1'!$L$16"}</definedName>
    <definedName name="spchinhmoi" localSheetId="18" hidden="1">{"'Sheet1'!$L$16"}</definedName>
    <definedName name="spchinhmoi" localSheetId="17" hidden="1">{"'Sheet1'!$L$16"}</definedName>
    <definedName name="spchinhmoi" localSheetId="3" hidden="1">{"'Sheet1'!$L$16"}</definedName>
    <definedName name="spchinhmoi" localSheetId="0" hidden="1">{"'Sheet1'!$L$16"}</definedName>
    <definedName name="spchinhmoi" localSheetId="13" hidden="1">{"'Sheet1'!$L$16"}</definedName>
    <definedName name="spchinhmoi" localSheetId="16" hidden="1">{"'Sheet1'!$L$16"}</definedName>
    <definedName name="spchinhmoi" localSheetId="1" hidden="1">{"'Sheet1'!$L$16"}</definedName>
    <definedName name="spchinhmoi" localSheetId="2" hidden="1">{"'Sheet1'!$L$16"}</definedName>
    <definedName name="spchinhmoi" hidden="1">{"'Sheet1'!$L$16"}</definedName>
    <definedName name="SPEC" localSheetId="13">#REF!</definedName>
    <definedName name="SPEC" localSheetId="16">#REF!</definedName>
    <definedName name="SPEC">#N/A</definedName>
    <definedName name="SpecialPrice" localSheetId="4" hidden="1">#REF!</definedName>
    <definedName name="SpecialPrice" localSheetId="5" hidden="1">#REF!</definedName>
    <definedName name="SpecialPrice" localSheetId="6" hidden="1">#REF!</definedName>
    <definedName name="SpecialPrice" localSheetId="19" hidden="1">#REF!</definedName>
    <definedName name="SpecialPrice" localSheetId="7" hidden="1">#REF!</definedName>
    <definedName name="SpecialPrice" localSheetId="8" hidden="1">#REF!</definedName>
    <definedName name="SpecialPrice" localSheetId="10" hidden="1">#REF!</definedName>
    <definedName name="SpecialPrice" localSheetId="11" hidden="1">#REF!</definedName>
    <definedName name="SpecialPrice" localSheetId="18" hidden="1">#REF!</definedName>
    <definedName name="SpecialPrice" localSheetId="17" hidden="1">#REF!</definedName>
    <definedName name="SpecialPrice" localSheetId="3" hidden="1">#REF!</definedName>
    <definedName name="SpecialPrice" localSheetId="13" hidden="1">#REF!</definedName>
    <definedName name="SpecialPrice" localSheetId="16" hidden="1">#REF!</definedName>
    <definedName name="SpecialPrice" hidden="1">#REF!</definedName>
    <definedName name="SPECSUMMARY" localSheetId="13">#REF!</definedName>
    <definedName name="SPECSUMMARY" localSheetId="16">#REF!</definedName>
    <definedName name="SPECSUMMARY">#N/A</definedName>
    <definedName name="SS" localSheetId="4" hidden="1">{"'Sheet1'!$L$16"}</definedName>
    <definedName name="SS" localSheetId="5" hidden="1">{"'Sheet1'!$L$16"}</definedName>
    <definedName name="SS" localSheetId="6" hidden="1">{"'Sheet1'!$L$16"}</definedName>
    <definedName name="SS" localSheetId="19" hidden="1">{"'Sheet1'!$L$16"}</definedName>
    <definedName name="SS" localSheetId="7" hidden="1">{"'Sheet1'!$L$16"}</definedName>
    <definedName name="SS" localSheetId="8" hidden="1">{"'Sheet1'!$L$16"}</definedName>
    <definedName name="SS" localSheetId="10" hidden="1">{"'Sheet1'!$L$16"}</definedName>
    <definedName name="SS" localSheetId="11" hidden="1">{"'Sheet1'!$L$16"}</definedName>
    <definedName name="SS" localSheetId="12" hidden="1">{"'Sheet1'!$L$16"}</definedName>
    <definedName name="SS" localSheetId="18" hidden="1">{"'Sheet1'!$L$16"}</definedName>
    <definedName name="SS" localSheetId="17" hidden="1">{"'Sheet1'!$L$16"}</definedName>
    <definedName name="SS" localSheetId="3" hidden="1">{"'Sheet1'!$L$16"}</definedName>
    <definedName name="SS" localSheetId="0" hidden="1">{"'Sheet1'!$L$16"}</definedName>
    <definedName name="SS" localSheetId="13" hidden="1">{"'Sheet1'!$L$16"}</definedName>
    <definedName name="SS" localSheetId="16" hidden="1">{"'Sheet1'!$L$16"}</definedName>
    <definedName name="SS" localSheetId="1" hidden="1">{"'Sheet1'!$L$16"}</definedName>
    <definedName name="SS" localSheetId="2" hidden="1">{"'Sheet1'!$L$16"}</definedName>
    <definedName name="SS" hidden="1">{"'Sheet1'!$L$16"}</definedName>
    <definedName name="sss" localSheetId="19">#REF!</definedName>
    <definedName name="sss" localSheetId="13">#REF!</definedName>
    <definedName name="sss" localSheetId="16">#REF!</definedName>
    <definedName name="sss">#REF!</definedName>
    <definedName name="st" localSheetId="19">#REF!</definedName>
    <definedName name="st" localSheetId="10">#REF!</definedName>
    <definedName name="st" localSheetId="3">#REF!</definedName>
    <definedName name="st" localSheetId="16">#REF!</definedName>
    <definedName name="st">#REF!</definedName>
    <definedName name="st1p" localSheetId="19">#REF!</definedName>
    <definedName name="st1p" localSheetId="13">#REF!</definedName>
    <definedName name="st1p" localSheetId="16">#REF!</definedName>
    <definedName name="st1p">#REF!</definedName>
    <definedName name="st3p" localSheetId="19">#REF!</definedName>
    <definedName name="st3p" localSheetId="13">#REF!</definedName>
    <definedName name="st3p" localSheetId="16">#REF!</definedName>
    <definedName name="st3p">#REF!</definedName>
    <definedName name="Start_1" localSheetId="13">#REF!</definedName>
    <definedName name="Start_1" localSheetId="16">#REF!</definedName>
    <definedName name="Start_1">#N/A</definedName>
    <definedName name="Start_10" localSheetId="13">#REF!</definedName>
    <definedName name="Start_10" localSheetId="16">#REF!</definedName>
    <definedName name="Start_10">#N/A</definedName>
    <definedName name="Start_11" localSheetId="13">#REF!</definedName>
    <definedName name="Start_11" localSheetId="16">#REF!</definedName>
    <definedName name="Start_11">#N/A</definedName>
    <definedName name="Start_12" localSheetId="13">#REF!</definedName>
    <definedName name="Start_12" localSheetId="16">#REF!</definedName>
    <definedName name="Start_12">#N/A</definedName>
    <definedName name="Start_13" localSheetId="13">#REF!</definedName>
    <definedName name="Start_13" localSheetId="16">#REF!</definedName>
    <definedName name="Start_13">#N/A</definedName>
    <definedName name="Start_2" localSheetId="13">#REF!</definedName>
    <definedName name="Start_2" localSheetId="16">#REF!</definedName>
    <definedName name="Start_2">#N/A</definedName>
    <definedName name="Start_3" localSheetId="13">#REF!</definedName>
    <definedName name="Start_3" localSheetId="16">#REF!</definedName>
    <definedName name="Start_3">#N/A</definedName>
    <definedName name="Start_4" localSheetId="13">#REF!</definedName>
    <definedName name="Start_4" localSheetId="16">#REF!</definedName>
    <definedName name="Start_4">#N/A</definedName>
    <definedName name="Start_5" localSheetId="13">#REF!</definedName>
    <definedName name="Start_5" localSheetId="16">#REF!</definedName>
    <definedName name="Start_5">#N/A</definedName>
    <definedName name="Start_6" localSheetId="13">#REF!</definedName>
    <definedName name="Start_6" localSheetId="16">#REF!</definedName>
    <definedName name="Start_6">#N/A</definedName>
    <definedName name="Start_7" localSheetId="13">#REF!</definedName>
    <definedName name="Start_7" localSheetId="16">#REF!</definedName>
    <definedName name="Start_7">#N/A</definedName>
    <definedName name="Start_8" localSheetId="13">#REF!</definedName>
    <definedName name="Start_8" localSheetId="16">#REF!</definedName>
    <definedName name="Start_8">#N/A</definedName>
    <definedName name="Start_9" localSheetId="13">#REF!</definedName>
    <definedName name="Start_9" localSheetId="16">#REF!</definedName>
    <definedName name="Start_9">#N/A</definedName>
    <definedName name="STD" localSheetId="19">#REF!</definedName>
    <definedName name="STD" localSheetId="7">#REF!</definedName>
    <definedName name="STD" localSheetId="10">#REF!</definedName>
    <definedName name="STD" localSheetId="18">#REF!</definedName>
    <definedName name="STD" localSheetId="17">#REF!</definedName>
    <definedName name="STD" localSheetId="3">#REF!</definedName>
    <definedName name="STD" localSheetId="0">#REF!</definedName>
    <definedName name="STD" localSheetId="16">#REF!</definedName>
    <definedName name="STD" localSheetId="1">#REF!</definedName>
    <definedName name="STD" localSheetId="2">#REF!</definedName>
    <definedName name="STD">#REF!</definedName>
    <definedName name="STDL" localSheetId="19">#REF!</definedName>
    <definedName name="STDL" localSheetId="10">#REF!</definedName>
    <definedName name="STDL" localSheetId="3">#REF!</definedName>
    <definedName name="STDL" localSheetId="16">#REF!</definedName>
    <definedName name="STDL">#REF!</definedName>
    <definedName name="stzbtns" localSheetId="4" hidden="1">{"'Sheet1'!$L$16"}</definedName>
    <definedName name="stzbtns" localSheetId="5" hidden="1">{"'Sheet1'!$L$16"}</definedName>
    <definedName name="stzbtns" localSheetId="6" hidden="1">{"'Sheet1'!$L$16"}</definedName>
    <definedName name="stzbtns" localSheetId="19" hidden="1">{"'Sheet1'!$L$16"}</definedName>
    <definedName name="stzbtns" localSheetId="7" hidden="1">{"'Sheet1'!$L$16"}</definedName>
    <definedName name="stzbtns" localSheetId="8" hidden="1">{"'Sheet1'!$L$16"}</definedName>
    <definedName name="stzbtns" localSheetId="10" hidden="1">{"'Sheet1'!$L$16"}</definedName>
    <definedName name="stzbtns" localSheetId="11" hidden="1">{"'Sheet1'!$L$16"}</definedName>
    <definedName name="stzbtns" localSheetId="12" hidden="1">{"'Sheet1'!$L$16"}</definedName>
    <definedName name="stzbtns" localSheetId="18" hidden="1">{"'Sheet1'!$L$16"}</definedName>
    <definedName name="stzbtns" localSheetId="17" hidden="1">{"'Sheet1'!$L$16"}</definedName>
    <definedName name="stzbtns" localSheetId="3" hidden="1">{"'Sheet1'!$L$16"}</definedName>
    <definedName name="stzbtns" localSheetId="0" hidden="1">{"'Sheet1'!$L$16"}</definedName>
    <definedName name="stzbtns" localSheetId="13" hidden="1">{"'Sheet1'!$L$16"}</definedName>
    <definedName name="stzbtns" localSheetId="16" hidden="1">{"'Sheet1'!$L$16"}</definedName>
    <definedName name="stzbtns" localSheetId="1" hidden="1">{"'Sheet1'!$L$16"}</definedName>
    <definedName name="stzbtns" localSheetId="2" hidden="1">{"'Sheet1'!$L$16"}</definedName>
    <definedName name="stzbtns" hidden="1">{"'Sheet1'!$L$16"}</definedName>
    <definedName name="SU" localSheetId="13">#REF!</definedName>
    <definedName name="SU" localSheetId="16">#REF!</definedName>
    <definedName name="SU">#N/A</definedName>
    <definedName name="sub" localSheetId="19">#REF!</definedName>
    <definedName name="sub" localSheetId="13">#REF!</definedName>
    <definedName name="sub" localSheetId="16">#REF!</definedName>
    <definedName name="sub">#REF!</definedName>
    <definedName name="SUL">#N/A</definedName>
    <definedName name="SUM">#N/A</definedName>
    <definedName name="SUMMARY" localSheetId="13">#REF!</definedName>
    <definedName name="SUMMARY" localSheetId="16">#REF!</definedName>
    <definedName name="SUMMARY">#N/A</definedName>
    <definedName name="sun" localSheetId="4" hidden="1">{"'Sheet1'!$L$16"}</definedName>
    <definedName name="sun" localSheetId="5" hidden="1">{"'Sheet1'!$L$16"}</definedName>
    <definedName name="sun" localSheetId="6" hidden="1">{"'Sheet1'!$L$16"}</definedName>
    <definedName name="sun" localSheetId="19" hidden="1">{"'Sheet1'!$L$16"}</definedName>
    <definedName name="sun" localSheetId="7" hidden="1">{"'Sheet1'!$L$16"}</definedName>
    <definedName name="sun" localSheetId="8" hidden="1">{"'Sheet1'!$L$16"}</definedName>
    <definedName name="sun" localSheetId="10" hidden="1">{"'Sheet1'!$L$16"}</definedName>
    <definedName name="sun" localSheetId="11" hidden="1">{"'Sheet1'!$L$16"}</definedName>
    <definedName name="sun" localSheetId="12" hidden="1">{"'Sheet1'!$L$16"}</definedName>
    <definedName name="sun" localSheetId="18" hidden="1">{"'Sheet1'!$L$16"}</definedName>
    <definedName name="sun" localSheetId="17" hidden="1">{"'Sheet1'!$L$16"}</definedName>
    <definedName name="sun" localSheetId="3" hidden="1">{"'Sheet1'!$L$16"}</definedName>
    <definedName name="sun" localSheetId="0" hidden="1">{"'Sheet1'!$L$16"}</definedName>
    <definedName name="sun" localSheetId="13" hidden="1">{"'Sheet1'!$L$16"}</definedName>
    <definedName name="sun" localSheetId="16" hidden="1">{"'Sheet1'!$L$16"}</definedName>
    <definedName name="sun" localSheetId="1" hidden="1">{"'Sheet1'!$L$16"}</definedName>
    <definedName name="sun" localSheetId="2" hidden="1">{"'Sheet1'!$L$16"}</definedName>
    <definedName name="sun" hidden="1">{"'Sheet1'!$L$16"}</definedName>
    <definedName name="sur" localSheetId="19">#REF!</definedName>
    <definedName name="sur" localSheetId="13">#REF!</definedName>
    <definedName name="sur" localSheetId="16">#REF!</definedName>
    <definedName name="sur">#REF!</definedName>
    <definedName name="SX_Lapthao_khungV_Sdao" localSheetId="19">#REF!</definedName>
    <definedName name="SX_Lapthao_khungV_Sdao" localSheetId="10">#REF!</definedName>
    <definedName name="SX_Lapthao_khungV_Sdao" localSheetId="3">#REF!</definedName>
    <definedName name="SX_Lapthao_khungV_Sdao" localSheetId="16">#REF!</definedName>
    <definedName name="SX_Lapthao_khungV_Sdao">#REF!</definedName>
    <definedName name="t" localSheetId="19" hidden="1">{"'Sheet1'!$L$16"}</definedName>
    <definedName name="t" localSheetId="7" hidden="1">{"'Sheet1'!$L$16"}</definedName>
    <definedName name="t" localSheetId="10" hidden="1">{"'Sheet1'!$L$16"}</definedName>
    <definedName name="t" localSheetId="18" hidden="1">{"'Sheet1'!$L$16"}</definedName>
    <definedName name="t" localSheetId="17" hidden="1">{"'Sheet1'!$L$16"}</definedName>
    <definedName name="t" localSheetId="3" hidden="1">{"'Sheet1'!$L$16"}</definedName>
    <definedName name="t" localSheetId="0" hidden="1">{"'Sheet1'!$L$16"}</definedName>
    <definedName name="t" localSheetId="13" hidden="1">{"'Sheet1'!$L$16"}</definedName>
    <definedName name="t" localSheetId="16" hidden="1">{"'Sheet1'!$L$16"}</definedName>
    <definedName name="t" localSheetId="1" hidden="1">{"'Sheet1'!$L$16"}</definedName>
    <definedName name="t" localSheetId="2" hidden="1">{"'Sheet1'!$L$16"}</definedName>
    <definedName name="t" hidden="1">{"'Sheet1'!$L$16"}</definedName>
    <definedName name="t." localSheetId="19">#REF!</definedName>
    <definedName name="t." localSheetId="10">#REF!</definedName>
    <definedName name="t." localSheetId="3">#REF!</definedName>
    <definedName name="t." localSheetId="16">#REF!</definedName>
    <definedName name="t.">#REF!</definedName>
    <definedName name="t.." localSheetId="19">#REF!</definedName>
    <definedName name="t.." localSheetId="10">#REF!</definedName>
    <definedName name="t.." localSheetId="3">#REF!</definedName>
    <definedName name="t.." localSheetId="16">#REF!</definedName>
    <definedName name="t..">#REF!</definedName>
    <definedName name="T.3" localSheetId="4" hidden="1">{"'Sheet1'!$L$16"}</definedName>
    <definedName name="T.3" localSheetId="5" hidden="1">{"'Sheet1'!$L$16"}</definedName>
    <definedName name="T.3" localSheetId="6" hidden="1">{"'Sheet1'!$L$16"}</definedName>
    <definedName name="T.3" localSheetId="19" hidden="1">{"'Sheet1'!$L$16"}</definedName>
    <definedName name="T.3" localSheetId="7" hidden="1">{"'Sheet1'!$L$16"}</definedName>
    <definedName name="T.3" localSheetId="8" hidden="1">{"'Sheet1'!$L$16"}</definedName>
    <definedName name="T.3" localSheetId="10" hidden="1">{"'Sheet1'!$L$16"}</definedName>
    <definedName name="T.3" localSheetId="11" hidden="1">{"'Sheet1'!$L$16"}</definedName>
    <definedName name="T.3" localSheetId="12" hidden="1">{"'Sheet1'!$L$16"}</definedName>
    <definedName name="T.3" localSheetId="18" hidden="1">{"'Sheet1'!$L$16"}</definedName>
    <definedName name="T.3" localSheetId="17" hidden="1">{"'Sheet1'!$L$16"}</definedName>
    <definedName name="T.3" localSheetId="3" hidden="1">{"'Sheet1'!$L$16"}</definedName>
    <definedName name="T.3" localSheetId="0" hidden="1">{"'Sheet1'!$L$16"}</definedName>
    <definedName name="T.3" localSheetId="13" hidden="1">{"'Sheet1'!$L$16"}</definedName>
    <definedName name="T.3" localSheetId="16" hidden="1">{"'Sheet1'!$L$16"}</definedName>
    <definedName name="T.3" localSheetId="1" hidden="1">{"'Sheet1'!$L$16"}</definedName>
    <definedName name="T.3" localSheetId="2" hidden="1">{"'Sheet1'!$L$16"}</definedName>
    <definedName name="T.3" hidden="1">{"'Sheet1'!$L$16"}</definedName>
    <definedName name="T.nhËp" localSheetId="19">#REF!</definedName>
    <definedName name="T.nhËp" localSheetId="10">#REF!</definedName>
    <definedName name="T.nhËp" localSheetId="3">#REF!</definedName>
    <definedName name="T.nhËp" localSheetId="16">#REF!</definedName>
    <definedName name="T.nhËp">#REF!</definedName>
    <definedName name="T.TBA">#N/A</definedName>
    <definedName name="T.Thuy" localSheetId="4" hidden="1">{"'Sheet1'!$L$16"}</definedName>
    <definedName name="T.Thuy" localSheetId="5" hidden="1">{"'Sheet1'!$L$16"}</definedName>
    <definedName name="T.Thuy" localSheetId="6" hidden="1">{"'Sheet1'!$L$16"}</definedName>
    <definedName name="T.Thuy" localSheetId="19" hidden="1">{"'Sheet1'!$L$16"}</definedName>
    <definedName name="T.Thuy" localSheetId="7" hidden="1">{"'Sheet1'!$L$16"}</definedName>
    <definedName name="T.Thuy" localSheetId="8" hidden="1">{"'Sheet1'!$L$16"}</definedName>
    <definedName name="T.Thuy" localSheetId="10" hidden="1">{"'Sheet1'!$L$16"}</definedName>
    <definedName name="T.Thuy" localSheetId="11" hidden="1">{"'Sheet1'!$L$16"}</definedName>
    <definedName name="T.Thuy" localSheetId="12" hidden="1">{"'Sheet1'!$L$16"}</definedName>
    <definedName name="T.Thuy" localSheetId="18" hidden="1">{"'Sheet1'!$L$16"}</definedName>
    <definedName name="T.Thuy" localSheetId="17" hidden="1">{"'Sheet1'!$L$16"}</definedName>
    <definedName name="T.Thuy" localSheetId="3" hidden="1">{"'Sheet1'!$L$16"}</definedName>
    <definedName name="T.Thuy" localSheetId="0" hidden="1">{"'Sheet1'!$L$16"}</definedName>
    <definedName name="T.Thuy" localSheetId="13" hidden="1">{"'Sheet1'!$L$16"}</definedName>
    <definedName name="T.Thuy" localSheetId="16" hidden="1">{"'Sheet1'!$L$16"}</definedName>
    <definedName name="T.Thuy" localSheetId="1" hidden="1">{"'Sheet1'!$L$16"}</definedName>
    <definedName name="T.Thuy" localSheetId="2" hidden="1">{"'Sheet1'!$L$16"}</definedName>
    <definedName name="T.Thuy" hidden="1">{"'Sheet1'!$L$16"}</definedName>
    <definedName name="T0.4">#N/A</definedName>
    <definedName name="t101p" localSheetId="13">#REF!</definedName>
    <definedName name="t101p" localSheetId="16">#REF!</definedName>
    <definedName name="t101p">#N/A</definedName>
    <definedName name="t103p" localSheetId="13">#REF!</definedName>
    <definedName name="t103p" localSheetId="16">#REF!</definedName>
    <definedName name="t103p">#N/A</definedName>
    <definedName name="t10m" localSheetId="19">#REF!</definedName>
    <definedName name="t10m" localSheetId="7">#REF!</definedName>
    <definedName name="t10m" localSheetId="18">#REF!</definedName>
    <definedName name="t10m" localSheetId="17">#REF!</definedName>
    <definedName name="t10m" localSheetId="13">#REF!</definedName>
    <definedName name="t10m" localSheetId="16">#REF!</definedName>
    <definedName name="t10m">#REF!</definedName>
    <definedName name="t10nc1p" localSheetId="13">#REF!</definedName>
    <definedName name="t10nc1p" localSheetId="16">#REF!</definedName>
    <definedName name="t10nc1p">#N/A</definedName>
    <definedName name="t10vl1p" localSheetId="13">#REF!</definedName>
    <definedName name="t10vl1p" localSheetId="16">#REF!</definedName>
    <definedName name="t10vl1p">#N/A</definedName>
    <definedName name="t121p" localSheetId="13">#REF!</definedName>
    <definedName name="t121p" localSheetId="16">#REF!</definedName>
    <definedName name="t121p">#N/A</definedName>
    <definedName name="t123p" localSheetId="13">#REF!</definedName>
    <definedName name="t123p" localSheetId="16">#REF!</definedName>
    <definedName name="t123p">#N/A</definedName>
    <definedName name="T12nc" localSheetId="19">#REF!</definedName>
    <definedName name="T12nc" localSheetId="7">#REF!</definedName>
    <definedName name="T12nc" localSheetId="18">#REF!</definedName>
    <definedName name="T12nc" localSheetId="17">#REF!</definedName>
    <definedName name="T12nc" localSheetId="13">#REF!</definedName>
    <definedName name="T12nc" localSheetId="16">#REF!</definedName>
    <definedName name="T12nc">#REF!</definedName>
    <definedName name="t12nc3p" localSheetId="19">#REF!</definedName>
    <definedName name="t12nc3p" localSheetId="13">#REF!</definedName>
    <definedName name="t12nc3p" localSheetId="16">#REF!</definedName>
    <definedName name="t12nc3p">#REF!</definedName>
    <definedName name="T12vc" localSheetId="19">#REF!</definedName>
    <definedName name="T12vc" localSheetId="13">#REF!</definedName>
    <definedName name="T12vc" localSheetId="16">#REF!</definedName>
    <definedName name="T12vc">#REF!</definedName>
    <definedName name="T12vl" localSheetId="19">#REF!</definedName>
    <definedName name="T12vl" localSheetId="13">#REF!</definedName>
    <definedName name="T12vl" localSheetId="16">#REF!</definedName>
    <definedName name="T12vl">#REF!</definedName>
    <definedName name="t141p" localSheetId="13">#REF!</definedName>
    <definedName name="t141p" localSheetId="16">#REF!</definedName>
    <definedName name="t141p">#N/A</definedName>
    <definedName name="t143p" localSheetId="13">#REF!</definedName>
    <definedName name="t143p" localSheetId="16">#REF!</definedName>
    <definedName name="t143p">#N/A</definedName>
    <definedName name="t14nc3p">#N/A</definedName>
    <definedName name="t14vl3p">#N/A</definedName>
    <definedName name="t7m" localSheetId="19">#REF!</definedName>
    <definedName name="t7m" localSheetId="7">#REF!</definedName>
    <definedName name="t7m" localSheetId="18">#REF!</definedName>
    <definedName name="t7m" localSheetId="17">#REF!</definedName>
    <definedName name="t7m" localSheetId="13">#REF!</definedName>
    <definedName name="t7m" localSheetId="16">#REF!</definedName>
    <definedName name="t7m">#REF!</definedName>
    <definedName name="t8m" localSheetId="19">#REF!</definedName>
    <definedName name="t8m" localSheetId="13">#REF!</definedName>
    <definedName name="t8m" localSheetId="16">#REF!</definedName>
    <definedName name="t8m">#REF!</definedName>
    <definedName name="ta" localSheetId="19">#REF!</definedName>
    <definedName name="ta" localSheetId="10">#REF!</definedName>
    <definedName name="ta" localSheetId="3">#REF!</definedName>
    <definedName name="ta" localSheetId="0">#REF!</definedName>
    <definedName name="ta" localSheetId="16">#REF!</definedName>
    <definedName name="ta" localSheetId="1">#REF!</definedName>
    <definedName name="ta" localSheetId="2">#REF!</definedName>
    <definedName name="ta">#REF!</definedName>
    <definedName name="tadao" localSheetId="19">#REF!</definedName>
    <definedName name="tadao" localSheetId="10">#REF!</definedName>
    <definedName name="tadao" localSheetId="3">#REF!</definedName>
    <definedName name="tadao" localSheetId="16">#REF!</definedName>
    <definedName name="tadao">#REF!</definedName>
    <definedName name="Tæng_c_ng_suÊt_hiÖn_t_i">"THOP"</definedName>
    <definedName name="Tæng_Cty_c__khÝ_NL_v__má" localSheetId="19">#REF!</definedName>
    <definedName name="Tæng_Cty_c__khÝ_NL_v__má" localSheetId="7">#REF!</definedName>
    <definedName name="Tæng_Cty_c__khÝ_NL_v__má" localSheetId="10">#REF!</definedName>
    <definedName name="Tæng_Cty_c__khÝ_NL_v__má" localSheetId="18">#REF!</definedName>
    <definedName name="Tæng_Cty_c__khÝ_NL_v__má" localSheetId="17">#REF!</definedName>
    <definedName name="Tæng_Cty_c__khÝ_NL_v__má" localSheetId="3">#REF!</definedName>
    <definedName name="Tæng_Cty_c__khÝ_NL_v__má" localSheetId="16">#REF!</definedName>
    <definedName name="Tæng_Cty_c__khÝ_NL_v__má">#REF!</definedName>
    <definedName name="Tai_trong" localSheetId="19">#REF!</definedName>
    <definedName name="Tai_trong" localSheetId="10">#REF!</definedName>
    <definedName name="Tai_trong" localSheetId="3">#REF!</definedName>
    <definedName name="Tai_trong" localSheetId="16">#REF!</definedName>
    <definedName name="Tai_trong">#REF!</definedName>
    <definedName name="taluydac2" localSheetId="19">#REF!</definedName>
    <definedName name="taluydac2" localSheetId="10">#REF!</definedName>
    <definedName name="taluydac2" localSheetId="3">#REF!</definedName>
    <definedName name="taluydac2" localSheetId="16">#REF!</definedName>
    <definedName name="taluydac2">#REF!</definedName>
    <definedName name="taluydc1" localSheetId="19">#REF!</definedName>
    <definedName name="taluydc1" localSheetId="10">#REF!</definedName>
    <definedName name="taluydc1" localSheetId="3">#REF!</definedName>
    <definedName name="taluydc1" localSheetId="16">#REF!</definedName>
    <definedName name="taluydc1">#REF!</definedName>
    <definedName name="taluydc2" localSheetId="19">#REF!</definedName>
    <definedName name="taluydc2" localSheetId="10">#REF!</definedName>
    <definedName name="taluydc2" localSheetId="3">#REF!</definedName>
    <definedName name="taluydc2" localSheetId="16">#REF!</definedName>
    <definedName name="taluydc2">#REF!</definedName>
    <definedName name="taluydc3" localSheetId="19">#REF!</definedName>
    <definedName name="taluydc3" localSheetId="10">#REF!</definedName>
    <definedName name="taluydc3" localSheetId="3">#REF!</definedName>
    <definedName name="taluydc3" localSheetId="16">#REF!</definedName>
    <definedName name="taluydc3">#REF!</definedName>
    <definedName name="taluydc4" localSheetId="19">#REF!</definedName>
    <definedName name="taluydc4" localSheetId="10">#REF!</definedName>
    <definedName name="taluydc4" localSheetId="3">#REF!</definedName>
    <definedName name="taluydc4" localSheetId="16">#REF!</definedName>
    <definedName name="taluydc4">#REF!</definedName>
    <definedName name="Tam" localSheetId="19">#REF!</definedName>
    <definedName name="Tam" localSheetId="10">#REF!</definedName>
    <definedName name="Tam" localSheetId="3">#REF!</definedName>
    <definedName name="Tam" localSheetId="16">#REF!</definedName>
    <definedName name="Tam">#REF!</definedName>
    <definedName name="tamdan" localSheetId="19">#REF!</definedName>
    <definedName name="tamdan" localSheetId="10">#REF!</definedName>
    <definedName name="tamdan" localSheetId="3">#REF!</definedName>
    <definedName name="tamdan" localSheetId="16">#REF!</definedName>
    <definedName name="tamdan">#REF!</definedName>
    <definedName name="TAMTINH" localSheetId="19">#REF!</definedName>
    <definedName name="TAMTINH" localSheetId="10">#REF!</definedName>
    <definedName name="TAMTINH" localSheetId="3">#REF!</definedName>
    <definedName name="TAMTINH" localSheetId="13">#REF!</definedName>
    <definedName name="TAMTINH" localSheetId="16">#REF!</definedName>
    <definedName name="TAMTINH">#REF!</definedName>
    <definedName name="tao" localSheetId="4" hidden="1">{"'Sheet1'!$L$16"}</definedName>
    <definedName name="tao" localSheetId="5" hidden="1">{"'Sheet1'!$L$16"}</definedName>
    <definedName name="tao" localSheetId="6" hidden="1">{"'Sheet1'!$L$16"}</definedName>
    <definedName name="tao" localSheetId="19" hidden="1">{"'Sheet1'!$L$16"}</definedName>
    <definedName name="tao" localSheetId="7" hidden="1">{"'Sheet1'!$L$16"}</definedName>
    <definedName name="tao" localSheetId="8" hidden="1">{"'Sheet1'!$L$16"}</definedName>
    <definedName name="tao" localSheetId="10" hidden="1">{"'Sheet1'!$L$16"}</definedName>
    <definedName name="tao" localSheetId="11" hidden="1">{"'Sheet1'!$L$16"}</definedName>
    <definedName name="tao" localSheetId="12" hidden="1">{"'Sheet1'!$L$16"}</definedName>
    <definedName name="tao" localSheetId="18" hidden="1">{"'Sheet1'!$L$16"}</definedName>
    <definedName name="tao" localSheetId="17" hidden="1">{"'Sheet1'!$L$16"}</definedName>
    <definedName name="tao" localSheetId="3" hidden="1">{"'Sheet1'!$L$16"}</definedName>
    <definedName name="tao" localSheetId="0" hidden="1">{"'Sheet1'!$L$16"}</definedName>
    <definedName name="tao" localSheetId="13" hidden="1">{"'Sheet1'!$L$16"}</definedName>
    <definedName name="tao" localSheetId="16" hidden="1">{"'Sheet1'!$L$16"}</definedName>
    <definedName name="tao" localSheetId="1" hidden="1">{"'Sheet1'!$L$16"}</definedName>
    <definedName name="tao" localSheetId="2" hidden="1">{"'Sheet1'!$L$16"}</definedName>
    <definedName name="tao" hidden="1">{"'Sheet1'!$L$16"}</definedName>
    <definedName name="TatBo" localSheetId="4" hidden="1">{"'Sheet1'!$L$16"}</definedName>
    <definedName name="TatBo" localSheetId="5" hidden="1">{"'Sheet1'!$L$16"}</definedName>
    <definedName name="TatBo" localSheetId="6" hidden="1">{"'Sheet1'!$L$16"}</definedName>
    <definedName name="TatBo" localSheetId="19" hidden="1">{"'Sheet1'!$L$16"}</definedName>
    <definedName name="TatBo" localSheetId="7" hidden="1">{"'Sheet1'!$L$16"}</definedName>
    <definedName name="TatBo" localSheetId="8" hidden="1">{"'Sheet1'!$L$16"}</definedName>
    <definedName name="TatBo" localSheetId="10" hidden="1">{"'Sheet1'!$L$16"}</definedName>
    <definedName name="TatBo" localSheetId="11" hidden="1">{"'Sheet1'!$L$16"}</definedName>
    <definedName name="TatBo" localSheetId="12" hidden="1">{"'Sheet1'!$L$16"}</definedName>
    <definedName name="TatBo" localSheetId="18" hidden="1">{"'Sheet1'!$L$16"}</definedName>
    <definedName name="TatBo" localSheetId="17" hidden="1">{"'Sheet1'!$L$16"}</definedName>
    <definedName name="TatBo" localSheetId="3" hidden="1">{"'Sheet1'!$L$16"}</definedName>
    <definedName name="TatBo" localSheetId="0" hidden="1">{"'Sheet1'!$L$16"}</definedName>
    <definedName name="TatBo" localSheetId="13" hidden="1">{"'Sheet1'!$L$16"}</definedName>
    <definedName name="TatBo" localSheetId="16" hidden="1">{"'Sheet1'!$L$16"}</definedName>
    <definedName name="TatBo" localSheetId="1" hidden="1">{"'Sheet1'!$L$16"}</definedName>
    <definedName name="TatBo" localSheetId="2" hidden="1">{"'Sheet1'!$L$16"}</definedName>
    <definedName name="TatBo" hidden="1">{"'Sheet1'!$L$16"}</definedName>
    <definedName name="taun">#N/A</definedName>
    <definedName name="TaxTV">10%</definedName>
    <definedName name="TaxXL">5%</definedName>
    <definedName name="TB_CS" localSheetId="19">#REF!</definedName>
    <definedName name="TB_CS" localSheetId="7">#REF!</definedName>
    <definedName name="TB_CS" localSheetId="10">#REF!</definedName>
    <definedName name="TB_CS" localSheetId="18">#REF!</definedName>
    <definedName name="TB_CS" localSheetId="17">#REF!</definedName>
    <definedName name="TB_CS" localSheetId="3">#REF!</definedName>
    <definedName name="TB_CS" localSheetId="0">#REF!</definedName>
    <definedName name="TB_CS" localSheetId="16">#REF!</definedName>
    <definedName name="TB_CS" localSheetId="1">#REF!</definedName>
    <definedName name="TB_CS" localSheetId="2">#REF!</definedName>
    <definedName name="TB_CS">#REF!</definedName>
    <definedName name="TB_TBA" localSheetId="19">#REF!</definedName>
    <definedName name="TB_TBA" localSheetId="10">#REF!</definedName>
    <definedName name="TB_TBA" localSheetId="3">#REF!</definedName>
    <definedName name="TB_TBA" localSheetId="16">#REF!</definedName>
    <definedName name="TB_TBA">#REF!</definedName>
    <definedName name="TBA" localSheetId="13">#REF!</definedName>
    <definedName name="TBA" localSheetId="16">#REF!</definedName>
    <definedName name="TBA">#N/A</definedName>
    <definedName name="tbl_ProdInfo" localSheetId="4" hidden="1">#REF!</definedName>
    <definedName name="tbl_ProdInfo" localSheetId="5" hidden="1">#REF!</definedName>
    <definedName name="tbl_ProdInfo" localSheetId="6" hidden="1">#REF!</definedName>
    <definedName name="tbl_ProdInfo" localSheetId="19" hidden="1">#REF!</definedName>
    <definedName name="tbl_ProdInfo" localSheetId="7" hidden="1">#REF!</definedName>
    <definedName name="tbl_ProdInfo" localSheetId="8" hidden="1">#REF!</definedName>
    <definedName name="tbl_ProdInfo" localSheetId="10" hidden="1">#REF!</definedName>
    <definedName name="tbl_ProdInfo" localSheetId="11" hidden="1">#REF!</definedName>
    <definedName name="tbl_ProdInfo" localSheetId="18" hidden="1">#REF!</definedName>
    <definedName name="tbl_ProdInfo" localSheetId="17" hidden="1">#REF!</definedName>
    <definedName name="tbl_ProdInfo" localSheetId="3" hidden="1">#REF!</definedName>
    <definedName name="tbl_ProdInfo" localSheetId="13" hidden="1">#REF!</definedName>
    <definedName name="tbl_ProdInfo" localSheetId="16" hidden="1">#REF!</definedName>
    <definedName name="tbl_ProdInfo" hidden="1">#REF!</definedName>
    <definedName name="tbtram" localSheetId="13">#REF!</definedName>
    <definedName name="tbtram" localSheetId="16">#REF!</definedName>
    <definedName name="tbtram">#N/A</definedName>
    <definedName name="TBXD" localSheetId="19">#REF!</definedName>
    <definedName name="TBXD" localSheetId="13">#REF!</definedName>
    <definedName name="TBXD" localSheetId="16">#REF!</definedName>
    <definedName name="TBXD">#REF!</definedName>
    <definedName name="TC" localSheetId="13">#REF!</definedName>
    <definedName name="TC" localSheetId="16">#REF!</definedName>
    <definedName name="TC">#N/A</definedName>
    <definedName name="TC_NHANH1" localSheetId="13">#REF!</definedName>
    <definedName name="TC_NHANH1" localSheetId="16">#REF!</definedName>
    <definedName name="TC_NHANH1">#N/A</definedName>
    <definedName name="Tchuan">#N/A</definedName>
    <definedName name="TCT">#N/A</definedName>
    <definedName name="TD" localSheetId="13">#REF!</definedName>
    <definedName name="TD" localSheetId="16">#REF!</definedName>
    <definedName name="TD">#N/A</definedName>
    <definedName name="TD12vl" localSheetId="19">#REF!</definedName>
    <definedName name="TD12vl" localSheetId="7">#REF!</definedName>
    <definedName name="TD12vl" localSheetId="18">#REF!</definedName>
    <definedName name="TD12vl" localSheetId="17">#REF!</definedName>
    <definedName name="TD12vl" localSheetId="13">#REF!</definedName>
    <definedName name="TD12vl" localSheetId="16">#REF!</definedName>
    <definedName name="TD12vl">#REF!</definedName>
    <definedName name="td1p">#N/A</definedName>
    <definedName name="TD1p1nc" localSheetId="19">#REF!</definedName>
    <definedName name="TD1p1nc" localSheetId="13">#REF!</definedName>
    <definedName name="TD1p1nc" localSheetId="16">#REF!</definedName>
    <definedName name="TD1p1nc">#REF!</definedName>
    <definedName name="td1p1vc" localSheetId="19">#REF!</definedName>
    <definedName name="td1p1vc" localSheetId="13">#REF!</definedName>
    <definedName name="td1p1vc" localSheetId="16">#REF!</definedName>
    <definedName name="td1p1vc">#REF!</definedName>
    <definedName name="TD1p1vl" localSheetId="19">#REF!</definedName>
    <definedName name="TD1p1vl" localSheetId="13">#REF!</definedName>
    <definedName name="TD1p1vl" localSheetId="16">#REF!</definedName>
    <definedName name="TD1p1vl">#REF!</definedName>
    <definedName name="td3p" localSheetId="13">#REF!</definedName>
    <definedName name="td3p" localSheetId="16">#REF!</definedName>
    <definedName name="td3p">#N/A</definedName>
    <definedName name="TDctnc" localSheetId="19">#REF!</definedName>
    <definedName name="TDctnc" localSheetId="13">#REF!</definedName>
    <definedName name="TDctnc" localSheetId="16">#REF!</definedName>
    <definedName name="TDctnc">#REF!</definedName>
    <definedName name="TDctvc" localSheetId="19">#REF!</definedName>
    <definedName name="TDctvc" localSheetId="13">#REF!</definedName>
    <definedName name="TDctvc" localSheetId="16">#REF!</definedName>
    <definedName name="TDctvc">#REF!</definedName>
    <definedName name="TDctvl" localSheetId="19">#REF!</definedName>
    <definedName name="TDctvl" localSheetId="13">#REF!</definedName>
    <definedName name="TDctvl" localSheetId="16">#REF!</definedName>
    <definedName name="TDctvl">#REF!</definedName>
    <definedName name="tdia" localSheetId="13">#REF!</definedName>
    <definedName name="tdia" localSheetId="16">#REF!</definedName>
    <definedName name="tdia">#N/A</definedName>
    <definedName name="tdnc1p" localSheetId="13">#REF!</definedName>
    <definedName name="tdnc1p" localSheetId="16">#REF!</definedName>
    <definedName name="tdnc1p">#N/A</definedName>
    <definedName name="tdo" localSheetId="19">#REF!</definedName>
    <definedName name="tdo" localSheetId="7">#REF!</definedName>
    <definedName name="tdo" localSheetId="10">#REF!</definedName>
    <definedName name="tdo" localSheetId="18">#REF!</definedName>
    <definedName name="tdo" localSheetId="17">#REF!</definedName>
    <definedName name="tdo" localSheetId="3">#REF!</definedName>
    <definedName name="tdo" localSheetId="0">#REF!</definedName>
    <definedName name="tdo" localSheetId="16">#REF!</definedName>
    <definedName name="tdo" localSheetId="1">#REF!</definedName>
    <definedName name="tdo" localSheetId="2">#REF!</definedName>
    <definedName name="tdo">#REF!</definedName>
    <definedName name="tdt" localSheetId="13">#REF!</definedName>
    <definedName name="tdt" localSheetId="16">#REF!</definedName>
    <definedName name="tdt">#N/A</definedName>
    <definedName name="tdtr2cnc" localSheetId="13">#REF!</definedName>
    <definedName name="tdtr2cnc" localSheetId="16">#REF!</definedName>
    <definedName name="tdtr2cnc">#N/A</definedName>
    <definedName name="tdtr2cvl" localSheetId="13">#REF!</definedName>
    <definedName name="tdtr2cvl" localSheetId="16">#REF!</definedName>
    <definedName name="tdtr2cvl">#N/A</definedName>
    <definedName name="tdvl1p" localSheetId="13">#REF!</definedName>
    <definedName name="tdvl1p" localSheetId="16">#REF!</definedName>
    <definedName name="tdvl1p">#N/A</definedName>
    <definedName name="temp" localSheetId="19">#REF!</definedName>
    <definedName name="temp" localSheetId="7">#REF!</definedName>
    <definedName name="temp" localSheetId="10">#REF!</definedName>
    <definedName name="temp" localSheetId="18">#REF!</definedName>
    <definedName name="temp" localSheetId="17">#REF!</definedName>
    <definedName name="temp" localSheetId="3">#REF!</definedName>
    <definedName name="temp" localSheetId="0">#REF!</definedName>
    <definedName name="temp" localSheetId="16">#REF!</definedName>
    <definedName name="temp" localSheetId="1">#REF!</definedName>
    <definedName name="temp" localSheetId="2">#REF!</definedName>
    <definedName name="temp">#REF!</definedName>
    <definedName name="Temp_Br" localSheetId="19">#REF!</definedName>
    <definedName name="Temp_Br" localSheetId="10">#REF!</definedName>
    <definedName name="Temp_Br" localSheetId="3">#REF!</definedName>
    <definedName name="Temp_Br" localSheetId="16">#REF!</definedName>
    <definedName name="Temp_Br">#REF!</definedName>
    <definedName name="TEMPBR" localSheetId="19">#REF!</definedName>
    <definedName name="TEMPBR" localSheetId="10">#REF!</definedName>
    <definedName name="TEMPBR" localSheetId="3">#REF!</definedName>
    <definedName name="TEMPBR" localSheetId="16">#REF!</definedName>
    <definedName name="TEMPBR">#REF!</definedName>
    <definedName name="ten" localSheetId="19">#REF!</definedName>
    <definedName name="ten" localSheetId="10">#REF!</definedName>
    <definedName name="ten" localSheetId="3">#REF!</definedName>
    <definedName name="ten" localSheetId="16">#REF!</definedName>
    <definedName name="ten">#REF!</definedName>
    <definedName name="tenck" localSheetId="19">#REF!</definedName>
    <definedName name="tenck" localSheetId="10">#REF!</definedName>
    <definedName name="tenck" localSheetId="3">#REF!</definedName>
    <definedName name="tenck" localSheetId="13">#REF!</definedName>
    <definedName name="tenck" localSheetId="16">#REF!</definedName>
    <definedName name="tenck">#REF!</definedName>
    <definedName name="Tendv" localSheetId="19">OFFSET(#REF!,0,0,MAX(#REF!),2)</definedName>
    <definedName name="Tendv" localSheetId="13">OFFSET(#REF!,0,0,MAX(#REF!),2)</definedName>
    <definedName name="Tendv" localSheetId="16">OFFSET(#REF!,0,0,MAX(#REF!),2)</definedName>
    <definedName name="Tendv">OFFSET(#REF!,0,0,MAX(#REF!),2)</definedName>
    <definedName name="tenvung" localSheetId="19">#REF!</definedName>
    <definedName name="tenvung" localSheetId="7">#REF!</definedName>
    <definedName name="tenvung" localSheetId="10">#REF!</definedName>
    <definedName name="tenvung" localSheetId="18">#REF!</definedName>
    <definedName name="tenvung" localSheetId="17">#REF!</definedName>
    <definedName name="tenvung" localSheetId="3">#REF!</definedName>
    <definedName name="tenvung" localSheetId="16">#REF!</definedName>
    <definedName name="tenvung">#REF!</definedName>
    <definedName name="test">#N/A</definedName>
    <definedName name="text" localSheetId="19">#REF!,#REF!,#REF!,#REF!,#REF!</definedName>
    <definedName name="text" localSheetId="7">#REF!,#REF!,#REF!,#REF!,#REF!</definedName>
    <definedName name="text" localSheetId="10">#REF!,#REF!,#REF!,#REF!,#REF!</definedName>
    <definedName name="text" localSheetId="18">#REF!,#REF!,#REF!,#REF!,#REF!</definedName>
    <definedName name="text" localSheetId="17">#REF!,#REF!,#REF!,#REF!,#REF!</definedName>
    <definedName name="text" localSheetId="3">#REF!,#REF!,#REF!,#REF!,#REF!</definedName>
    <definedName name="text" localSheetId="0">#REF!,#REF!,#REF!,#REF!,#REF!</definedName>
    <definedName name="text" localSheetId="16">#REF!,#REF!,#REF!,#REF!,#REF!</definedName>
    <definedName name="text" localSheetId="1">#REF!,#REF!,#REF!,#REF!,#REF!</definedName>
    <definedName name="text" localSheetId="2">#REF!,#REF!,#REF!,#REF!,#REF!</definedName>
    <definedName name="text">#REF!,#REF!,#REF!,#REF!,#REF!</definedName>
    <definedName name="TH.tinh">#N/A</definedName>
    <definedName name="TH_VKHNN" localSheetId="19">#REF!</definedName>
    <definedName name="TH_VKHNN" localSheetId="7">#REF!</definedName>
    <definedName name="TH_VKHNN" localSheetId="10">#REF!</definedName>
    <definedName name="TH_VKHNN" localSheetId="18">#REF!</definedName>
    <definedName name="TH_VKHNN" localSheetId="17">#REF!</definedName>
    <definedName name="TH_VKHNN" localSheetId="3">#REF!</definedName>
    <definedName name="TH_VKHNN" localSheetId="0">#REF!</definedName>
    <definedName name="TH_VKHNN" localSheetId="16">#REF!</definedName>
    <definedName name="TH_VKHNN" localSheetId="1">#REF!</definedName>
    <definedName name="TH_VKHNN" localSheetId="2">#REF!</definedName>
    <definedName name="TH_VKHNN">#REF!</definedName>
    <definedName name="tha" localSheetId="4" hidden="1">{"'Sheet1'!$L$16"}</definedName>
    <definedName name="tha" localSheetId="5" hidden="1">{"'Sheet1'!$L$16"}</definedName>
    <definedName name="tha" localSheetId="6" hidden="1">{"'Sheet1'!$L$16"}</definedName>
    <definedName name="tha" localSheetId="19" hidden="1">{"'Sheet1'!$L$16"}</definedName>
    <definedName name="tha" localSheetId="7" hidden="1">{"'Sheet1'!$L$16"}</definedName>
    <definedName name="tha" localSheetId="8" hidden="1">{"'Sheet1'!$L$16"}</definedName>
    <definedName name="tha" localSheetId="10" hidden="1">{"'Sheet1'!$L$16"}</definedName>
    <definedName name="tha" localSheetId="11" hidden="1">{"'Sheet1'!$L$16"}</definedName>
    <definedName name="tha" localSheetId="12" hidden="1">{"'Sheet1'!$L$16"}</definedName>
    <definedName name="tha" localSheetId="18" hidden="1">{"'Sheet1'!$L$16"}</definedName>
    <definedName name="tha" localSheetId="17" hidden="1">{"'Sheet1'!$L$16"}</definedName>
    <definedName name="tha" localSheetId="3" hidden="1">{"'Sheet1'!$L$16"}</definedName>
    <definedName name="tha" localSheetId="0" hidden="1">{"'Sheet1'!$L$16"}</definedName>
    <definedName name="tha" localSheetId="13" hidden="1">{"'Sheet1'!$L$16"}</definedName>
    <definedName name="tha" localSheetId="16" hidden="1">{"'Sheet1'!$L$16"}</definedName>
    <definedName name="tha" localSheetId="1" hidden="1">{"'Sheet1'!$L$16"}</definedName>
    <definedName name="tha" localSheetId="2" hidden="1">{"'Sheet1'!$L$16"}</definedName>
    <definedName name="tha" hidden="1">{"'Sheet1'!$L$16"}</definedName>
    <definedName name="thang" localSheetId="19">#REF!</definedName>
    <definedName name="thang" localSheetId="10">#REF!</definedName>
    <definedName name="thang" localSheetId="3">#REF!</definedName>
    <definedName name="thang" localSheetId="13">#REF!</definedName>
    <definedName name="thang" localSheetId="16">#REF!</definedName>
    <definedName name="thang">#REF!</definedName>
    <definedName name="thang10" localSheetId="4" hidden="1">{"'Sheet1'!$L$16"}</definedName>
    <definedName name="thang10" localSheetId="5" hidden="1">{"'Sheet1'!$L$16"}</definedName>
    <definedName name="thang10" localSheetId="6" hidden="1">{"'Sheet1'!$L$16"}</definedName>
    <definedName name="thang10" localSheetId="19" hidden="1">{"'Sheet1'!$L$16"}</definedName>
    <definedName name="thang10" localSheetId="7" hidden="1">{"'Sheet1'!$L$16"}</definedName>
    <definedName name="thang10" localSheetId="8" hidden="1">{"'Sheet1'!$L$16"}</definedName>
    <definedName name="thang10" localSheetId="10" hidden="1">{"'Sheet1'!$L$16"}</definedName>
    <definedName name="thang10" localSheetId="11" hidden="1">{"'Sheet1'!$L$16"}</definedName>
    <definedName name="thang10" localSheetId="12" hidden="1">{"'Sheet1'!$L$16"}</definedName>
    <definedName name="thang10" localSheetId="18" hidden="1">{"'Sheet1'!$L$16"}</definedName>
    <definedName name="thang10" localSheetId="17" hidden="1">{"'Sheet1'!$L$16"}</definedName>
    <definedName name="thang10" localSheetId="3" hidden="1">{"'Sheet1'!$L$16"}</definedName>
    <definedName name="thang10" localSheetId="0" hidden="1">{"'Sheet1'!$L$16"}</definedName>
    <definedName name="thang10" localSheetId="13" hidden="1">{"'Sheet1'!$L$16"}</definedName>
    <definedName name="thang10" localSheetId="16" hidden="1">{"'Sheet1'!$L$16"}</definedName>
    <definedName name="thang10" localSheetId="1" hidden="1">{"'Sheet1'!$L$16"}</definedName>
    <definedName name="thang10" localSheetId="2" hidden="1">{"'Sheet1'!$L$16"}</definedName>
    <definedName name="thang10" hidden="1">{"'Sheet1'!$L$16"}</definedName>
    <definedName name="THANH" localSheetId="4" hidden="1">{"'Sheet1'!$L$16"}</definedName>
    <definedName name="THANH" localSheetId="5" hidden="1">{"'Sheet1'!$L$16"}</definedName>
    <definedName name="THANH" localSheetId="6" hidden="1">{"'Sheet1'!$L$16"}</definedName>
    <definedName name="THANH" localSheetId="19" hidden="1">{"'Sheet1'!$L$16"}</definedName>
    <definedName name="THANH" localSheetId="7" hidden="1">{"'Sheet1'!$L$16"}</definedName>
    <definedName name="THANH" localSheetId="8" hidden="1">{"'Sheet1'!$L$16"}</definedName>
    <definedName name="THANH" localSheetId="10" hidden="1">{"'Sheet1'!$L$16"}</definedName>
    <definedName name="THANH" localSheetId="11" hidden="1">{"'Sheet1'!$L$16"}</definedName>
    <definedName name="THANH" localSheetId="12" hidden="1">{"'Sheet1'!$L$16"}</definedName>
    <definedName name="THANH" localSheetId="18" hidden="1">{"'Sheet1'!$L$16"}</definedName>
    <definedName name="THANH" localSheetId="17" hidden="1">{"'Sheet1'!$L$16"}</definedName>
    <definedName name="THANH" localSheetId="3" hidden="1">{"'Sheet1'!$L$16"}</definedName>
    <definedName name="THANH" localSheetId="0" hidden="1">{"'Sheet1'!$L$16"}</definedName>
    <definedName name="THANH" localSheetId="13" hidden="1">{"'Sheet1'!$L$16"}</definedName>
    <definedName name="THANH" localSheetId="16" hidden="1">{"'Sheet1'!$L$16"}</definedName>
    <definedName name="THANH" localSheetId="1" hidden="1">{"'Sheet1'!$L$16"}</definedName>
    <definedName name="THANH" localSheetId="2" hidden="1">{"'Sheet1'!$L$16"}</definedName>
    <definedName name="THANH" hidden="1">{"'Sheet1'!$L$16"}</definedName>
    <definedName name="Thanh_LC_tayvin" localSheetId="19">#REF!</definedName>
    <definedName name="Thanh_LC_tayvin" localSheetId="10">#REF!</definedName>
    <definedName name="Thanh_LC_tayvin" localSheetId="3">#REF!</definedName>
    <definedName name="Thanh_LC_tayvin" localSheetId="16">#REF!</definedName>
    <definedName name="Thanh_LC_tayvin">#REF!</definedName>
    <definedName name="thanhtien" localSheetId="19">#REF!</definedName>
    <definedName name="thanhtien" localSheetId="10">#REF!</definedName>
    <definedName name="thanhtien" localSheetId="3">#REF!</definedName>
    <definedName name="thanhtien" localSheetId="13">#REF!</definedName>
    <definedName name="thanhtien" localSheetId="16">#REF!</definedName>
    <definedName name="thanhtien">#REF!</definedName>
    <definedName name="ThaoCauCu" localSheetId="19">#REF!</definedName>
    <definedName name="ThaoCauCu" localSheetId="10">#REF!</definedName>
    <definedName name="ThaoCauCu" localSheetId="3">#REF!</definedName>
    <definedName name="ThaoCauCu" localSheetId="16">#REF!</definedName>
    <definedName name="ThaoCauCu">#REF!</definedName>
    <definedName name="Thautinh">#N/A</definedName>
    <definedName name="ÞBM" localSheetId="19">#REF!</definedName>
    <definedName name="ÞBM" localSheetId="7">#REF!</definedName>
    <definedName name="ÞBM" localSheetId="10">#REF!</definedName>
    <definedName name="ÞBM" localSheetId="18">#REF!</definedName>
    <definedName name="ÞBM" localSheetId="17">#REF!</definedName>
    <definedName name="ÞBM" localSheetId="3">#REF!</definedName>
    <definedName name="ÞBM" localSheetId="0">#REF!</definedName>
    <definedName name="ÞBM" localSheetId="16">#REF!</definedName>
    <definedName name="ÞBM" localSheetId="1">#REF!</definedName>
    <definedName name="ÞBM" localSheetId="2">#REF!</definedName>
    <definedName name="ÞBM">#REF!</definedName>
    <definedName name="THchon" localSheetId="19">#REF!</definedName>
    <definedName name="THchon" localSheetId="7">#REF!</definedName>
    <definedName name="THchon" localSheetId="18">#REF!</definedName>
    <definedName name="THchon" localSheetId="17">#REF!</definedName>
    <definedName name="THchon" localSheetId="13">#REF!</definedName>
    <definedName name="THchon" localSheetId="16">#REF!</definedName>
    <definedName name="THchon">#REF!</definedName>
    <definedName name="Þcot" localSheetId="19">#REF!</definedName>
    <definedName name="Þcot" localSheetId="10">#REF!</definedName>
    <definedName name="Þcot" localSheetId="3">#REF!</definedName>
    <definedName name="Þcot" localSheetId="16">#REF!</definedName>
    <definedName name="Þcot">#REF!</definedName>
    <definedName name="ÞCTd4" localSheetId="19">#REF!</definedName>
    <definedName name="ÞCTd4" localSheetId="10">#REF!</definedName>
    <definedName name="ÞCTd4" localSheetId="3">#REF!</definedName>
    <definedName name="ÞCTd4" localSheetId="16">#REF!</definedName>
    <definedName name="ÞCTd4">#REF!</definedName>
    <definedName name="ÞCTt4" localSheetId="19">#REF!</definedName>
    <definedName name="ÞCTt4" localSheetId="10">#REF!</definedName>
    <definedName name="ÞCTt4" localSheetId="3">#REF!</definedName>
    <definedName name="ÞCTt4" localSheetId="16">#REF!</definedName>
    <definedName name="ÞCTt4">#REF!</definedName>
    <definedName name="THDA_copy" localSheetId="4" hidden="1">{"'Sheet1'!$L$16"}</definedName>
    <definedName name="THDA_copy" localSheetId="5" hidden="1">{"'Sheet1'!$L$16"}</definedName>
    <definedName name="THDA_copy" localSheetId="6" hidden="1">{"'Sheet1'!$L$16"}</definedName>
    <definedName name="THDA_copy" localSheetId="19" hidden="1">{"'Sheet1'!$L$16"}</definedName>
    <definedName name="THDA_copy" localSheetId="7" hidden="1">{"'Sheet1'!$L$16"}</definedName>
    <definedName name="THDA_copy" localSheetId="8" hidden="1">{"'Sheet1'!$L$16"}</definedName>
    <definedName name="THDA_copy" localSheetId="10" hidden="1">{"'Sheet1'!$L$16"}</definedName>
    <definedName name="THDA_copy" localSheetId="11" hidden="1">{"'Sheet1'!$L$16"}</definedName>
    <definedName name="THDA_copy" localSheetId="12" hidden="1">{"'Sheet1'!$L$16"}</definedName>
    <definedName name="THDA_copy" localSheetId="18" hidden="1">{"'Sheet1'!$L$16"}</definedName>
    <definedName name="THDA_copy" localSheetId="17" hidden="1">{"'Sheet1'!$L$16"}</definedName>
    <definedName name="THDA_copy" localSheetId="3" hidden="1">{"'Sheet1'!$L$16"}</definedName>
    <definedName name="THDA_copy" localSheetId="0" hidden="1">{"'Sheet1'!$L$16"}</definedName>
    <definedName name="THDA_copy" localSheetId="13" hidden="1">{"'Sheet1'!$L$16"}</definedName>
    <definedName name="THDA_copy" localSheetId="16" hidden="1">{"'Sheet1'!$L$16"}</definedName>
    <definedName name="THDA_copy" localSheetId="1" hidden="1">{"'Sheet1'!$L$16"}</definedName>
    <definedName name="THDA_copy" localSheetId="2" hidden="1">{"'Sheet1'!$L$16"}</definedName>
    <definedName name="THDA_copy" hidden="1">{"'Sheet1'!$L$16"}</definedName>
    <definedName name="Þdamd4" localSheetId="19">#REF!</definedName>
    <definedName name="Þdamd4" localSheetId="10">#REF!</definedName>
    <definedName name="Þdamd4" localSheetId="3">#REF!</definedName>
    <definedName name="Þdamd4" localSheetId="16">#REF!</definedName>
    <definedName name="Þdamd4">#REF!</definedName>
    <definedName name="Þdamt4" localSheetId="19">#REF!</definedName>
    <definedName name="Þdamt4" localSheetId="10">#REF!</definedName>
    <definedName name="Þdamt4" localSheetId="3">#REF!</definedName>
    <definedName name="Þdamt4" localSheetId="16">#REF!</definedName>
    <definedName name="Þdamt4">#REF!</definedName>
    <definedName name="THDS" localSheetId="19">#REF!</definedName>
    <definedName name="THDS" localSheetId="10">#REF!</definedName>
    <definedName name="THDS" localSheetId="3">#REF!</definedName>
    <definedName name="THDS" localSheetId="16">#REF!</definedName>
    <definedName name="THDS">#REF!</definedName>
    <definedName name="THDT" localSheetId="4" hidden="1">{"'Sheet1'!$L$16"}</definedName>
    <definedName name="THDT" localSheetId="19" hidden="1">{"'Sheet1'!$L$16"}</definedName>
    <definedName name="THDT" localSheetId="7" hidden="1">{"'Sheet1'!$L$16"}</definedName>
    <definedName name="THDT" localSheetId="8" hidden="1">{"'Sheet1'!$L$16"}</definedName>
    <definedName name="THDT" localSheetId="10" hidden="1">{"'Sheet1'!$L$16"}</definedName>
    <definedName name="THDT" localSheetId="11" hidden="1">{"'Sheet1'!$L$16"}</definedName>
    <definedName name="THDT" localSheetId="12" hidden="1">{"'Sheet1'!$L$16"}</definedName>
    <definedName name="THDT" localSheetId="18" hidden="1">{"'Sheet1'!$L$16"}</definedName>
    <definedName name="THDT" localSheetId="17" hidden="1">{"'Sheet1'!$L$16"}</definedName>
    <definedName name="THDT" localSheetId="3" hidden="1">{"'Sheet1'!$L$16"}</definedName>
    <definedName name="THDT" localSheetId="0" hidden="1">{"'Sheet1'!$L$16"}</definedName>
    <definedName name="THDT" localSheetId="13" hidden="1">{"'Sheet1'!$L$16"}</definedName>
    <definedName name="THDT" localSheetId="16" hidden="1">{"'Sheet1'!$L$16"}</definedName>
    <definedName name="THDT" localSheetId="1" hidden="1">{"'Sheet1'!$L$16"}</definedName>
    <definedName name="THDT" localSheetId="2" hidden="1">{"'Sheet1'!$L$16"}</definedName>
    <definedName name="THDT" hidden="1">{"'Sheet1'!$L$16"}</definedName>
    <definedName name="THDT_HT_DAO_THUONG" localSheetId="19">#REF!</definedName>
    <definedName name="THDT_HT_DAO_THUONG" localSheetId="10">#REF!</definedName>
    <definedName name="THDT_HT_DAO_THUONG" localSheetId="3">#REF!</definedName>
    <definedName name="THDT_HT_DAO_THUONG" localSheetId="13">#REF!</definedName>
    <definedName name="THDT_HT_DAO_THUONG" localSheetId="16">#REF!</definedName>
    <definedName name="THDT_HT_DAO_THUONG">#REF!</definedName>
    <definedName name="THDT_HT_XOM_NOI" localSheetId="19">#REF!</definedName>
    <definedName name="THDT_HT_XOM_NOI" localSheetId="10">#REF!</definedName>
    <definedName name="THDT_HT_XOM_NOI" localSheetId="3">#REF!</definedName>
    <definedName name="THDT_HT_XOM_NOI" localSheetId="13">#REF!</definedName>
    <definedName name="THDT_HT_XOM_NOI" localSheetId="16">#REF!</definedName>
    <definedName name="THDT_HT_XOM_NOI">#REF!</definedName>
    <definedName name="THDT_NPP_XOM_NOI" localSheetId="19">#REF!</definedName>
    <definedName name="THDT_NPP_XOM_NOI" localSheetId="10">#REF!</definedName>
    <definedName name="THDT_NPP_XOM_NOI" localSheetId="3">#REF!</definedName>
    <definedName name="THDT_NPP_XOM_NOI" localSheetId="13">#REF!</definedName>
    <definedName name="THDT_NPP_XOM_NOI" localSheetId="16">#REF!</definedName>
    <definedName name="THDT_NPP_XOM_NOI">#REF!</definedName>
    <definedName name="THDT_TBA_XOM_NOI" localSheetId="19">#REF!</definedName>
    <definedName name="THDT_TBA_XOM_NOI" localSheetId="10">#REF!</definedName>
    <definedName name="THDT_TBA_XOM_NOI" localSheetId="3">#REF!</definedName>
    <definedName name="THDT_TBA_XOM_NOI" localSheetId="13">#REF!</definedName>
    <definedName name="THDT_TBA_XOM_NOI" localSheetId="16">#REF!</definedName>
    <definedName name="THDT_TBA_XOM_NOI">#REF!</definedName>
    <definedName name="thep" localSheetId="19">{"Thuxm2.xls","Sheet1"}</definedName>
    <definedName name="thep" localSheetId="7">{"Thuxm2.xls","Sheet1"}</definedName>
    <definedName name="thep" localSheetId="18">{"Thuxm2.xls","Sheet1"}</definedName>
    <definedName name="thep" localSheetId="17">{"Thuxm2.xls","Sheet1"}</definedName>
    <definedName name="thep" localSheetId="13">{"Thuxm2.xls","Sheet1"}</definedName>
    <definedName name="thep" localSheetId="16">{"Thuxm2.xls","Sheet1"}</definedName>
    <definedName name="thep">{"Thuxm2.xls","Sheet1"}</definedName>
    <definedName name="thepban" localSheetId="19">#REF!</definedName>
    <definedName name="thepban" localSheetId="7">#REF!</definedName>
    <definedName name="thepban" localSheetId="10">#REF!</definedName>
    <definedName name="thepban" localSheetId="18">#REF!</definedName>
    <definedName name="thepban" localSheetId="17">#REF!</definedName>
    <definedName name="thepban" localSheetId="3">#REF!</definedName>
    <definedName name="thepban" localSheetId="13">#REF!</definedName>
    <definedName name="thepban" localSheetId="16">#REF!</definedName>
    <definedName name="thepban">#REF!</definedName>
    <definedName name="ThepDinh" localSheetId="19">#REF!</definedName>
    <definedName name="ThepDinh" localSheetId="10">#REF!</definedName>
    <definedName name="ThepDinh" localSheetId="3">#REF!</definedName>
    <definedName name="ThepDinh" localSheetId="16">#REF!</definedName>
    <definedName name="ThepDinh">#REF!</definedName>
    <definedName name="thepgoc25_60" localSheetId="13">#REF!</definedName>
    <definedName name="thepgoc25_60" localSheetId="16">#REF!</definedName>
    <definedName name="thepgoc25_60">#N/A</definedName>
    <definedName name="thepgoc63_75" localSheetId="13">#REF!</definedName>
    <definedName name="thepgoc63_75" localSheetId="16">#REF!</definedName>
    <definedName name="thepgoc63_75">#N/A</definedName>
    <definedName name="thepgoc80_100" localSheetId="13">#REF!</definedName>
    <definedName name="thepgoc80_100" localSheetId="16">#REF!</definedName>
    <definedName name="thepgoc80_100">#N/A</definedName>
    <definedName name="thepma">10500</definedName>
    <definedName name="theptron12" localSheetId="13">#REF!</definedName>
    <definedName name="theptron12" localSheetId="16">#REF!</definedName>
    <definedName name="theptron12">#N/A</definedName>
    <definedName name="theptron14_22" localSheetId="13">#REF!</definedName>
    <definedName name="theptron14_22" localSheetId="16">#REF!</definedName>
    <definedName name="theptron14_22">#N/A</definedName>
    <definedName name="theptron6_8" localSheetId="13">#REF!</definedName>
    <definedName name="theptron6_8" localSheetId="16">#REF!</definedName>
    <definedName name="theptron6_8">#N/A</definedName>
    <definedName name="thetichck" localSheetId="19">#REF!</definedName>
    <definedName name="thetichck" localSheetId="7">#REF!</definedName>
    <definedName name="thetichck" localSheetId="10">#REF!</definedName>
    <definedName name="thetichck" localSheetId="18">#REF!</definedName>
    <definedName name="thetichck" localSheetId="17">#REF!</definedName>
    <definedName name="thetichck" localSheetId="3">#REF!</definedName>
    <definedName name="thetichck" localSheetId="0">#REF!</definedName>
    <definedName name="thetichck" localSheetId="13">#REF!</definedName>
    <definedName name="thetichck" localSheetId="16">#REF!</definedName>
    <definedName name="thetichck" localSheetId="1">#REF!</definedName>
    <definedName name="thetichck" localSheetId="2">#REF!</definedName>
    <definedName name="thetichck">#REF!</definedName>
    <definedName name="THGO1pnc" localSheetId="13">#REF!</definedName>
    <definedName name="THGO1pnc" localSheetId="16">#REF!</definedName>
    <definedName name="THGO1pnc">#N/A</definedName>
    <definedName name="thht" localSheetId="13">#REF!</definedName>
    <definedName name="thht" localSheetId="16">#REF!</definedName>
    <definedName name="thht">#N/A</definedName>
    <definedName name="THI" localSheetId="13">#REF!</definedName>
    <definedName name="THI" localSheetId="16">#REF!</definedName>
    <definedName name="THI">#N/A</definedName>
    <definedName name="THKL" localSheetId="4" hidden="1">{"'Sheet1'!$L$16"}</definedName>
    <definedName name="THKL" localSheetId="5" hidden="1">{"'Sheet1'!$L$16"}</definedName>
    <definedName name="THKL" localSheetId="6" hidden="1">{"'Sheet1'!$L$16"}</definedName>
    <definedName name="THKL" localSheetId="19" hidden="1">{"'Sheet1'!$L$16"}</definedName>
    <definedName name="THKL" localSheetId="7" hidden="1">{"'Sheet1'!$L$16"}</definedName>
    <definedName name="THKL" localSheetId="8" hidden="1">{"'Sheet1'!$L$16"}</definedName>
    <definedName name="THKL" localSheetId="10" hidden="1">{"'Sheet1'!$L$16"}</definedName>
    <definedName name="THKL" localSheetId="11" hidden="1">{"'Sheet1'!$L$16"}</definedName>
    <definedName name="THKL" localSheetId="12" hidden="1">{"'Sheet1'!$L$16"}</definedName>
    <definedName name="THKL" localSheetId="18" hidden="1">{"'Sheet1'!$L$16"}</definedName>
    <definedName name="THKL" localSheetId="17" hidden="1">{"'Sheet1'!$L$16"}</definedName>
    <definedName name="THKL" localSheetId="3" hidden="1">{"'Sheet1'!$L$16"}</definedName>
    <definedName name="THKL" localSheetId="0" hidden="1">{"'Sheet1'!$L$16"}</definedName>
    <definedName name="THKL" localSheetId="13" hidden="1">{"'Sheet1'!$L$16"}</definedName>
    <definedName name="THKL" localSheetId="16" hidden="1">{"'Sheet1'!$L$16"}</definedName>
    <definedName name="THKL" localSheetId="1" hidden="1">{"'Sheet1'!$L$16"}</definedName>
    <definedName name="THKL" localSheetId="2" hidden="1">{"'Sheet1'!$L$16"}</definedName>
    <definedName name="THKL" hidden="1">{"'Sheet1'!$L$16"}</definedName>
    <definedName name="thkl2" localSheetId="4" hidden="1">{"'Sheet1'!$L$16"}</definedName>
    <definedName name="thkl2" localSheetId="5" hidden="1">{"'Sheet1'!$L$16"}</definedName>
    <definedName name="thkl2" localSheetId="6" hidden="1">{"'Sheet1'!$L$16"}</definedName>
    <definedName name="thkl2" localSheetId="19" hidden="1">{"'Sheet1'!$L$16"}</definedName>
    <definedName name="thkl2" localSheetId="7" hidden="1">{"'Sheet1'!$L$16"}</definedName>
    <definedName name="thkl2" localSheetId="8" hidden="1">{"'Sheet1'!$L$16"}</definedName>
    <definedName name="thkl2" localSheetId="10" hidden="1">{"'Sheet1'!$L$16"}</definedName>
    <definedName name="thkl2" localSheetId="11" hidden="1">{"'Sheet1'!$L$16"}</definedName>
    <definedName name="thkl2" localSheetId="12" hidden="1">{"'Sheet1'!$L$16"}</definedName>
    <definedName name="thkl2" localSheetId="18" hidden="1">{"'Sheet1'!$L$16"}</definedName>
    <definedName name="thkl2" localSheetId="17" hidden="1">{"'Sheet1'!$L$16"}</definedName>
    <definedName name="thkl2" localSheetId="3" hidden="1">{"'Sheet1'!$L$16"}</definedName>
    <definedName name="thkl2" localSheetId="0" hidden="1">{"'Sheet1'!$L$16"}</definedName>
    <definedName name="thkl2" localSheetId="13" hidden="1">{"'Sheet1'!$L$16"}</definedName>
    <definedName name="thkl2" localSheetId="16" hidden="1">{"'Sheet1'!$L$16"}</definedName>
    <definedName name="thkl2" localSheetId="1" hidden="1">{"'Sheet1'!$L$16"}</definedName>
    <definedName name="thkl2" localSheetId="2" hidden="1">{"'Sheet1'!$L$16"}</definedName>
    <definedName name="thkl2" hidden="1">{"'Sheet1'!$L$16"}</definedName>
    <definedName name="thkl3" localSheetId="4" hidden="1">{"'Sheet1'!$L$16"}</definedName>
    <definedName name="thkl3" localSheetId="5" hidden="1">{"'Sheet1'!$L$16"}</definedName>
    <definedName name="thkl3" localSheetId="6" hidden="1">{"'Sheet1'!$L$16"}</definedName>
    <definedName name="thkl3" localSheetId="19" hidden="1">{"'Sheet1'!$L$16"}</definedName>
    <definedName name="thkl3" localSheetId="7" hidden="1">{"'Sheet1'!$L$16"}</definedName>
    <definedName name="thkl3" localSheetId="8" hidden="1">{"'Sheet1'!$L$16"}</definedName>
    <definedName name="thkl3" localSheetId="10" hidden="1">{"'Sheet1'!$L$16"}</definedName>
    <definedName name="thkl3" localSheetId="11" hidden="1">{"'Sheet1'!$L$16"}</definedName>
    <definedName name="thkl3" localSheetId="12" hidden="1">{"'Sheet1'!$L$16"}</definedName>
    <definedName name="thkl3" localSheetId="18" hidden="1">{"'Sheet1'!$L$16"}</definedName>
    <definedName name="thkl3" localSheetId="17" hidden="1">{"'Sheet1'!$L$16"}</definedName>
    <definedName name="thkl3" localSheetId="3" hidden="1">{"'Sheet1'!$L$16"}</definedName>
    <definedName name="thkl3" localSheetId="0" hidden="1">{"'Sheet1'!$L$16"}</definedName>
    <definedName name="thkl3" localSheetId="13" hidden="1">{"'Sheet1'!$L$16"}</definedName>
    <definedName name="thkl3" localSheetId="16" hidden="1">{"'Sheet1'!$L$16"}</definedName>
    <definedName name="thkl3" localSheetId="1" hidden="1">{"'Sheet1'!$L$16"}</definedName>
    <definedName name="thkl3" localSheetId="2" hidden="1">{"'Sheet1'!$L$16"}</definedName>
    <definedName name="thkl3" hidden="1">{"'Sheet1'!$L$16"}</definedName>
    <definedName name="thkp3" localSheetId="13">#REF!</definedName>
    <definedName name="thkp3" localSheetId="16">#REF!</definedName>
    <definedName name="thkp3">#N/A</definedName>
    <definedName name="THKP7YT" localSheetId="4" hidden="1">{"'Sheet1'!$L$16"}</definedName>
    <definedName name="THKP7YT" localSheetId="5" hidden="1">{"'Sheet1'!$L$16"}</definedName>
    <definedName name="THKP7YT" localSheetId="6" hidden="1">{"'Sheet1'!$L$16"}</definedName>
    <definedName name="THKP7YT" localSheetId="19" hidden="1">{"'Sheet1'!$L$16"}</definedName>
    <definedName name="THKP7YT" localSheetId="7" hidden="1">{"'Sheet1'!$L$16"}</definedName>
    <definedName name="THKP7YT" localSheetId="8" hidden="1">{"'Sheet1'!$L$16"}</definedName>
    <definedName name="THKP7YT" localSheetId="10" hidden="1">{"'Sheet1'!$L$16"}</definedName>
    <definedName name="THKP7YT" localSheetId="11" hidden="1">{"'Sheet1'!$L$16"}</definedName>
    <definedName name="THKP7YT" localSheetId="12" hidden="1">{"'Sheet1'!$L$16"}</definedName>
    <definedName name="THKP7YT" localSheetId="18" hidden="1">{"'Sheet1'!$L$16"}</definedName>
    <definedName name="THKP7YT" localSheetId="17" hidden="1">{"'Sheet1'!$L$16"}</definedName>
    <definedName name="THKP7YT" localSheetId="3" hidden="1">{"'Sheet1'!$L$16"}</definedName>
    <definedName name="THKP7YT" localSheetId="0" hidden="1">{"'Sheet1'!$L$16"}</definedName>
    <definedName name="THKP7YT" localSheetId="13" hidden="1">{"'Sheet1'!$L$16"}</definedName>
    <definedName name="THKP7YT" localSheetId="16" hidden="1">{"'Sheet1'!$L$16"}</definedName>
    <definedName name="THKP7YT" localSheetId="1" hidden="1">{"'Sheet1'!$L$16"}</definedName>
    <definedName name="THKP7YT" localSheetId="2" hidden="1">{"'Sheet1'!$L$16"}</definedName>
    <definedName name="THKP7YT" hidden="1">{"'Sheet1'!$L$16"}</definedName>
    <definedName name="Þmong" localSheetId="19">#REF!</definedName>
    <definedName name="Þmong" localSheetId="10">#REF!</definedName>
    <definedName name="Þmong" localSheetId="3">#REF!</definedName>
    <definedName name="Þmong" localSheetId="16">#REF!</definedName>
    <definedName name="Þmong">#REF!</definedName>
    <definedName name="ÞNXoldk" localSheetId="19">#REF!</definedName>
    <definedName name="ÞNXoldk" localSheetId="10">#REF!</definedName>
    <definedName name="ÞNXoldk" localSheetId="3">#REF!</definedName>
    <definedName name="ÞNXoldk" localSheetId="16">#REF!</definedName>
    <definedName name="ÞNXoldk">#REF!</definedName>
    <definedName name="tho3_7">26435</definedName>
    <definedName name="tho4_7">14506</definedName>
    <definedName name="tho45_7">15937</definedName>
    <definedName name="tho5_7">33356</definedName>
    <definedName name="Thop" localSheetId="19">#REF!</definedName>
    <definedName name="Thop" localSheetId="7">#REF!</definedName>
    <definedName name="Thop" localSheetId="10">#REF!</definedName>
    <definedName name="Thop" localSheetId="18">#REF!</definedName>
    <definedName name="Thop" localSheetId="17">#REF!</definedName>
    <definedName name="Thop" localSheetId="3">#REF!</definedName>
    <definedName name="THOP" localSheetId="13">"THOP"</definedName>
    <definedName name="THOP" localSheetId="16">"THOP"</definedName>
    <definedName name="Thop">#REF!</definedName>
    <definedName name="THop2" localSheetId="19">#REF!</definedName>
    <definedName name="THop2" localSheetId="7">#REF!</definedName>
    <definedName name="THop2" localSheetId="10">#REF!</definedName>
    <definedName name="THop2" localSheetId="18">#REF!</definedName>
    <definedName name="THop2" localSheetId="17">#REF!</definedName>
    <definedName name="THop2" localSheetId="3">#REF!</definedName>
    <definedName name="THop2" localSheetId="16">#REF!</definedName>
    <definedName name="THop2">#REF!</definedName>
    <definedName name="Þsan" localSheetId="19">#REF!</definedName>
    <definedName name="Þsan" localSheetId="10">#REF!</definedName>
    <definedName name="Þsan" localSheetId="3">#REF!</definedName>
    <definedName name="Þsan" localSheetId="16">#REF!</definedName>
    <definedName name="Þsan">#REF!</definedName>
    <definedName name="THT" localSheetId="19">#REF!</definedName>
    <definedName name="THT" localSheetId="13">#REF!</definedName>
    <definedName name="THT" localSheetId="16">#REF!</definedName>
    <definedName name="THT">#REF!</definedName>
    <definedName name="thtich1" localSheetId="19">#REF!</definedName>
    <definedName name="thtich1" localSheetId="10">#REF!</definedName>
    <definedName name="thtich1" localSheetId="3">#REF!</definedName>
    <definedName name="thtich1" localSheetId="13">#REF!</definedName>
    <definedName name="thtich1" localSheetId="16">#REF!</definedName>
    <definedName name="thtich1">#REF!</definedName>
    <definedName name="thtich2" localSheetId="19">#REF!</definedName>
    <definedName name="thtich2" localSheetId="10">#REF!</definedName>
    <definedName name="thtich2" localSheetId="3">#REF!</definedName>
    <definedName name="thtich2" localSheetId="13">#REF!</definedName>
    <definedName name="thtich2" localSheetId="16">#REF!</definedName>
    <definedName name="thtich2">#REF!</definedName>
    <definedName name="thtich3" localSheetId="19">#REF!</definedName>
    <definedName name="thtich3" localSheetId="10">#REF!</definedName>
    <definedName name="thtich3" localSheetId="3">#REF!</definedName>
    <definedName name="thtich3" localSheetId="13">#REF!</definedName>
    <definedName name="thtich3" localSheetId="16">#REF!</definedName>
    <definedName name="thtich3">#REF!</definedName>
    <definedName name="thtich4" localSheetId="19">#REF!</definedName>
    <definedName name="thtich4" localSheetId="10">#REF!</definedName>
    <definedName name="thtich4" localSheetId="3">#REF!</definedName>
    <definedName name="thtich4" localSheetId="13">#REF!</definedName>
    <definedName name="thtich4" localSheetId="16">#REF!</definedName>
    <definedName name="thtich4">#REF!</definedName>
    <definedName name="thtich5" localSheetId="19">#REF!</definedName>
    <definedName name="thtich5" localSheetId="10">#REF!</definedName>
    <definedName name="thtich5" localSheetId="3">#REF!</definedName>
    <definedName name="thtich5" localSheetId="13">#REF!</definedName>
    <definedName name="thtich5" localSheetId="16">#REF!</definedName>
    <definedName name="thtich5">#REF!</definedName>
    <definedName name="thtich6" localSheetId="19">#REF!</definedName>
    <definedName name="thtich6" localSheetId="10">#REF!</definedName>
    <definedName name="thtich6" localSheetId="3">#REF!</definedName>
    <definedName name="thtich6" localSheetId="13">#REF!</definedName>
    <definedName name="thtich6" localSheetId="16">#REF!</definedName>
    <definedName name="thtich6">#REF!</definedName>
    <definedName name="THTLMcap" localSheetId="19">#REF!</definedName>
    <definedName name="THTLMcap" localSheetId="10">#REF!</definedName>
    <definedName name="THTLMcap" localSheetId="3">#REF!</definedName>
    <definedName name="THTLMcap" localSheetId="16">#REF!</definedName>
    <definedName name="THTLMcap">#REF!</definedName>
    <definedName name="THToanBo" localSheetId="19">#REF!</definedName>
    <definedName name="THToanBo" localSheetId="10">#REF!</definedName>
    <definedName name="THToanBo" localSheetId="3">#REF!</definedName>
    <definedName name="THToanBo" localSheetId="16">#REF!</definedName>
    <definedName name="THToanBo">#REF!</definedName>
    <definedName name="THtoanbo2" localSheetId="19">#REF!</definedName>
    <definedName name="THtoanbo2" localSheetId="10">#REF!</definedName>
    <definedName name="THtoanbo2" localSheetId="3">#REF!</definedName>
    <definedName name="THtoanbo2" localSheetId="16">#REF!</definedName>
    <definedName name="THtoanbo2">#REF!</definedName>
    <definedName name="thtt" localSheetId="13">#REF!</definedName>
    <definedName name="thtt" localSheetId="16">#REF!</definedName>
    <definedName name="thtt">#N/A</definedName>
    <definedName name="thu" localSheetId="4" hidden="1">{"'Sheet1'!$L$16"}</definedName>
    <definedName name="thu" localSheetId="5" hidden="1">{"'Sheet1'!$L$16"}</definedName>
    <definedName name="thu" localSheetId="6" hidden="1">{"'Sheet1'!$L$16"}</definedName>
    <definedName name="thu" localSheetId="19" hidden="1">{"'Sheet1'!$L$16"}</definedName>
    <definedName name="thu" localSheetId="7" hidden="1">{"'Sheet1'!$L$16"}</definedName>
    <definedName name="thu" localSheetId="8" hidden="1">{"'Sheet1'!$L$16"}</definedName>
    <definedName name="thu" localSheetId="10" hidden="1">{"'Sheet1'!$L$16"}</definedName>
    <definedName name="thu" localSheetId="11" hidden="1">{"'Sheet1'!$L$16"}</definedName>
    <definedName name="thu" localSheetId="12" hidden="1">{"'Sheet1'!$L$16"}</definedName>
    <definedName name="thu" localSheetId="18" hidden="1">{"'Sheet1'!$L$16"}</definedName>
    <definedName name="thu" localSheetId="17" hidden="1">{"'Sheet1'!$L$16"}</definedName>
    <definedName name="thu" localSheetId="3" hidden="1">{"'Sheet1'!$L$16"}</definedName>
    <definedName name="thu" localSheetId="0" hidden="1">{"'Sheet1'!$L$16"}</definedName>
    <definedName name="thu" localSheetId="13" hidden="1">{"'Sheet1'!$L$16"}</definedName>
    <definedName name="thu" localSheetId="16" hidden="1">{"'Sheet1'!$L$16"}</definedName>
    <definedName name="thu" localSheetId="1" hidden="1">{"'Sheet1'!$L$16"}</definedName>
    <definedName name="thu" localSheetId="2" hidden="1">{"'Sheet1'!$L$16"}</definedName>
    <definedName name="thu" hidden="1">{"'Sheet1'!$L$16"}</definedName>
    <definedName name="thuy" localSheetId="4" hidden="1">{"'Sheet1'!$L$16"}</definedName>
    <definedName name="thuy" localSheetId="5" hidden="1">{"'Sheet1'!$L$16"}</definedName>
    <definedName name="thuy" localSheetId="6" hidden="1">{"'Sheet1'!$L$16"}</definedName>
    <definedName name="thuy" localSheetId="19" hidden="1">{"'Sheet1'!$L$16"}</definedName>
    <definedName name="thuy" localSheetId="7" hidden="1">{"'Sheet1'!$L$16"}</definedName>
    <definedName name="thuy" localSheetId="8" hidden="1">{"'Sheet1'!$L$16"}</definedName>
    <definedName name="thuy" localSheetId="10" hidden="1">{"'Sheet1'!$L$16"}</definedName>
    <definedName name="thuy" localSheetId="11" hidden="1">{"'Sheet1'!$L$16"}</definedName>
    <definedName name="thuy" localSheetId="12" hidden="1">{"'Sheet1'!$L$16"}</definedName>
    <definedName name="thuy" localSheetId="18" hidden="1">{"'Sheet1'!$L$16"}</definedName>
    <definedName name="thuy" localSheetId="17" hidden="1">{"'Sheet1'!$L$16"}</definedName>
    <definedName name="thuy" localSheetId="3" hidden="1">{"'Sheet1'!$L$16"}</definedName>
    <definedName name="thuy" localSheetId="0" hidden="1">{"'Sheet1'!$L$16"}</definedName>
    <definedName name="thuy" localSheetId="13" hidden="1">{"'Sheet1'!$L$16"}</definedName>
    <definedName name="thuy" localSheetId="16" hidden="1">{"'Sheet1'!$L$16"}</definedName>
    <definedName name="thuy" localSheetId="1" hidden="1">{"'Sheet1'!$L$16"}</definedName>
    <definedName name="thuy" localSheetId="2" hidden="1">{"'Sheet1'!$L$16"}</definedName>
    <definedName name="thuy" hidden="1">{"'Sheet1'!$L$16"}</definedName>
    <definedName name="thvlmoi" localSheetId="4" hidden="1">{"'Sheet1'!$L$16"}</definedName>
    <definedName name="thvlmoi" localSheetId="5" hidden="1">{"'Sheet1'!$L$16"}</definedName>
    <definedName name="thvlmoi" localSheetId="6" hidden="1">{"'Sheet1'!$L$16"}</definedName>
    <definedName name="thvlmoi" localSheetId="19" hidden="1">{"'Sheet1'!$L$16"}</definedName>
    <definedName name="thvlmoi" localSheetId="7" hidden="1">{"'Sheet1'!$L$16"}</definedName>
    <definedName name="thvlmoi" localSheetId="8" hidden="1">{"'Sheet1'!$L$16"}</definedName>
    <definedName name="thvlmoi" localSheetId="10" hidden="1">{"'Sheet1'!$L$16"}</definedName>
    <definedName name="thvlmoi" localSheetId="11" hidden="1">{"'Sheet1'!$L$16"}</definedName>
    <definedName name="thvlmoi" localSheetId="12" hidden="1">{"'Sheet1'!$L$16"}</definedName>
    <definedName name="thvlmoi" localSheetId="18" hidden="1">{"'Sheet1'!$L$16"}</definedName>
    <definedName name="thvlmoi" localSheetId="17" hidden="1">{"'Sheet1'!$L$16"}</definedName>
    <definedName name="thvlmoi" localSheetId="3" hidden="1">{"'Sheet1'!$L$16"}</definedName>
    <definedName name="thvlmoi" localSheetId="0" hidden="1">{"'Sheet1'!$L$16"}</definedName>
    <definedName name="thvlmoi" localSheetId="13" hidden="1">{"'Sheet1'!$L$16"}</definedName>
    <definedName name="thvlmoi" localSheetId="16" hidden="1">{"'Sheet1'!$L$16"}</definedName>
    <definedName name="thvlmoi" localSheetId="1" hidden="1">{"'Sheet1'!$L$16"}</definedName>
    <definedName name="thvlmoi" localSheetId="2" hidden="1">{"'Sheet1'!$L$16"}</definedName>
    <definedName name="thvlmoi" hidden="1">{"'Sheet1'!$L$16"}</definedName>
    <definedName name="thvlmoimoi" localSheetId="4" hidden="1">{"'Sheet1'!$L$16"}</definedName>
    <definedName name="thvlmoimoi" localSheetId="5" hidden="1">{"'Sheet1'!$L$16"}</definedName>
    <definedName name="thvlmoimoi" localSheetId="6" hidden="1">{"'Sheet1'!$L$16"}</definedName>
    <definedName name="thvlmoimoi" localSheetId="19" hidden="1">{"'Sheet1'!$L$16"}</definedName>
    <definedName name="thvlmoimoi" localSheetId="7" hidden="1">{"'Sheet1'!$L$16"}</definedName>
    <definedName name="thvlmoimoi" localSheetId="8" hidden="1">{"'Sheet1'!$L$16"}</definedName>
    <definedName name="thvlmoimoi" localSheetId="10" hidden="1">{"'Sheet1'!$L$16"}</definedName>
    <definedName name="thvlmoimoi" localSheetId="11" hidden="1">{"'Sheet1'!$L$16"}</definedName>
    <definedName name="thvlmoimoi" localSheetId="12" hidden="1">{"'Sheet1'!$L$16"}</definedName>
    <definedName name="thvlmoimoi" localSheetId="18" hidden="1">{"'Sheet1'!$L$16"}</definedName>
    <definedName name="thvlmoimoi" localSheetId="17" hidden="1">{"'Sheet1'!$L$16"}</definedName>
    <definedName name="thvlmoimoi" localSheetId="3" hidden="1">{"'Sheet1'!$L$16"}</definedName>
    <definedName name="thvlmoimoi" localSheetId="0" hidden="1">{"'Sheet1'!$L$16"}</definedName>
    <definedName name="thvlmoimoi" localSheetId="13" hidden="1">{"'Sheet1'!$L$16"}</definedName>
    <definedName name="thvlmoimoi" localSheetId="16" hidden="1">{"'Sheet1'!$L$16"}</definedName>
    <definedName name="thvlmoimoi" localSheetId="1" hidden="1">{"'Sheet1'!$L$16"}</definedName>
    <definedName name="thvlmoimoi" localSheetId="2" hidden="1">{"'Sheet1'!$L$16"}</definedName>
    <definedName name="thvlmoimoi" hidden="1">{"'Sheet1'!$L$16"}</definedName>
    <definedName name="THXD2" localSheetId="4" hidden="1">{"'Sheet1'!$L$16"}</definedName>
    <definedName name="THXD2" localSheetId="5" hidden="1">{"'Sheet1'!$L$16"}</definedName>
    <definedName name="THXD2" localSheetId="6" hidden="1">{"'Sheet1'!$L$16"}</definedName>
    <definedName name="THXD2" localSheetId="19" hidden="1">{"'Sheet1'!$L$16"}</definedName>
    <definedName name="THXD2" localSheetId="7" hidden="1">{"'Sheet1'!$L$16"}</definedName>
    <definedName name="THXD2" localSheetId="8" hidden="1">{"'Sheet1'!$L$16"}</definedName>
    <definedName name="THXD2" localSheetId="10" hidden="1">{"'Sheet1'!$L$16"}</definedName>
    <definedName name="THXD2" localSheetId="11" hidden="1">{"'Sheet1'!$L$16"}</definedName>
    <definedName name="THXD2" localSheetId="12" hidden="1">{"'Sheet1'!$L$16"}</definedName>
    <definedName name="THXD2" localSheetId="18" hidden="1">{"'Sheet1'!$L$16"}</definedName>
    <definedName name="THXD2" localSheetId="17" hidden="1">{"'Sheet1'!$L$16"}</definedName>
    <definedName name="THXD2" localSheetId="3" hidden="1">{"'Sheet1'!$L$16"}</definedName>
    <definedName name="THXD2" localSheetId="0" hidden="1">{"'Sheet1'!$L$16"}</definedName>
    <definedName name="THXD2" localSheetId="13" hidden="1">{"'Sheet1'!$L$16"}</definedName>
    <definedName name="THXD2" localSheetId="16" hidden="1">{"'Sheet1'!$L$16"}</definedName>
    <definedName name="THXD2" localSheetId="1" hidden="1">{"'Sheet1'!$L$16"}</definedName>
    <definedName name="THXD2" localSheetId="2" hidden="1">{"'Sheet1'!$L$16"}</definedName>
    <definedName name="THXD2" hidden="1">{"'Sheet1'!$L$16"}</definedName>
    <definedName name="TI">#N/A</definedName>
    <definedName name="Tien" localSheetId="13">#REF!</definedName>
    <definedName name="Tien" localSheetId="16">#REF!</definedName>
    <definedName name="Tien">#N/A</definedName>
    <definedName name="TIENLUONG" localSheetId="13">#REF!</definedName>
    <definedName name="TIENLUONG" localSheetId="16">#REF!</definedName>
    <definedName name="TIENLUONG">#N/A</definedName>
    <definedName name="Tiepdiama">9500</definedName>
    <definedName name="TIEU_HAO_VAT_TU_DZ0.4KV" localSheetId="19">#REF!</definedName>
    <definedName name="TIEU_HAO_VAT_TU_DZ0.4KV" localSheetId="7">#REF!</definedName>
    <definedName name="TIEU_HAO_VAT_TU_DZ0.4KV" localSheetId="18">#REF!</definedName>
    <definedName name="TIEU_HAO_VAT_TU_DZ0.4KV" localSheetId="17">#REF!</definedName>
    <definedName name="TIEU_HAO_VAT_TU_DZ0.4KV" localSheetId="13">#REF!</definedName>
    <definedName name="TIEU_HAO_VAT_TU_DZ0.4KV" localSheetId="16">#REF!</definedName>
    <definedName name="TIEU_HAO_VAT_TU_DZ0.4KV">#REF!</definedName>
    <definedName name="TIEU_HAO_VAT_TU_DZ22KV" localSheetId="19">#REF!</definedName>
    <definedName name="TIEU_HAO_VAT_TU_DZ22KV" localSheetId="13">#REF!</definedName>
    <definedName name="TIEU_HAO_VAT_TU_DZ22KV" localSheetId="16">#REF!</definedName>
    <definedName name="TIEU_HAO_VAT_TU_DZ22KV">#REF!</definedName>
    <definedName name="TIEU_HAO_VAT_TU_TBA" localSheetId="19">#REF!</definedName>
    <definedName name="TIEU_HAO_VAT_TU_TBA" localSheetId="13">#REF!</definedName>
    <definedName name="TIEU_HAO_VAT_TU_TBA" localSheetId="16">#REF!</definedName>
    <definedName name="TIEU_HAO_VAT_TU_TBA">#REF!</definedName>
    <definedName name="Tileda" localSheetId="19">#REF!</definedName>
    <definedName name="Tileda" localSheetId="10">#REF!</definedName>
    <definedName name="Tileda" localSheetId="3">#REF!</definedName>
    <definedName name="Tileda" localSheetId="0">#REF!</definedName>
    <definedName name="Tileda" localSheetId="16">#REF!</definedName>
    <definedName name="Tileda" localSheetId="1">#REF!</definedName>
    <definedName name="Tileda" localSheetId="2">#REF!</definedName>
    <definedName name="Tileda">#REF!</definedName>
    <definedName name="Tilevon" localSheetId="19">#REF!</definedName>
    <definedName name="Tilevon" localSheetId="10">#REF!</definedName>
    <definedName name="Tilevon" localSheetId="3">#REF!</definedName>
    <definedName name="Tilevon" localSheetId="16">#REF!</definedName>
    <definedName name="Tilevon">#REF!</definedName>
    <definedName name="TIM" localSheetId="4" hidden="1">{"'Sheet1'!$L$16"}</definedName>
    <definedName name="TIM" localSheetId="5" hidden="1">{"'Sheet1'!$L$16"}</definedName>
    <definedName name="TIM" localSheetId="6" hidden="1">{"'Sheet1'!$L$16"}</definedName>
    <definedName name="TIM" localSheetId="19" hidden="1">{"'Sheet1'!$L$16"}</definedName>
    <definedName name="TIM" localSheetId="7" hidden="1">{"'Sheet1'!$L$16"}</definedName>
    <definedName name="TIM" localSheetId="8" hidden="1">{"'Sheet1'!$L$16"}</definedName>
    <definedName name="TIM" localSheetId="10" hidden="1">{"'Sheet1'!$L$16"}</definedName>
    <definedName name="TIM" localSheetId="11" hidden="1">{"'Sheet1'!$L$16"}</definedName>
    <definedName name="TIM" localSheetId="12" hidden="1">{"'Sheet1'!$L$16"}</definedName>
    <definedName name="TIM" localSheetId="18" hidden="1">{"'Sheet1'!$L$16"}</definedName>
    <definedName name="TIM" localSheetId="17" hidden="1">{"'Sheet1'!$L$16"}</definedName>
    <definedName name="TIM" localSheetId="3" hidden="1">{"'Sheet1'!$L$16"}</definedName>
    <definedName name="TIM" localSheetId="0" hidden="1">{"'Sheet1'!$L$16"}</definedName>
    <definedName name="TIM" localSheetId="13" hidden="1">{"'Sheet1'!$L$16"}</definedName>
    <definedName name="TIM" localSheetId="16" hidden="1">{"'Sheet1'!$L$16"}</definedName>
    <definedName name="TIM" localSheetId="1" hidden="1">{"'Sheet1'!$L$16"}</definedName>
    <definedName name="TIM" localSheetId="2" hidden="1">{"'Sheet1'!$L$16"}</definedName>
    <definedName name="TIM" hidden="1">{"'Sheet1'!$L$16"}</definedName>
    <definedName name="Tim_cong" localSheetId="19">#REF!</definedName>
    <definedName name="Tim_cong" localSheetId="10">#REF!</definedName>
    <definedName name="Tim_cong" localSheetId="3">#REF!</definedName>
    <definedName name="Tim_cong" localSheetId="16">#REF!</definedName>
    <definedName name="Tim_cong">#REF!</definedName>
    <definedName name="Tim_lan_xuat_hien" localSheetId="19">#REF!</definedName>
    <definedName name="Tim_lan_xuat_hien" localSheetId="10">#REF!</definedName>
    <definedName name="Tim_lan_xuat_hien" localSheetId="3">#REF!</definedName>
    <definedName name="Tim_lan_xuat_hien" localSheetId="16">#REF!</definedName>
    <definedName name="Tim_lan_xuat_hien">#REF!</definedName>
    <definedName name="Tim_lan_xuat_hien_cong" localSheetId="19">#REF!</definedName>
    <definedName name="Tim_lan_xuat_hien_cong" localSheetId="10">#REF!</definedName>
    <definedName name="Tim_lan_xuat_hien_cong" localSheetId="3">#REF!</definedName>
    <definedName name="Tim_lan_xuat_hien_cong" localSheetId="16">#REF!</definedName>
    <definedName name="Tim_lan_xuat_hien_cong">#REF!</definedName>
    <definedName name="tim_xuat_hien">#N/A</definedName>
    <definedName name="TIT" localSheetId="19">#REF!</definedName>
    <definedName name="TIT" localSheetId="7">#REF!</definedName>
    <definedName name="TIT" localSheetId="10">#REF!</definedName>
    <definedName name="TIT" localSheetId="18">#REF!</definedName>
    <definedName name="TIT" localSheetId="17">#REF!</definedName>
    <definedName name="TIT" localSheetId="3">#REF!</definedName>
    <definedName name="TIT" localSheetId="0">#REF!</definedName>
    <definedName name="TIT" localSheetId="13">#REF!</definedName>
    <definedName name="TIT" localSheetId="16">#REF!</definedName>
    <definedName name="TIT" localSheetId="1">#REF!</definedName>
    <definedName name="TIT" localSheetId="2">#REF!</definedName>
    <definedName name="TIT">#REF!</definedName>
    <definedName name="TITAN" localSheetId="13">#REF!</definedName>
    <definedName name="TITAN" localSheetId="16">#REF!</definedName>
    <definedName name="TITAN">#N/A</definedName>
    <definedName name="tk" localSheetId="19">#REF!</definedName>
    <definedName name="tk" localSheetId="7">#REF!</definedName>
    <definedName name="tk" localSheetId="10">#REF!</definedName>
    <definedName name="tk" localSheetId="18">#REF!</definedName>
    <definedName name="tk" localSheetId="17">#REF!</definedName>
    <definedName name="tk" localSheetId="3">#REF!</definedName>
    <definedName name="tk" localSheetId="0">#REF!</definedName>
    <definedName name="tk" localSheetId="13">#REF!</definedName>
    <definedName name="tk" localSheetId="16">#REF!</definedName>
    <definedName name="tk" localSheetId="1">#REF!</definedName>
    <definedName name="tk" localSheetId="2">#REF!</definedName>
    <definedName name="tk">#REF!</definedName>
    <definedName name="TKP" localSheetId="13">#REF!</definedName>
    <definedName name="TKP" localSheetId="16">#REF!</definedName>
    <definedName name="TKP">#N/A</definedName>
    <definedName name="TL" localSheetId="19">#REF!</definedName>
    <definedName name="TL" localSheetId="7">#REF!</definedName>
    <definedName name="TL" localSheetId="10">#REF!</definedName>
    <definedName name="TL" localSheetId="18">#REF!</definedName>
    <definedName name="TL" localSheetId="17">#REF!</definedName>
    <definedName name="TL" localSheetId="3">#REF!</definedName>
    <definedName name="TL" localSheetId="0">#REF!</definedName>
    <definedName name="TL" localSheetId="16">#REF!</definedName>
    <definedName name="TL" localSheetId="1">#REF!</definedName>
    <definedName name="TL" localSheetId="2">#REF!</definedName>
    <definedName name="TL">#REF!</definedName>
    <definedName name="TLAC120" localSheetId="13">#REF!</definedName>
    <definedName name="TLAC120" localSheetId="16">#REF!</definedName>
    <definedName name="TLAC120">#N/A</definedName>
    <definedName name="TLAC35" localSheetId="13">#REF!</definedName>
    <definedName name="TLAC35" localSheetId="16">#REF!</definedName>
    <definedName name="TLAC35">#N/A</definedName>
    <definedName name="TLAC50" localSheetId="13">#REF!</definedName>
    <definedName name="TLAC50" localSheetId="16">#REF!</definedName>
    <definedName name="TLAC50">#N/A</definedName>
    <definedName name="TLAC70" localSheetId="13">#REF!</definedName>
    <definedName name="TLAC70" localSheetId="16">#REF!</definedName>
    <definedName name="TLAC70">#N/A</definedName>
    <definedName name="TLAC95" localSheetId="13">#REF!</definedName>
    <definedName name="TLAC95" localSheetId="16">#REF!</definedName>
    <definedName name="TLAC95">#N/A</definedName>
    <definedName name="Tle" localSheetId="19">#REF!</definedName>
    <definedName name="Tle" localSheetId="7">#REF!</definedName>
    <definedName name="Tle" localSheetId="10">#REF!</definedName>
    <definedName name="Tle" localSheetId="18">#REF!</definedName>
    <definedName name="Tle" localSheetId="17">#REF!</definedName>
    <definedName name="Tle" localSheetId="3">#REF!</definedName>
    <definedName name="Tle" localSheetId="0">#REF!</definedName>
    <definedName name="Tle" localSheetId="13">#REF!</definedName>
    <definedName name="Tle" localSheetId="16">#REF!</definedName>
    <definedName name="Tle" localSheetId="1">#REF!</definedName>
    <definedName name="Tle" localSheetId="2">#REF!</definedName>
    <definedName name="Tle">#REF!</definedName>
    <definedName name="TLNM" localSheetId="19">{"Thuxm2.xls","Sheet1"}</definedName>
    <definedName name="TLNM" localSheetId="7">{"Thuxm2.xls","Sheet1"}</definedName>
    <definedName name="TLNM" localSheetId="18">{"Thuxm2.xls","Sheet1"}</definedName>
    <definedName name="TLNM" localSheetId="17">{"Thuxm2.xls","Sheet1"}</definedName>
    <definedName name="TLNM" localSheetId="13">{"Thuxm2.xls","Sheet1"}</definedName>
    <definedName name="TLNM" localSheetId="16">{"Thuxm2.xls","Sheet1"}</definedName>
    <definedName name="TLNM">{"Thuxm2.xls","Sheet1"}</definedName>
    <definedName name="tluong" localSheetId="19">#REF!</definedName>
    <definedName name="tluong" localSheetId="7">#REF!</definedName>
    <definedName name="tluong" localSheetId="10">#REF!</definedName>
    <definedName name="tluong" localSheetId="18">#REF!</definedName>
    <definedName name="tluong" localSheetId="17">#REF!</definedName>
    <definedName name="tluong" localSheetId="3">#REF!</definedName>
    <definedName name="tluong" localSheetId="16">#REF!</definedName>
    <definedName name="tluong">#REF!</definedName>
    <definedName name="TM" localSheetId="4" hidden="1">{"'Sheet1'!$L$16"}</definedName>
    <definedName name="TM" localSheetId="5" hidden="1">{"'Sheet1'!$L$16"}</definedName>
    <definedName name="TM" localSheetId="6" hidden="1">{"'Sheet1'!$L$16"}</definedName>
    <definedName name="TM" localSheetId="19" hidden="1">{"'Sheet1'!$L$16"}</definedName>
    <definedName name="TM" localSheetId="7" hidden="1">{"'Sheet1'!$L$16"}</definedName>
    <definedName name="TM" localSheetId="8" hidden="1">{"'Sheet1'!$L$16"}</definedName>
    <definedName name="TM" localSheetId="10" hidden="1">{"'Sheet1'!$L$16"}</definedName>
    <definedName name="TM" localSheetId="11" hidden="1">{"'Sheet1'!$L$16"}</definedName>
    <definedName name="TM" localSheetId="12" hidden="1">{"'Sheet1'!$L$16"}</definedName>
    <definedName name="TM" localSheetId="18" hidden="1">{"'Sheet1'!$L$16"}</definedName>
    <definedName name="TM" localSheetId="17" hidden="1">{"'Sheet1'!$L$16"}</definedName>
    <definedName name="TM" localSheetId="3" hidden="1">{"'Sheet1'!$L$16"}</definedName>
    <definedName name="TM" localSheetId="0" hidden="1">{"'Sheet1'!$L$16"}</definedName>
    <definedName name="TM" localSheetId="13" hidden="1">{"'Sheet1'!$L$16"}</definedName>
    <definedName name="TM" localSheetId="16" hidden="1">{"'Sheet1'!$L$16"}</definedName>
    <definedName name="TM" localSheetId="1" hidden="1">{"'Sheet1'!$L$16"}</definedName>
    <definedName name="TM" localSheetId="2" hidden="1">{"'Sheet1'!$L$16"}</definedName>
    <definedName name="TM" hidden="1">{"'Sheet1'!$L$16"}</definedName>
    <definedName name="TMDT1">#N/A</definedName>
    <definedName name="TMDT2">#N/A</definedName>
    <definedName name="TMDTmoi">#N/A</definedName>
    <definedName name="TN">#N/A</definedName>
    <definedName name="TN_b_qu_n" localSheetId="19">#REF!</definedName>
    <definedName name="TN_b_qu_n" localSheetId="7">#REF!</definedName>
    <definedName name="TN_b_qu_n" localSheetId="10">#REF!</definedName>
    <definedName name="TN_b_qu_n" localSheetId="18">#REF!</definedName>
    <definedName name="TN_b_qu_n" localSheetId="17">#REF!</definedName>
    <definedName name="TN_b_qu_n" localSheetId="3">#REF!</definedName>
    <definedName name="TN_b_qu_n" localSheetId="0">#REF!</definedName>
    <definedName name="TN_b_qu_n" localSheetId="16">#REF!</definedName>
    <definedName name="TN_b_qu_n" localSheetId="1">#REF!</definedName>
    <definedName name="TN_b_qu_n" localSheetId="2">#REF!</definedName>
    <definedName name="TN_b_qu_n">#REF!</definedName>
    <definedName name="Toanbo">#N/A</definedName>
    <definedName name="ton" localSheetId="19">#REF!</definedName>
    <definedName name="ton" localSheetId="7">#REF!</definedName>
    <definedName name="ton" localSheetId="10">#REF!</definedName>
    <definedName name="ton" localSheetId="18">#REF!</definedName>
    <definedName name="ton" localSheetId="17">#REF!</definedName>
    <definedName name="ton" localSheetId="3">#REF!</definedName>
    <definedName name="ton" localSheetId="0">#REF!</definedName>
    <definedName name="ton" localSheetId="16">#REF!</definedName>
    <definedName name="ton" localSheetId="1">#REF!</definedName>
    <definedName name="ton" localSheetId="2">#REF!</definedName>
    <definedName name="ton">#REF!</definedName>
    <definedName name="Tong">#N/A</definedName>
    <definedName name="Tong_co" localSheetId="19">#REF!</definedName>
    <definedName name="Tong_co" localSheetId="7">#REF!</definedName>
    <definedName name="Tong_co" localSheetId="10">#REF!</definedName>
    <definedName name="Tong_co" localSheetId="18">#REF!</definedName>
    <definedName name="Tong_co" localSheetId="17">#REF!</definedName>
    <definedName name="Tong_co" localSheetId="3">#REF!</definedName>
    <definedName name="Tong_co" localSheetId="0">#REF!</definedName>
    <definedName name="Tong_co" localSheetId="16">#REF!</definedName>
    <definedName name="Tong_co" localSheetId="1">#REF!</definedName>
    <definedName name="Tong_co" localSheetId="2">#REF!</definedName>
    <definedName name="Tong_co">#REF!</definedName>
    <definedName name="TONG_GIA_TRI_CONG_TRINH" localSheetId="19">#REF!</definedName>
    <definedName name="TONG_GIA_TRI_CONG_TRINH" localSheetId="13">#REF!</definedName>
    <definedName name="TONG_GIA_TRI_CONG_TRINH" localSheetId="16">#REF!</definedName>
    <definedName name="TONG_GIA_TRI_CONG_TRINH">#REF!</definedName>
    <definedName name="TONG_HOP_THI_NGHIEM_DZ0.4KV" localSheetId="19">#REF!</definedName>
    <definedName name="TONG_HOP_THI_NGHIEM_DZ0.4KV" localSheetId="13">#REF!</definedName>
    <definedName name="TONG_HOP_THI_NGHIEM_DZ0.4KV" localSheetId="16">#REF!</definedName>
    <definedName name="TONG_HOP_THI_NGHIEM_DZ0.4KV">#REF!</definedName>
    <definedName name="TONG_HOP_THI_NGHIEM_DZ22KV" localSheetId="19">#REF!</definedName>
    <definedName name="TONG_HOP_THI_NGHIEM_DZ22KV" localSheetId="13">#REF!</definedName>
    <definedName name="TONG_HOP_THI_NGHIEM_DZ22KV" localSheetId="16">#REF!</definedName>
    <definedName name="TONG_HOP_THI_NGHIEM_DZ22KV">#REF!</definedName>
    <definedName name="TONG_KE_TBA" localSheetId="19">#REF!</definedName>
    <definedName name="TONG_KE_TBA" localSheetId="13">#REF!</definedName>
    <definedName name="TONG_KE_TBA" localSheetId="16">#REF!</definedName>
    <definedName name="TONG_KE_TBA">#REF!</definedName>
    <definedName name="Tong_no" localSheetId="19">#REF!</definedName>
    <definedName name="Tong_no" localSheetId="10">#REF!</definedName>
    <definedName name="Tong_no" localSheetId="3">#REF!</definedName>
    <definedName name="Tong_no" localSheetId="16">#REF!</definedName>
    <definedName name="Tong_no">#REF!</definedName>
    <definedName name="tongbt" localSheetId="19">#REF!</definedName>
    <definedName name="tongbt" localSheetId="10">#REF!</definedName>
    <definedName name="tongbt" localSheetId="3">#REF!</definedName>
    <definedName name="tongbt" localSheetId="13">#REF!</definedName>
    <definedName name="tongbt" localSheetId="16">#REF!</definedName>
    <definedName name="tongbt">#REF!</definedName>
    <definedName name="tongcong" localSheetId="19">#REF!</definedName>
    <definedName name="tongcong" localSheetId="10">#REF!</definedName>
    <definedName name="tongcong" localSheetId="3">#REF!</definedName>
    <definedName name="tongcong" localSheetId="13">#REF!</definedName>
    <definedName name="tongcong" localSheetId="16">#REF!</definedName>
    <definedName name="tongcong">#REF!</definedName>
    <definedName name="tongdientich" localSheetId="19">#REF!</definedName>
    <definedName name="tongdientich" localSheetId="10">#REF!</definedName>
    <definedName name="tongdientich" localSheetId="3">#REF!</definedName>
    <definedName name="tongdientich" localSheetId="13">#REF!</definedName>
    <definedName name="tongdientich" localSheetId="16">#REF!</definedName>
    <definedName name="tongdientich">#REF!</definedName>
    <definedName name="TONGDUTOAN" localSheetId="19">#REF!</definedName>
    <definedName name="TONGDUTOAN" localSheetId="13">#REF!</definedName>
    <definedName name="TONGDUTOAN" localSheetId="16">#REF!</definedName>
    <definedName name="TONGDUTOAN">#REF!</definedName>
    <definedName name="tonghop" localSheetId="4" hidden="1">{"'Sheet1'!$L$16"}</definedName>
    <definedName name="tonghop" localSheetId="5" hidden="1">{"'Sheet1'!$L$16"}</definedName>
    <definedName name="tonghop" localSheetId="6" hidden="1">{"'Sheet1'!$L$16"}</definedName>
    <definedName name="tonghop" localSheetId="19" hidden="1">{"'Sheet1'!$L$16"}</definedName>
    <definedName name="tonghop" localSheetId="7" hidden="1">{"'Sheet1'!$L$16"}</definedName>
    <definedName name="tonghop" localSheetId="8" hidden="1">{"'Sheet1'!$L$16"}</definedName>
    <definedName name="tonghop" localSheetId="10" hidden="1">{"'Sheet1'!$L$16"}</definedName>
    <definedName name="tonghop" localSheetId="11" hidden="1">{"'Sheet1'!$L$16"}</definedName>
    <definedName name="tonghop" localSheetId="12" hidden="1">{"'Sheet1'!$L$16"}</definedName>
    <definedName name="tonghop" localSheetId="18" hidden="1">{"'Sheet1'!$L$16"}</definedName>
    <definedName name="tonghop" localSheetId="17" hidden="1">{"'Sheet1'!$L$16"}</definedName>
    <definedName name="tonghop" localSheetId="3" hidden="1">{"'Sheet1'!$L$16"}</definedName>
    <definedName name="tonghop" localSheetId="0" hidden="1">{"'Sheet1'!$L$16"}</definedName>
    <definedName name="tonghop" localSheetId="13" hidden="1">{"'Sheet1'!$L$16"}</definedName>
    <definedName name="tonghop" localSheetId="16" hidden="1">{"'Sheet1'!$L$16"}</definedName>
    <definedName name="tonghop" localSheetId="1" hidden="1">{"'Sheet1'!$L$16"}</definedName>
    <definedName name="tonghop" localSheetId="2" hidden="1">{"'Sheet1'!$L$16"}</definedName>
    <definedName name="tonghop" hidden="1">{"'Sheet1'!$L$16"}</definedName>
    <definedName name="TonghopHtxH" localSheetId="19">#REF!</definedName>
    <definedName name="TonghopHtxH" localSheetId="10">#REF!</definedName>
    <definedName name="TonghopHtxH" localSheetId="3">#REF!</definedName>
    <definedName name="TonghopHtxH" localSheetId="16">#REF!</definedName>
    <definedName name="TonghopHtxH">#REF!</definedName>
    <definedName name="TonghopHtxT" localSheetId="19">#REF!</definedName>
    <definedName name="TonghopHtxT" localSheetId="10">#REF!</definedName>
    <definedName name="TonghopHtxT" localSheetId="3">#REF!</definedName>
    <definedName name="TonghopHtxT" localSheetId="16">#REF!</definedName>
    <definedName name="TonghopHtxT">#REF!</definedName>
    <definedName name="tongthep" localSheetId="19">#REF!</definedName>
    <definedName name="tongthep" localSheetId="10">#REF!</definedName>
    <definedName name="tongthep" localSheetId="3">#REF!</definedName>
    <definedName name="tongthep" localSheetId="13">#REF!</definedName>
    <definedName name="tongthep" localSheetId="16">#REF!</definedName>
    <definedName name="tongthep">#REF!</definedName>
    <definedName name="tongthetich" localSheetId="19">#REF!</definedName>
    <definedName name="tongthetich" localSheetId="10">#REF!</definedName>
    <definedName name="tongthetich" localSheetId="3">#REF!</definedName>
    <definedName name="tongthetich" localSheetId="13">#REF!</definedName>
    <definedName name="tongthetich" localSheetId="16">#REF!</definedName>
    <definedName name="tongthetich">#REF!</definedName>
    <definedName name="Tonmai" localSheetId="13">#REF!</definedName>
    <definedName name="Tonmai" localSheetId="16">#REF!</definedName>
    <definedName name="Tonmai">#N/A</definedName>
    <definedName name="TOP" localSheetId="19">#REF!</definedName>
    <definedName name="TOP" localSheetId="7">#REF!</definedName>
    <definedName name="TOP" localSheetId="10">#REF!</definedName>
    <definedName name="TOP" localSheetId="18">#REF!</definedName>
    <definedName name="TOP" localSheetId="17">#REF!</definedName>
    <definedName name="TOP" localSheetId="3">#REF!</definedName>
    <definedName name="TOP" localSheetId="16">#REF!</definedName>
    <definedName name="TOP">#REF!</definedName>
    <definedName name="TOTAL">#N/A</definedName>
    <definedName name="TPCP" localSheetId="4" hidden="1">{"'Sheet1'!$L$16"}</definedName>
    <definedName name="TPCP" localSheetId="5" hidden="1">{"'Sheet1'!$L$16"}</definedName>
    <definedName name="TPCP" localSheetId="6" hidden="1">{"'Sheet1'!$L$16"}</definedName>
    <definedName name="TPCP" localSheetId="19" hidden="1">{"'Sheet1'!$L$16"}</definedName>
    <definedName name="TPCP" localSheetId="7" hidden="1">{"'Sheet1'!$L$16"}</definedName>
    <definedName name="TPCP" localSheetId="8" hidden="1">{"'Sheet1'!$L$16"}</definedName>
    <definedName name="TPCP" localSheetId="10" hidden="1">{"'Sheet1'!$L$16"}</definedName>
    <definedName name="TPCP" localSheetId="11" hidden="1">{"'Sheet1'!$L$16"}</definedName>
    <definedName name="TPCP" localSheetId="12" hidden="1">{"'Sheet1'!$L$16"}</definedName>
    <definedName name="TPCP" localSheetId="18" hidden="1">{"'Sheet1'!$L$16"}</definedName>
    <definedName name="TPCP" localSheetId="17" hidden="1">{"'Sheet1'!$L$16"}</definedName>
    <definedName name="TPCP" localSheetId="3" hidden="1">{"'Sheet1'!$L$16"}</definedName>
    <definedName name="TPCP" localSheetId="0" hidden="1">{"'Sheet1'!$L$16"}</definedName>
    <definedName name="TPCP" localSheetId="13" hidden="1">{"'Sheet1'!$L$16"}</definedName>
    <definedName name="TPCP" localSheetId="16" hidden="1">{"'Sheet1'!$L$16"}</definedName>
    <definedName name="TPCP" localSheetId="1" hidden="1">{"'Sheet1'!$L$16"}</definedName>
    <definedName name="TPCP" localSheetId="2" hidden="1">{"'Sheet1'!$L$16"}</definedName>
    <definedName name="TPCP" hidden="1">{"'Sheet1'!$L$16"}</definedName>
    <definedName name="TPLRP" localSheetId="13">#REF!</definedName>
    <definedName name="TPLRP" localSheetId="16">#REF!</definedName>
    <definedName name="TPLRP">#N/A</definedName>
    <definedName name="Tra_Cot">#N/A</definedName>
    <definedName name="Tra_DM_su_dung" localSheetId="13">#REF!</definedName>
    <definedName name="Tra_DM_su_dung" localSheetId="16">#REF!</definedName>
    <definedName name="Tra_DM_su_dung">#N/A</definedName>
    <definedName name="Tra_don_gia_KS" localSheetId="13">#REF!</definedName>
    <definedName name="Tra_don_gia_KS" localSheetId="16">#REF!</definedName>
    <definedName name="Tra_don_gia_KS">#N/A</definedName>
    <definedName name="Tra_DTCT" localSheetId="13">#REF!</definedName>
    <definedName name="Tra_DTCT" localSheetId="16">#REF!</definedName>
    <definedName name="Tra_DTCT">#N/A</definedName>
    <definedName name="Tra_gia" localSheetId="19">#REF!</definedName>
    <definedName name="Tra_gia" localSheetId="7">#REF!</definedName>
    <definedName name="Tra_gia" localSheetId="10">#REF!</definedName>
    <definedName name="Tra_gia" localSheetId="18">#REF!</definedName>
    <definedName name="Tra_gia" localSheetId="17">#REF!</definedName>
    <definedName name="Tra_gia" localSheetId="3">#REF!</definedName>
    <definedName name="Tra_gia" localSheetId="16">#REF!</definedName>
    <definedName name="Tra_gia">#REF!</definedName>
    <definedName name="Tra_gtxl_cong" localSheetId="19">#REF!</definedName>
    <definedName name="Tra_gtxl_cong" localSheetId="10">#REF!</definedName>
    <definedName name="Tra_gtxl_cong" localSheetId="3">#REF!</definedName>
    <definedName name="Tra_gtxl_cong" localSheetId="0">#REF!</definedName>
    <definedName name="Tra_gtxl_cong" localSheetId="16">#REF!</definedName>
    <definedName name="Tra_gtxl_cong" localSheetId="1">#REF!</definedName>
    <definedName name="Tra_gtxl_cong" localSheetId="2">#REF!</definedName>
    <definedName name="Tra_gtxl_cong">#REF!</definedName>
    <definedName name="Tra_ten_cong">#N/A</definedName>
    <definedName name="Tra_tim_hang_mucPT_trung" localSheetId="13">#REF!</definedName>
    <definedName name="Tra_tim_hang_mucPT_trung" localSheetId="16">#REF!</definedName>
    <definedName name="Tra_tim_hang_mucPT_trung">#N/A</definedName>
    <definedName name="Tra_TL" localSheetId="19">#REF!</definedName>
    <definedName name="Tra_TL" localSheetId="7">#REF!</definedName>
    <definedName name="Tra_TL" localSheetId="10">#REF!</definedName>
    <definedName name="Tra_TL" localSheetId="18">#REF!</definedName>
    <definedName name="Tra_TL" localSheetId="17">#REF!</definedName>
    <definedName name="Tra_TL" localSheetId="3">#REF!</definedName>
    <definedName name="Tra_TL" localSheetId="0">#REF!</definedName>
    <definedName name="Tra_TL" localSheetId="13">#REF!</definedName>
    <definedName name="Tra_TL" localSheetId="16">#REF!</definedName>
    <definedName name="Tra_TL" localSheetId="1">#REF!</definedName>
    <definedName name="Tra_TL" localSheetId="2">#REF!</definedName>
    <definedName name="Tra_TL">#REF!</definedName>
    <definedName name="Tra_ty_le" localSheetId="19">#REF!</definedName>
    <definedName name="Tra_ty_le" localSheetId="10">#REF!</definedName>
    <definedName name="Tra_ty_le" localSheetId="3">#REF!</definedName>
    <definedName name="Tra_ty_le" localSheetId="16">#REF!</definedName>
    <definedName name="Tra_ty_le">#REF!</definedName>
    <definedName name="Tra_ty_le2" localSheetId="19">#REF!</definedName>
    <definedName name="Tra_ty_le2" localSheetId="10">#REF!</definedName>
    <definedName name="Tra_ty_le2" localSheetId="3">#REF!</definedName>
    <definedName name="Tra_ty_le2" localSheetId="13">#REF!</definedName>
    <definedName name="Tra_ty_le2" localSheetId="16">#REF!</definedName>
    <definedName name="Tra_ty_le2">#REF!</definedName>
    <definedName name="Tra_ty_le3" localSheetId="19">#REF!</definedName>
    <definedName name="Tra_ty_le3" localSheetId="10">#REF!</definedName>
    <definedName name="Tra_ty_le3" localSheetId="3">#REF!</definedName>
    <definedName name="Tra_ty_le3" localSheetId="13">#REF!</definedName>
    <definedName name="Tra_ty_le3" localSheetId="16">#REF!</definedName>
    <definedName name="Tra_ty_le3">#REF!</definedName>
    <definedName name="Tra_ty_le4" localSheetId="19">#REF!</definedName>
    <definedName name="Tra_ty_le4" localSheetId="10">#REF!</definedName>
    <definedName name="Tra_ty_le4" localSheetId="3">#REF!</definedName>
    <definedName name="Tra_ty_le4" localSheetId="13">#REF!</definedName>
    <definedName name="Tra_ty_le4" localSheetId="16">#REF!</definedName>
    <definedName name="Tra_ty_le4">#REF!</definedName>
    <definedName name="Tra_ty_le5" localSheetId="19">#REF!</definedName>
    <definedName name="Tra_ty_le5" localSheetId="10">#REF!</definedName>
    <definedName name="Tra_ty_le5" localSheetId="3">#REF!</definedName>
    <definedName name="Tra_ty_le5" localSheetId="13">#REF!</definedName>
    <definedName name="Tra_ty_le5" localSheetId="16">#REF!</definedName>
    <definedName name="Tra_ty_le5">#REF!</definedName>
    <definedName name="TRA_VAT_LIEU" localSheetId="19">#REF!</definedName>
    <definedName name="TRA_VAT_LIEU" localSheetId="10">#REF!</definedName>
    <definedName name="TRA_VAT_LIEU" localSheetId="3">#REF!</definedName>
    <definedName name="TRA_VAT_LIEU" localSheetId="16">#REF!</definedName>
    <definedName name="TRA_VAT_LIEU">#REF!</definedName>
    <definedName name="TRA_VL" localSheetId="19">#REF!</definedName>
    <definedName name="TRA_VL" localSheetId="10">#REF!</definedName>
    <definedName name="TRA_VL" localSheetId="3">#REF!</definedName>
    <definedName name="TRA_VL" localSheetId="16">#REF!</definedName>
    <definedName name="TRA_VL">#REF!</definedName>
    <definedName name="traA103" localSheetId="19">#REF!</definedName>
    <definedName name="traA103" localSheetId="10">#REF!</definedName>
    <definedName name="traA103" localSheetId="3">#REF!</definedName>
    <definedName name="traA103" localSheetId="16">#REF!</definedName>
    <definedName name="traA103">#REF!</definedName>
    <definedName name="trab" localSheetId="19">#REF!</definedName>
    <definedName name="trab" localSheetId="10">#REF!</definedName>
    <definedName name="trab" localSheetId="3">#REF!</definedName>
    <definedName name="trab" localSheetId="16">#REF!</definedName>
    <definedName name="trab">#REF!</definedName>
    <definedName name="TraDAH_H" localSheetId="19">#REF!</definedName>
    <definedName name="TraDAH_H" localSheetId="10">#REF!</definedName>
    <definedName name="TraDAH_H" localSheetId="3">#REF!</definedName>
    <definedName name="TraDAH_H" localSheetId="16">#REF!</definedName>
    <definedName name="TraDAH_H">#REF!</definedName>
    <definedName name="TRADE2" localSheetId="13">#REF!</definedName>
    <definedName name="TRADE2" localSheetId="16">#REF!</definedName>
    <definedName name="TRADE2">#N/A</definedName>
    <definedName name="TRAM" localSheetId="19">#REF!</definedName>
    <definedName name="TRAM" localSheetId="13">#REF!</definedName>
    <definedName name="TRAM" localSheetId="16">#REF!</definedName>
    <definedName name="TRAM">#REF!</definedName>
    <definedName name="tramatcong1" localSheetId="19">#REF!</definedName>
    <definedName name="tramatcong1" localSheetId="10">#REF!</definedName>
    <definedName name="tramatcong1" localSheetId="3">#REF!</definedName>
    <definedName name="tramatcong1" localSheetId="0">#REF!</definedName>
    <definedName name="tramatcong1" localSheetId="16">#REF!</definedName>
    <definedName name="tramatcong1" localSheetId="1">#REF!</definedName>
    <definedName name="tramatcong1" localSheetId="2">#REF!</definedName>
    <definedName name="tramatcong1">#REF!</definedName>
    <definedName name="tramatcong2" localSheetId="19">#REF!</definedName>
    <definedName name="tramatcong2" localSheetId="10">#REF!</definedName>
    <definedName name="tramatcong2" localSheetId="3">#REF!</definedName>
    <definedName name="tramatcong2" localSheetId="16">#REF!</definedName>
    <definedName name="tramatcong2">#REF!</definedName>
    <definedName name="trang" localSheetId="4" hidden="1">{#N/A,#N/A,FALSE,"Chi tiÆt"}</definedName>
    <definedName name="trang" localSheetId="5" hidden="1">{#N/A,#N/A,FALSE,"Chi tiÆt"}</definedName>
    <definedName name="trang" localSheetId="6" hidden="1">{#N/A,#N/A,FALSE,"Chi tiÆt"}</definedName>
    <definedName name="trang" localSheetId="19" hidden="1">{#N/A,#N/A,FALSE,"Chi tiÆt"}</definedName>
    <definedName name="trang" localSheetId="7" hidden="1">{#N/A,#N/A,FALSE,"Chi tiÆt"}</definedName>
    <definedName name="trang" localSheetId="8" hidden="1">{#N/A,#N/A,FALSE,"Chi tiÆt"}</definedName>
    <definedName name="trang" localSheetId="10" hidden="1">{#N/A,#N/A,FALSE,"Chi tiÆt"}</definedName>
    <definedName name="trang" localSheetId="11" hidden="1">{#N/A,#N/A,FALSE,"Chi tiÆt"}</definedName>
    <definedName name="trang" localSheetId="12" hidden="1">{#N/A,#N/A,FALSE,"Chi tiÆt"}</definedName>
    <definedName name="trang" localSheetId="18" hidden="1">{#N/A,#N/A,FALSE,"Chi tiÆt"}</definedName>
    <definedName name="trang" localSheetId="17" hidden="1">{#N/A,#N/A,FALSE,"Chi tiÆt"}</definedName>
    <definedName name="trang" localSheetId="3" hidden="1">{#N/A,#N/A,FALSE,"Chi tiÆt"}</definedName>
    <definedName name="trang" localSheetId="0" hidden="1">{#N/A,#N/A,FALSE,"Chi tiÆt"}</definedName>
    <definedName name="trang" localSheetId="13" hidden="1">{#N/A,#N/A,FALSE,"Chi tiÆt"}</definedName>
    <definedName name="trang" localSheetId="16" hidden="1">{#N/A,#N/A,FALSE,"Chi tiÆt"}</definedName>
    <definedName name="trang" localSheetId="1" hidden="1">{#N/A,#N/A,FALSE,"Chi tiÆt"}</definedName>
    <definedName name="trang" localSheetId="2" hidden="1">{#N/A,#N/A,FALSE,"Chi tiÆt"}</definedName>
    <definedName name="trang" hidden="1">{#N/A,#N/A,FALSE,"Chi tiÆt"}</definedName>
    <definedName name="tranhietdo" localSheetId="19">#REF!</definedName>
    <definedName name="tranhietdo" localSheetId="7">#REF!</definedName>
    <definedName name="tranhietdo" localSheetId="10">#REF!</definedName>
    <definedName name="tranhietdo" localSheetId="18">#REF!</definedName>
    <definedName name="tranhietdo" localSheetId="17">#REF!</definedName>
    <definedName name="tranhietdo" localSheetId="3">#REF!</definedName>
    <definedName name="tranhietdo" localSheetId="0">#REF!</definedName>
    <definedName name="tranhietdo" localSheetId="16">#REF!</definedName>
    <definedName name="tranhietdo" localSheetId="1">#REF!</definedName>
    <definedName name="tranhietdo" localSheetId="2">#REF!</definedName>
    <definedName name="tranhietdo">#REF!</definedName>
    <definedName name="TRAvH" localSheetId="19">#REF!</definedName>
    <definedName name="TRAvH" localSheetId="10">#REF!</definedName>
    <definedName name="TRAvH" localSheetId="3">#REF!</definedName>
    <definedName name="TRAvH" localSheetId="16">#REF!</definedName>
    <definedName name="TRAvH">#REF!</definedName>
    <definedName name="TRAVL" localSheetId="19">#REF!</definedName>
    <definedName name="TRAVL" localSheetId="10">#REF!</definedName>
    <definedName name="TRAVL" localSheetId="3">#REF!</definedName>
    <definedName name="TRAVL" localSheetId="16">#REF!</definedName>
    <definedName name="TRAVL">#REF!</definedName>
    <definedName name="TrÇn_V_n_Minh" localSheetId="19">#REF!</definedName>
    <definedName name="TrÇn_V_n_Minh" localSheetId="10">#REF!</definedName>
    <definedName name="TrÇn_V_n_Minh" localSheetId="3">#REF!</definedName>
    <definedName name="TrÇn_V_n_Minh" localSheetId="16">#REF!</definedName>
    <definedName name="TrÇn_V_n_Minh">#REF!</definedName>
    <definedName name="TRISO" localSheetId="19">#REF!</definedName>
    <definedName name="TRISO" localSheetId="10">#REF!</definedName>
    <definedName name="TRISO" localSheetId="3">#REF!</definedName>
    <definedName name="TRISO" localSheetId="16">#REF!</definedName>
    <definedName name="TRISO">#REF!</definedName>
    <definedName name="trt" localSheetId="13">#REF!</definedName>
    <definedName name="trt" localSheetId="16">#REF!</definedName>
    <definedName name="trt">#N/A</definedName>
    <definedName name="tru_can" localSheetId="19">#REF!</definedName>
    <definedName name="tru_can" localSheetId="7">#REF!</definedName>
    <definedName name="tru_can" localSheetId="10">#REF!</definedName>
    <definedName name="tru_can" localSheetId="18">#REF!</definedName>
    <definedName name="tru_can" localSheetId="17">#REF!</definedName>
    <definedName name="tru_can" localSheetId="3">#REF!</definedName>
    <definedName name="tru_can" localSheetId="0">#REF!</definedName>
    <definedName name="tru_can" localSheetId="16">#REF!</definedName>
    <definedName name="tru_can" localSheetId="1">#REF!</definedName>
    <definedName name="tru_can" localSheetId="2">#REF!</definedName>
    <definedName name="tru_can">#REF!</definedName>
    <definedName name="ts">#N/A</definedName>
    <definedName name="tsI">#N/A</definedName>
    <definedName name="TT" localSheetId="19">#REF!</definedName>
    <definedName name="TT" localSheetId="7">#REF!</definedName>
    <definedName name="TT" localSheetId="10">#REF!</definedName>
    <definedName name="TT" localSheetId="18">#REF!</definedName>
    <definedName name="TT" localSheetId="17">#REF!</definedName>
    <definedName name="TT" localSheetId="3">#REF!</definedName>
    <definedName name="TT" localSheetId="0">#REF!</definedName>
    <definedName name="TT" localSheetId="16">#REF!</definedName>
    <definedName name="TT" localSheetId="1">#REF!</definedName>
    <definedName name="TT" localSheetId="2">#REF!</definedName>
    <definedName name="TT">#REF!</definedName>
    <definedName name="TT_1P" localSheetId="13">#REF!</definedName>
    <definedName name="TT_1P" localSheetId="16">#REF!</definedName>
    <definedName name="TT_1P">#N/A</definedName>
    <definedName name="TT_3p" localSheetId="13">#REF!</definedName>
    <definedName name="TT_3p" localSheetId="16">#REF!</definedName>
    <definedName name="TT_3p">#N/A</definedName>
    <definedName name="ttam" localSheetId="19">#REF!</definedName>
    <definedName name="ttam" localSheetId="7">#REF!</definedName>
    <definedName name="ttam" localSheetId="10">#REF!</definedName>
    <definedName name="ttam" localSheetId="18">#REF!</definedName>
    <definedName name="ttam" localSheetId="17">#REF!</definedName>
    <definedName name="ttam" localSheetId="3">#REF!</definedName>
    <definedName name="ttam" localSheetId="0">#REF!</definedName>
    <definedName name="ttam" localSheetId="16">#REF!</definedName>
    <definedName name="ttam" localSheetId="1">#REF!</definedName>
    <definedName name="ttam" localSheetId="2">#REF!</definedName>
    <definedName name="ttam">#REF!</definedName>
    <definedName name="ttao" localSheetId="19">#REF!</definedName>
    <definedName name="ttao" localSheetId="10">#REF!</definedName>
    <definedName name="ttao" localSheetId="3">#REF!</definedName>
    <definedName name="ttao" localSheetId="16">#REF!</definedName>
    <definedName name="ttao">#REF!</definedName>
    <definedName name="ttbt">#N/A</definedName>
    <definedName name="TTDD1P" localSheetId="19">#REF!</definedName>
    <definedName name="TTDD1P" localSheetId="13">#REF!</definedName>
    <definedName name="TTDD1P" localSheetId="16">#REF!</definedName>
    <definedName name="TTDD1P">#REF!</definedName>
    <definedName name="TTDKKH" localSheetId="19">#REF!</definedName>
    <definedName name="TTDKKH" localSheetId="13">#REF!</definedName>
    <definedName name="TTDKKH" localSheetId="16">#REF!</definedName>
    <definedName name="TTDKKH">#REF!</definedName>
    <definedName name="tthi" localSheetId="13">#REF!</definedName>
    <definedName name="tthi" localSheetId="16">#REF!</definedName>
    <definedName name="tthi">#N/A</definedName>
    <definedName name="ttinh" localSheetId="19">#REF!</definedName>
    <definedName name="ttinh" localSheetId="7">#REF!</definedName>
    <definedName name="ttinh" localSheetId="10">#REF!</definedName>
    <definedName name="ttinh" localSheetId="18">#REF!</definedName>
    <definedName name="ttinh" localSheetId="17">#REF!</definedName>
    <definedName name="ttinh" localSheetId="3">#REF!</definedName>
    <definedName name="ttinh" localSheetId="0">#REF!</definedName>
    <definedName name="ttinh" localSheetId="16">#REF!</definedName>
    <definedName name="ttinh" localSheetId="1">#REF!</definedName>
    <definedName name="ttinh" localSheetId="2">#REF!</definedName>
    <definedName name="ttinh">#REF!</definedName>
    <definedName name="TTLB1" localSheetId="19">#REF!</definedName>
    <definedName name="TTLB1" localSheetId="10">#REF!</definedName>
    <definedName name="TTLB1" localSheetId="3">#REF!</definedName>
    <definedName name="TTLB1" localSheetId="16">#REF!</definedName>
    <definedName name="TTLB1">#REF!</definedName>
    <definedName name="TTLB2" localSheetId="19">#REF!</definedName>
    <definedName name="TTLB2" localSheetId="10">#REF!</definedName>
    <definedName name="TTLB2" localSheetId="3">#REF!</definedName>
    <definedName name="TTLB2" localSheetId="16">#REF!</definedName>
    <definedName name="TTLB2">#REF!</definedName>
    <definedName name="TTLB3" localSheetId="19">#REF!</definedName>
    <definedName name="TTLB3" localSheetId="10">#REF!</definedName>
    <definedName name="TTLB3" localSheetId="3">#REF!</definedName>
    <definedName name="TTLB3" localSheetId="16">#REF!</definedName>
    <definedName name="TTLB3">#REF!</definedName>
    <definedName name="ttronmk" localSheetId="13">#REF!</definedName>
    <definedName name="ttronmk" localSheetId="16">#REF!</definedName>
    <definedName name="ttronmk">#N/A</definedName>
    <definedName name="TTTH2" localSheetId="4" hidden="1">{"'Sheet1'!$L$16"}</definedName>
    <definedName name="TTTH2" localSheetId="5" hidden="1">{"'Sheet1'!$L$16"}</definedName>
    <definedName name="TTTH2" localSheetId="6" hidden="1">{"'Sheet1'!$L$16"}</definedName>
    <definedName name="TTTH2" localSheetId="19" hidden="1">{"'Sheet1'!$L$16"}</definedName>
    <definedName name="TTTH2" localSheetId="7" hidden="1">{"'Sheet1'!$L$16"}</definedName>
    <definedName name="TTTH2" localSheetId="8" hidden="1">{"'Sheet1'!$L$16"}</definedName>
    <definedName name="TTTH2" localSheetId="10" hidden="1">{"'Sheet1'!$L$16"}</definedName>
    <definedName name="TTTH2" localSheetId="11" hidden="1">{"'Sheet1'!$L$16"}</definedName>
    <definedName name="TTTH2" localSheetId="12" hidden="1">{"'Sheet1'!$L$16"}</definedName>
    <definedName name="TTTH2" localSheetId="18" hidden="1">{"'Sheet1'!$L$16"}</definedName>
    <definedName name="TTTH2" localSheetId="17" hidden="1">{"'Sheet1'!$L$16"}</definedName>
    <definedName name="TTTH2" localSheetId="3" hidden="1">{"'Sheet1'!$L$16"}</definedName>
    <definedName name="TTTH2" localSheetId="0" hidden="1">{"'Sheet1'!$L$16"}</definedName>
    <definedName name="TTTH2" localSheetId="13" hidden="1">{"'Sheet1'!$L$16"}</definedName>
    <definedName name="TTTH2" localSheetId="16" hidden="1">{"'Sheet1'!$L$16"}</definedName>
    <definedName name="TTTH2" localSheetId="1" hidden="1">{"'Sheet1'!$L$16"}</definedName>
    <definedName name="TTTH2" localSheetId="2" hidden="1">{"'Sheet1'!$L$16"}</definedName>
    <definedName name="TTTH2" hidden="1">{"'Sheet1'!$L$16"}</definedName>
    <definedName name="tttt" localSheetId="19">#REF!</definedName>
    <definedName name="tttt" localSheetId="10">#REF!</definedName>
    <definedName name="tttt" localSheetId="3">#REF!</definedName>
    <definedName name="tttt" localSheetId="16">#REF!</definedName>
    <definedName name="tttt">#REF!</definedName>
    <definedName name="ttttt" localSheetId="4" hidden="1">{"'Sheet1'!$L$16"}</definedName>
    <definedName name="ttttt" localSheetId="5" hidden="1">{"'Sheet1'!$L$16"}</definedName>
    <definedName name="ttttt" localSheetId="6" hidden="1">{"'Sheet1'!$L$16"}</definedName>
    <definedName name="ttttt" localSheetId="19" hidden="1">{"'Sheet1'!$L$16"}</definedName>
    <definedName name="ttttt" localSheetId="7" hidden="1">{"'Sheet1'!$L$16"}</definedName>
    <definedName name="ttttt" localSheetId="8" hidden="1">{"'Sheet1'!$L$16"}</definedName>
    <definedName name="ttttt" localSheetId="10" hidden="1">{"'Sheet1'!$L$16"}</definedName>
    <definedName name="ttttt" localSheetId="11" hidden="1">{"'Sheet1'!$L$16"}</definedName>
    <definedName name="ttttt" localSheetId="12" hidden="1">{"'Sheet1'!$L$16"}</definedName>
    <definedName name="ttttt" localSheetId="18" hidden="1">{"'Sheet1'!$L$16"}</definedName>
    <definedName name="ttttt" localSheetId="17" hidden="1">{"'Sheet1'!$L$16"}</definedName>
    <definedName name="ttttt" localSheetId="3" hidden="1">{"'Sheet1'!$L$16"}</definedName>
    <definedName name="ttttt" localSheetId="0" hidden="1">{"'Sheet1'!$L$16"}</definedName>
    <definedName name="ttttt" localSheetId="13" hidden="1">{"'Sheet1'!$L$16"}</definedName>
    <definedName name="ttttt" localSheetId="16" hidden="1">{"'Sheet1'!$L$16"}</definedName>
    <definedName name="ttttt" localSheetId="1" hidden="1">{"'Sheet1'!$L$16"}</definedName>
    <definedName name="ttttt" localSheetId="2" hidden="1">{"'Sheet1'!$L$16"}</definedName>
    <definedName name="ttttt" hidden="1">{"'Sheet1'!$L$16"}</definedName>
    <definedName name="TTTTTTTTT" localSheetId="4" hidden="1">{"'Sheet1'!$L$16"}</definedName>
    <definedName name="TTTTTTTTT" localSheetId="5" hidden="1">{"'Sheet1'!$L$16"}</definedName>
    <definedName name="TTTTTTTTT" localSheetId="6" hidden="1">{"'Sheet1'!$L$16"}</definedName>
    <definedName name="TTTTTTTTT" localSheetId="19" hidden="1">{"'Sheet1'!$L$16"}</definedName>
    <definedName name="TTTTTTTTT" localSheetId="7" hidden="1">{"'Sheet1'!$L$16"}</definedName>
    <definedName name="TTTTTTTTT" localSheetId="8" hidden="1">{"'Sheet1'!$L$16"}</definedName>
    <definedName name="TTTTTTTTT" localSheetId="10" hidden="1">{"'Sheet1'!$L$16"}</definedName>
    <definedName name="TTTTTTTTT" localSheetId="11" hidden="1">{"'Sheet1'!$L$16"}</definedName>
    <definedName name="TTTTTTTTT" localSheetId="12" hidden="1">{"'Sheet1'!$L$16"}</definedName>
    <definedName name="TTTTTTTTT" localSheetId="18" hidden="1">{"'Sheet1'!$L$16"}</definedName>
    <definedName name="TTTTTTTTT" localSheetId="17" hidden="1">{"'Sheet1'!$L$16"}</definedName>
    <definedName name="TTTTTTTTT" localSheetId="3" hidden="1">{"'Sheet1'!$L$16"}</definedName>
    <definedName name="TTTTTTTTT" localSheetId="0" hidden="1">{"'Sheet1'!$L$16"}</definedName>
    <definedName name="TTTTTTTTT" localSheetId="13" hidden="1">{"'Sheet1'!$L$16"}</definedName>
    <definedName name="TTTTTTTTT" localSheetId="16" hidden="1">{"'Sheet1'!$L$16"}</definedName>
    <definedName name="TTTTTTTTT" localSheetId="1" hidden="1">{"'Sheet1'!$L$16"}</definedName>
    <definedName name="TTTTTTTTT" localSheetId="2" hidden="1">{"'Sheet1'!$L$16"}</definedName>
    <definedName name="TTTTTTTTT" hidden="1">{"'Sheet1'!$L$16"}</definedName>
    <definedName name="ttttttttttt" localSheetId="4" hidden="1">{"'Sheet1'!$L$16"}</definedName>
    <definedName name="ttttttttttt" localSheetId="5" hidden="1">{"'Sheet1'!$L$16"}</definedName>
    <definedName name="ttttttttttt" localSheetId="6" hidden="1">{"'Sheet1'!$L$16"}</definedName>
    <definedName name="ttttttttttt" localSheetId="19" hidden="1">{"'Sheet1'!$L$16"}</definedName>
    <definedName name="ttttttttttt" localSheetId="7" hidden="1">{"'Sheet1'!$L$16"}</definedName>
    <definedName name="ttttttttttt" localSheetId="8" hidden="1">{"'Sheet1'!$L$16"}</definedName>
    <definedName name="ttttttttttt" localSheetId="10" hidden="1">{"'Sheet1'!$L$16"}</definedName>
    <definedName name="ttttttttttt" localSheetId="11" hidden="1">{"'Sheet1'!$L$16"}</definedName>
    <definedName name="ttttttttttt" localSheetId="12" hidden="1">{"'Sheet1'!$L$16"}</definedName>
    <definedName name="ttttttttttt" localSheetId="18" hidden="1">{"'Sheet1'!$L$16"}</definedName>
    <definedName name="ttttttttttt" localSheetId="17" hidden="1">{"'Sheet1'!$L$16"}</definedName>
    <definedName name="ttttttttttt" localSheetId="3" hidden="1">{"'Sheet1'!$L$16"}</definedName>
    <definedName name="ttttttttttt" localSheetId="0" hidden="1">{"'Sheet1'!$L$16"}</definedName>
    <definedName name="ttttttttttt" localSheetId="13" hidden="1">{"'Sheet1'!$L$16"}</definedName>
    <definedName name="ttttttttttt" localSheetId="16" hidden="1">{"'Sheet1'!$L$16"}</definedName>
    <definedName name="ttttttttttt" localSheetId="1" hidden="1">{"'Sheet1'!$L$16"}</definedName>
    <definedName name="ttttttttttt" localSheetId="2" hidden="1">{"'Sheet1'!$L$16"}</definedName>
    <definedName name="ttttttttttt" hidden="1">{"'Sheet1'!$L$16"}</definedName>
    <definedName name="TTVAn5">#N/A</definedName>
    <definedName name="Tuong_chan" localSheetId="19">#REF!</definedName>
    <definedName name="Tuong_chan" localSheetId="7">#REF!</definedName>
    <definedName name="Tuong_chan" localSheetId="10">#REF!</definedName>
    <definedName name="Tuong_chan" localSheetId="18">#REF!</definedName>
    <definedName name="Tuong_chan" localSheetId="17">#REF!</definedName>
    <definedName name="Tuong_chan" localSheetId="3">#REF!</definedName>
    <definedName name="Tuong_chan" localSheetId="0">#REF!</definedName>
    <definedName name="Tuong_chan" localSheetId="16">#REF!</definedName>
    <definedName name="Tuong_chan" localSheetId="1">#REF!</definedName>
    <definedName name="Tuong_chan" localSheetId="2">#REF!</definedName>
    <definedName name="Tuong_chan">#REF!</definedName>
    <definedName name="TuVan" localSheetId="19">#REF!</definedName>
    <definedName name="TuVan" localSheetId="10">#REF!</definedName>
    <definedName name="TuVan" localSheetId="3">#REF!</definedName>
    <definedName name="TuVan" localSheetId="16">#REF!</definedName>
    <definedName name="TuVan">#REF!</definedName>
    <definedName name="tuyen" localSheetId="4" hidden="1">{"'Sheet1'!$L$16"}</definedName>
    <definedName name="tuyen" localSheetId="5" hidden="1">{"'Sheet1'!$L$16"}</definedName>
    <definedName name="tuyen" localSheetId="6" hidden="1">{"'Sheet1'!$L$16"}</definedName>
    <definedName name="tuyen" localSheetId="19" hidden="1">{"'Sheet1'!$L$16"}</definedName>
    <definedName name="tuyen" localSheetId="7" hidden="1">{"'Sheet1'!$L$16"}</definedName>
    <definedName name="tuyen" localSheetId="8" hidden="1">{"'Sheet1'!$L$16"}</definedName>
    <definedName name="tuyen" localSheetId="10" hidden="1">{"'Sheet1'!$L$16"}</definedName>
    <definedName name="tuyen" localSheetId="11" hidden="1">{"'Sheet1'!$L$16"}</definedName>
    <definedName name="tuyen" localSheetId="12" hidden="1">{"'Sheet1'!$L$16"}</definedName>
    <definedName name="tuyen" localSheetId="18" hidden="1">{"'Sheet1'!$L$16"}</definedName>
    <definedName name="tuyen" localSheetId="17" hidden="1">{"'Sheet1'!$L$16"}</definedName>
    <definedName name="tuyen" localSheetId="3" hidden="1">{"'Sheet1'!$L$16"}</definedName>
    <definedName name="tuyen" localSheetId="0" hidden="1">{"'Sheet1'!$L$16"}</definedName>
    <definedName name="tuyen" localSheetId="13" hidden="1">{"'Sheet1'!$L$16"}</definedName>
    <definedName name="tuyen" localSheetId="16" hidden="1">{"'Sheet1'!$L$16"}</definedName>
    <definedName name="tuyen" localSheetId="1" hidden="1">{"'Sheet1'!$L$16"}</definedName>
    <definedName name="tuyen" localSheetId="2" hidden="1">{"'Sheet1'!$L$16"}</definedName>
    <definedName name="tuyen" hidden="1">{"'Sheet1'!$L$16"}</definedName>
    <definedName name="tuyennhanh" localSheetId="4" hidden="1">{"'Sheet1'!$L$16"}</definedName>
    <definedName name="tuyennhanh" localSheetId="5" hidden="1">{"'Sheet1'!$L$16"}</definedName>
    <definedName name="tuyennhanh" localSheetId="6" hidden="1">{"'Sheet1'!$L$16"}</definedName>
    <definedName name="tuyennhanh" localSheetId="19" hidden="1">{"'Sheet1'!$L$16"}</definedName>
    <definedName name="tuyennhanh" localSheetId="7" hidden="1">{"'Sheet1'!$L$16"}</definedName>
    <definedName name="tuyennhanh" localSheetId="8" hidden="1">{"'Sheet1'!$L$16"}</definedName>
    <definedName name="tuyennhanh" localSheetId="10" hidden="1">{"'Sheet1'!$L$16"}</definedName>
    <definedName name="tuyennhanh" localSheetId="11" hidden="1">{"'Sheet1'!$L$16"}</definedName>
    <definedName name="tuyennhanh" localSheetId="12" hidden="1">{"'Sheet1'!$L$16"}</definedName>
    <definedName name="tuyennhanh" localSheetId="18" hidden="1">{"'Sheet1'!$L$16"}</definedName>
    <definedName name="tuyennhanh" localSheetId="17" hidden="1">{"'Sheet1'!$L$16"}</definedName>
    <definedName name="tuyennhanh" localSheetId="3" hidden="1">{"'Sheet1'!$L$16"}</definedName>
    <definedName name="tuyennhanh" localSheetId="0" hidden="1">{"'Sheet1'!$L$16"}</definedName>
    <definedName name="tuyennhanh" localSheetId="13" hidden="1">{"'Sheet1'!$L$16"}</definedName>
    <definedName name="tuyennhanh" localSheetId="16" hidden="1">{"'Sheet1'!$L$16"}</definedName>
    <definedName name="tuyennhanh" localSheetId="1" hidden="1">{"'Sheet1'!$L$16"}</definedName>
    <definedName name="tuyennhanh" localSheetId="2" hidden="1">{"'Sheet1'!$L$16"}</definedName>
    <definedName name="tuyennhanh" hidden="1">{"'Sheet1'!$L$16"}</definedName>
    <definedName name="tuynen" localSheetId="4" hidden="1">{"'Sheet1'!$L$16"}</definedName>
    <definedName name="tuynen" localSheetId="5" hidden="1">{"'Sheet1'!$L$16"}</definedName>
    <definedName name="tuynen" localSheetId="6" hidden="1">{"'Sheet1'!$L$16"}</definedName>
    <definedName name="tuynen" localSheetId="19" hidden="1">{"'Sheet1'!$L$16"}</definedName>
    <definedName name="tuynen" localSheetId="7" hidden="1">{"'Sheet1'!$L$16"}</definedName>
    <definedName name="tuynen" localSheetId="8" hidden="1">{"'Sheet1'!$L$16"}</definedName>
    <definedName name="tuynen" localSheetId="10" hidden="1">{"'Sheet1'!$L$16"}</definedName>
    <definedName name="tuynen" localSheetId="11" hidden="1">{"'Sheet1'!$L$16"}</definedName>
    <definedName name="tuynen" localSheetId="12" hidden="1">{"'Sheet1'!$L$16"}</definedName>
    <definedName name="tuynen" localSheetId="18" hidden="1">{"'Sheet1'!$L$16"}</definedName>
    <definedName name="tuynen" localSheetId="17" hidden="1">{"'Sheet1'!$L$16"}</definedName>
    <definedName name="tuynen" localSheetId="3" hidden="1">{"'Sheet1'!$L$16"}</definedName>
    <definedName name="tuynen" localSheetId="0" hidden="1">{"'Sheet1'!$L$16"}</definedName>
    <definedName name="tuynen" localSheetId="13" hidden="1">{"'Sheet1'!$L$16"}</definedName>
    <definedName name="tuynen" localSheetId="16" hidden="1">{"'Sheet1'!$L$16"}</definedName>
    <definedName name="tuynen" localSheetId="1" hidden="1">{"'Sheet1'!$L$16"}</definedName>
    <definedName name="tuynen" localSheetId="2" hidden="1">{"'Sheet1'!$L$16"}</definedName>
    <definedName name="tuynen" hidden="1">{"'Sheet1'!$L$16"}</definedName>
    <definedName name="TV" localSheetId="19">#REF!</definedName>
    <definedName name="TV" localSheetId="10">#REF!</definedName>
    <definedName name="TV" localSheetId="3">#REF!</definedName>
    <definedName name="TV" localSheetId="16">#REF!</definedName>
    <definedName name="TV">#REF!</definedName>
    <definedName name="tv75nc" localSheetId="13">#REF!</definedName>
    <definedName name="tv75nc" localSheetId="16">#REF!</definedName>
    <definedName name="tv75nc">#N/A</definedName>
    <definedName name="tv75vl" localSheetId="13">#REF!</definedName>
    <definedName name="tv75vl" localSheetId="16">#REF!</definedName>
    <definedName name="tv75vl">#N/A</definedName>
    <definedName name="TW" localSheetId="19">#REF!</definedName>
    <definedName name="TW" localSheetId="7">#REF!</definedName>
    <definedName name="TW" localSheetId="10">#REF!</definedName>
    <definedName name="TW" localSheetId="18">#REF!</definedName>
    <definedName name="TW" localSheetId="17">#REF!</definedName>
    <definedName name="TW" localSheetId="3">#REF!</definedName>
    <definedName name="TW" localSheetId="0">#REF!</definedName>
    <definedName name="TW" localSheetId="16">#REF!</definedName>
    <definedName name="TW" localSheetId="1">#REF!</definedName>
    <definedName name="TW" localSheetId="2">#REF!</definedName>
    <definedName name="TW">#REF!</definedName>
    <definedName name="Twister" localSheetId="19">#REF!</definedName>
    <definedName name="Twister" localSheetId="10">#REF!</definedName>
    <definedName name="Twister" localSheetId="3">#REF!</definedName>
    <definedName name="Twister" localSheetId="16">#REF!</definedName>
    <definedName name="Twister">#REF!</definedName>
    <definedName name="ty_le" localSheetId="13">#REF!</definedName>
    <definedName name="ty_le" localSheetId="16">#REF!</definedName>
    <definedName name="ty_le">#N/A</definedName>
    <definedName name="Ty_Le_1" localSheetId="19">#REF!</definedName>
    <definedName name="Ty_Le_1" localSheetId="7">#REF!</definedName>
    <definedName name="Ty_Le_1" localSheetId="10">#REF!</definedName>
    <definedName name="Ty_Le_1" localSheetId="18">#REF!</definedName>
    <definedName name="Ty_Le_1" localSheetId="17">#REF!</definedName>
    <definedName name="Ty_Le_1" localSheetId="3">#REF!</definedName>
    <definedName name="Ty_Le_1" localSheetId="0">#REF!</definedName>
    <definedName name="Ty_Le_1" localSheetId="16">#REF!</definedName>
    <definedName name="Ty_Le_1" localSheetId="1">#REF!</definedName>
    <definedName name="Ty_Le_1" localSheetId="2">#REF!</definedName>
    <definedName name="Ty_Le_1">#REF!</definedName>
    <definedName name="ty_le_2" localSheetId="19">#REF!</definedName>
    <definedName name="ty_le_2" localSheetId="10">#REF!</definedName>
    <definedName name="ty_le_2" localSheetId="3">#REF!</definedName>
    <definedName name="ty_le_2" localSheetId="16">#REF!</definedName>
    <definedName name="ty_le_2">#REF!</definedName>
    <definedName name="ty_le_3" localSheetId="19">#REF!</definedName>
    <definedName name="ty_le_3" localSheetId="10">#REF!</definedName>
    <definedName name="ty_le_3" localSheetId="3">#REF!</definedName>
    <definedName name="ty_le_3" localSheetId="16">#REF!</definedName>
    <definedName name="ty_le_3">#REF!</definedName>
    <definedName name="ty_le_BTN" localSheetId="13">#REF!</definedName>
    <definedName name="ty_le_BTN" localSheetId="16">#REF!</definedName>
    <definedName name="ty_le_BTN">#N/A</definedName>
    <definedName name="Ty_le1" localSheetId="13">#REF!</definedName>
    <definedName name="Ty_le1" localSheetId="16">#REF!</definedName>
    <definedName name="Ty_le1">#N/A</definedName>
    <definedName name="tygia">15424</definedName>
    <definedName name="tylechung" localSheetId="19">#REF!</definedName>
    <definedName name="tylechung" localSheetId="7">#REF!</definedName>
    <definedName name="tylechung" localSheetId="10">#REF!</definedName>
    <definedName name="tylechung" localSheetId="18">#REF!</definedName>
    <definedName name="tylechung" localSheetId="17">#REF!</definedName>
    <definedName name="tylechung" localSheetId="3">#REF!</definedName>
    <definedName name="tylechung" localSheetId="0">#REF!</definedName>
    <definedName name="tylechung" localSheetId="16">#REF!</definedName>
    <definedName name="tylechung" localSheetId="1">#REF!</definedName>
    <definedName name="tylechung" localSheetId="2">#REF!</definedName>
    <definedName name="tylechung">#REF!</definedName>
    <definedName name="Type" localSheetId="19">#REF!</definedName>
    <definedName name="Type" localSheetId="10">#REF!</definedName>
    <definedName name="Type" localSheetId="3">#REF!</definedName>
    <definedName name="Type" localSheetId="16">#REF!</definedName>
    <definedName name="Type">#REF!</definedName>
    <definedName name="Type_1" localSheetId="19">#REF!</definedName>
    <definedName name="Type_1" localSheetId="10">#REF!</definedName>
    <definedName name="Type_1" localSheetId="3">#REF!</definedName>
    <definedName name="Type_1" localSheetId="16">#REF!</definedName>
    <definedName name="Type_1">#REF!</definedName>
    <definedName name="Type_2" localSheetId="19">#REF!</definedName>
    <definedName name="Type_2" localSheetId="10">#REF!</definedName>
    <definedName name="Type_2" localSheetId="3">#REF!</definedName>
    <definedName name="Type_2" localSheetId="16">#REF!</definedName>
    <definedName name="Type_2">#REF!</definedName>
    <definedName name="TYT" localSheetId="19">BlankMacro1</definedName>
    <definedName name="TYT" localSheetId="7">BlankMacro1</definedName>
    <definedName name="TYT" localSheetId="18">BlankMacro1</definedName>
    <definedName name="TYT" localSheetId="17">BlankMacro1</definedName>
    <definedName name="TYT" localSheetId="13">BlankMacro1</definedName>
    <definedName name="TYT" localSheetId="16">BlankMacro1</definedName>
    <definedName name="TYT">BlankMacro1</definedName>
    <definedName name="u" localSheetId="4" hidden="1">{"'Sheet1'!$L$16"}</definedName>
    <definedName name="u" localSheetId="5" hidden="1">{"'Sheet1'!$L$16"}</definedName>
    <definedName name="u" localSheetId="6" hidden="1">{"'Sheet1'!$L$16"}</definedName>
    <definedName name="u" localSheetId="19" hidden="1">{"'Sheet1'!$L$16"}</definedName>
    <definedName name="u" localSheetId="7" hidden="1">{"'Sheet1'!$L$16"}</definedName>
    <definedName name="u" localSheetId="8" hidden="1">{"'Sheet1'!$L$16"}</definedName>
    <definedName name="u" localSheetId="10" hidden="1">{"'Sheet1'!$L$16"}</definedName>
    <definedName name="u" localSheetId="11" hidden="1">{"'Sheet1'!$L$16"}</definedName>
    <definedName name="u" localSheetId="12" hidden="1">{"'Sheet1'!$L$16"}</definedName>
    <definedName name="u" localSheetId="18" hidden="1">{"'Sheet1'!$L$16"}</definedName>
    <definedName name="u" localSheetId="17" hidden="1">{"'Sheet1'!$L$16"}</definedName>
    <definedName name="u" localSheetId="3" hidden="1">{"'Sheet1'!$L$16"}</definedName>
    <definedName name="u" localSheetId="0" hidden="1">{"'Sheet1'!$L$16"}</definedName>
    <definedName name="u" localSheetId="13" hidden="1">{"'Sheet1'!$L$16"}</definedName>
    <definedName name="u" localSheetId="16" hidden="1">{"'Sheet1'!$L$16"}</definedName>
    <definedName name="u" localSheetId="1" hidden="1">{"'Sheet1'!$L$16"}</definedName>
    <definedName name="u" localSheetId="2" hidden="1">{"'Sheet1'!$L$16"}</definedName>
    <definedName name="u" hidden="1">{"'Sheet1'!$L$16"}</definedName>
    <definedName name="ư" localSheetId="4" hidden="1">{"'Sheet1'!$L$16"}</definedName>
    <definedName name="ư" localSheetId="5" hidden="1">{"'Sheet1'!$L$16"}</definedName>
    <definedName name="ư" localSheetId="6" hidden="1">{"'Sheet1'!$L$16"}</definedName>
    <definedName name="ư" localSheetId="19" hidden="1">{"'Sheet1'!$L$16"}</definedName>
    <definedName name="ư" localSheetId="7" hidden="1">{"'Sheet1'!$L$16"}</definedName>
    <definedName name="ư" localSheetId="8" hidden="1">{"'Sheet1'!$L$16"}</definedName>
    <definedName name="ư" localSheetId="10" hidden="1">{"'Sheet1'!$L$16"}</definedName>
    <definedName name="ư" localSheetId="11" hidden="1">{"'Sheet1'!$L$16"}</definedName>
    <definedName name="ư" localSheetId="12" hidden="1">{"'Sheet1'!$L$16"}</definedName>
    <definedName name="ư" localSheetId="18" hidden="1">{"'Sheet1'!$L$16"}</definedName>
    <definedName name="ư" localSheetId="17" hidden="1">{"'Sheet1'!$L$16"}</definedName>
    <definedName name="ư" localSheetId="3" hidden="1">{"'Sheet1'!$L$16"}</definedName>
    <definedName name="ư" localSheetId="0" hidden="1">{"'Sheet1'!$L$16"}</definedName>
    <definedName name="ư" localSheetId="13" hidden="1">{"'Sheet1'!$L$16"}</definedName>
    <definedName name="ư" localSheetId="16" hidden="1">{"'Sheet1'!$L$16"}</definedName>
    <definedName name="ư" localSheetId="1" hidden="1">{"'Sheet1'!$L$16"}</definedName>
    <definedName name="ư" localSheetId="2" hidden="1">{"'Sheet1'!$L$16"}</definedName>
    <definedName name="ư" hidden="1">{"'Sheet1'!$L$16"}</definedName>
    <definedName name="U_tien" localSheetId="19">#REF!</definedName>
    <definedName name="U_tien" localSheetId="10">#REF!</definedName>
    <definedName name="U_tien" localSheetId="3">#REF!</definedName>
    <definedName name="U_tien" localSheetId="16">#REF!</definedName>
    <definedName name="U_tien">#REF!</definedName>
    <definedName name="uhpupui" localSheetId="4" hidden="1">{"'Sheet1'!$L$16"}</definedName>
    <definedName name="uhpupui" localSheetId="5" hidden="1">{"'Sheet1'!$L$16"}</definedName>
    <definedName name="uhpupui" localSheetId="6" hidden="1">{"'Sheet1'!$L$16"}</definedName>
    <definedName name="uhpupui" localSheetId="19" hidden="1">{"'Sheet1'!$L$16"}</definedName>
    <definedName name="uhpupui" localSheetId="7" hidden="1">{"'Sheet1'!$L$16"}</definedName>
    <definedName name="uhpupui" localSheetId="8" hidden="1">{"'Sheet1'!$L$16"}</definedName>
    <definedName name="uhpupui" localSheetId="10" hidden="1">{"'Sheet1'!$L$16"}</definedName>
    <definedName name="uhpupui" localSheetId="11" hidden="1">{"'Sheet1'!$L$16"}</definedName>
    <definedName name="uhpupui" localSheetId="12" hidden="1">{"'Sheet1'!$L$16"}</definedName>
    <definedName name="uhpupui" localSheetId="18" hidden="1">{"'Sheet1'!$L$16"}</definedName>
    <definedName name="uhpupui" localSheetId="17" hidden="1">{"'Sheet1'!$L$16"}</definedName>
    <definedName name="uhpupui" localSheetId="3" hidden="1">{"'Sheet1'!$L$16"}</definedName>
    <definedName name="uhpupui" localSheetId="0" hidden="1">{"'Sheet1'!$L$16"}</definedName>
    <definedName name="uhpupui" localSheetId="13" hidden="1">{"'Sheet1'!$L$16"}</definedName>
    <definedName name="uhpupui" localSheetId="16" hidden="1">{"'Sheet1'!$L$16"}</definedName>
    <definedName name="uhpupui" localSheetId="1" hidden="1">{"'Sheet1'!$L$16"}</definedName>
    <definedName name="uhpupui" localSheetId="2" hidden="1">{"'Sheet1'!$L$16"}</definedName>
    <definedName name="uhpupui" hidden="1">{"'Sheet1'!$L$16"}</definedName>
    <definedName name="unitt" localSheetId="19">BlankMacro1</definedName>
    <definedName name="unitt" localSheetId="7">BlankMacro1</definedName>
    <definedName name="unitt" localSheetId="18">BlankMacro1</definedName>
    <definedName name="unitt" localSheetId="17">BlankMacro1</definedName>
    <definedName name="unitt" localSheetId="13">BlankMacro1</definedName>
    <definedName name="unitt" localSheetId="16">BlankMacro1</definedName>
    <definedName name="unitt">BlankMacro1</definedName>
    <definedName name="UNL">#N/A</definedName>
    <definedName name="UP">#N/A</definedName>
    <definedName name="upnoc" localSheetId="13">#REF!</definedName>
    <definedName name="upnoc" localSheetId="16">#REF!</definedName>
    <definedName name="upnoc">#N/A</definedName>
    <definedName name="usd" localSheetId="19">#REF!</definedName>
    <definedName name="usd" localSheetId="7">#REF!</definedName>
    <definedName name="usd" localSheetId="10">#REF!</definedName>
    <definedName name="usd" localSheetId="18">#REF!</definedName>
    <definedName name="usd" localSheetId="17">#REF!</definedName>
    <definedName name="usd" localSheetId="3">#REF!</definedName>
    <definedName name="usd" localSheetId="0">#REF!</definedName>
    <definedName name="usd" localSheetId="16">#REF!</definedName>
    <definedName name="usd" localSheetId="1">#REF!</definedName>
    <definedName name="usd" localSheetId="2">#REF!</definedName>
    <definedName name="usd">#REF!</definedName>
    <definedName name="ut" localSheetId="19">#REF!</definedName>
    <definedName name="ut" localSheetId="10">#REF!</definedName>
    <definedName name="ut" localSheetId="3">#REF!</definedName>
    <definedName name="ut" localSheetId="16">#REF!</definedName>
    <definedName name="ut">#REF!</definedName>
    <definedName name="UT_1" localSheetId="19">#REF!</definedName>
    <definedName name="UT_1" localSheetId="10">#REF!</definedName>
    <definedName name="UT_1" localSheetId="3">#REF!</definedName>
    <definedName name="UT_1" localSheetId="16">#REF!</definedName>
    <definedName name="UT_1">#REF!</definedName>
    <definedName name="UT1_373" localSheetId="19">#REF!</definedName>
    <definedName name="UT1_373" localSheetId="10">#REF!</definedName>
    <definedName name="UT1_373" localSheetId="3">#REF!</definedName>
    <definedName name="UT1_373" localSheetId="16">#REF!</definedName>
    <definedName name="UT1_373">#REF!</definedName>
    <definedName name="utye" localSheetId="4" hidden="1">{"'Sheet1'!$L$16"}</definedName>
    <definedName name="utye" localSheetId="5" hidden="1">{"'Sheet1'!$L$16"}</definedName>
    <definedName name="utye" localSheetId="6" hidden="1">{"'Sheet1'!$L$16"}</definedName>
    <definedName name="utye" localSheetId="19" hidden="1">{"'Sheet1'!$L$16"}</definedName>
    <definedName name="utye" localSheetId="7" hidden="1">{"'Sheet1'!$L$16"}</definedName>
    <definedName name="utye" localSheetId="8" hidden="1">{"'Sheet1'!$L$16"}</definedName>
    <definedName name="utye" localSheetId="10" hidden="1">{"'Sheet1'!$L$16"}</definedName>
    <definedName name="utye" localSheetId="11" hidden="1">{"'Sheet1'!$L$16"}</definedName>
    <definedName name="utye" localSheetId="12" hidden="1">{"'Sheet1'!$L$16"}</definedName>
    <definedName name="utye" localSheetId="18" hidden="1">{"'Sheet1'!$L$16"}</definedName>
    <definedName name="utye" localSheetId="17" hidden="1">{"'Sheet1'!$L$16"}</definedName>
    <definedName name="utye" localSheetId="3" hidden="1">{"'Sheet1'!$L$16"}</definedName>
    <definedName name="utye" localSheetId="0" hidden="1">{"'Sheet1'!$L$16"}</definedName>
    <definedName name="utye" localSheetId="13" hidden="1">{"'Sheet1'!$L$16"}</definedName>
    <definedName name="utye" localSheetId="16" hidden="1">{"'Sheet1'!$L$16"}</definedName>
    <definedName name="utye" localSheetId="1" hidden="1">{"'Sheet1'!$L$16"}</definedName>
    <definedName name="utye" localSheetId="2" hidden="1">{"'Sheet1'!$L$16"}</definedName>
    <definedName name="utye" hidden="1">{"'Sheet1'!$L$16"}</definedName>
    <definedName name="uu" localSheetId="19">#REF!</definedName>
    <definedName name="uu" localSheetId="13">#REF!</definedName>
    <definedName name="uu" localSheetId="16">#REF!</definedName>
    <definedName name="uu">#REF!</definedName>
    <definedName name="v" localSheetId="4" hidden="1">{"'Sheet1'!$L$16"}</definedName>
    <definedName name="v" localSheetId="5" hidden="1">{"'Sheet1'!$L$16"}</definedName>
    <definedName name="v" localSheetId="6" hidden="1">{"'Sheet1'!$L$16"}</definedName>
    <definedName name="v" localSheetId="19" hidden="1">{"'Sheet1'!$L$16"}</definedName>
    <definedName name="v" localSheetId="7" hidden="1">{"'Sheet1'!$L$16"}</definedName>
    <definedName name="v" localSheetId="8" hidden="1">{"'Sheet1'!$L$16"}</definedName>
    <definedName name="v" localSheetId="10" hidden="1">{"'Sheet1'!$L$16"}</definedName>
    <definedName name="v" localSheetId="11" hidden="1">{"'Sheet1'!$L$16"}</definedName>
    <definedName name="v" localSheetId="12" hidden="1">{"'Sheet1'!$L$16"}</definedName>
    <definedName name="v" localSheetId="18" hidden="1">{"'Sheet1'!$L$16"}</definedName>
    <definedName name="v" localSheetId="17" hidden="1">{"'Sheet1'!$L$16"}</definedName>
    <definedName name="v" localSheetId="3" hidden="1">{"'Sheet1'!$L$16"}</definedName>
    <definedName name="v" localSheetId="0" hidden="1">{"'Sheet1'!$L$16"}</definedName>
    <definedName name="v" localSheetId="13" hidden="1">{"'Sheet1'!$L$16"}</definedName>
    <definedName name="v" localSheetId="16" hidden="1">{"'Sheet1'!$L$16"}</definedName>
    <definedName name="v" localSheetId="1" hidden="1">{"'Sheet1'!$L$16"}</definedName>
    <definedName name="v" localSheetId="2" hidden="1">{"'Sheet1'!$L$16"}</definedName>
    <definedName name="v" hidden="1">{"'Sheet1'!$L$16"}</definedName>
    <definedName name="V.1">#N/A</definedName>
    <definedName name="V.10">#N/A</definedName>
    <definedName name="V.11">#N/A</definedName>
    <definedName name="V.12">#N/A</definedName>
    <definedName name="V.13">#N/A</definedName>
    <definedName name="V.14">#N/A</definedName>
    <definedName name="V.15">#N/A</definedName>
    <definedName name="V.16">#N/A</definedName>
    <definedName name="V.17">#N/A</definedName>
    <definedName name="V.18">#N/A</definedName>
    <definedName name="V.2">#N/A</definedName>
    <definedName name="V.3">#N/A</definedName>
    <definedName name="V.4">#N/A</definedName>
    <definedName name="V.5">#N/A</definedName>
    <definedName name="V.6">#N/A</definedName>
    <definedName name="V.7">#N/A</definedName>
    <definedName name="V.8">#N/A</definedName>
    <definedName name="V.9">#N/A</definedName>
    <definedName name="V_a_b__t_ng_M200____1x2">#N/A</definedName>
    <definedName name="VAÄT_LIEÄU" localSheetId="13">"nhandongia"</definedName>
    <definedName name="VAÄT_LIEÄU" localSheetId="16">"nhandongia"</definedName>
    <definedName name="VAÄT_LIEÄU">"ATRAM"</definedName>
    <definedName name="Value0" localSheetId="13">#REF!</definedName>
    <definedName name="Value0" localSheetId="16">#REF!</definedName>
    <definedName name="Value0">#N/A</definedName>
    <definedName name="Value1" localSheetId="13">#REF!</definedName>
    <definedName name="Value1" localSheetId="16">#REF!</definedName>
    <definedName name="Value1">#N/A</definedName>
    <definedName name="Value10" localSheetId="13">#REF!</definedName>
    <definedName name="Value10" localSheetId="16">#REF!</definedName>
    <definedName name="Value10">#N/A</definedName>
    <definedName name="Value11" localSheetId="13">#REF!</definedName>
    <definedName name="Value11" localSheetId="16">#REF!</definedName>
    <definedName name="Value11">#N/A</definedName>
    <definedName name="Value12" localSheetId="13">#REF!</definedName>
    <definedName name="Value12" localSheetId="16">#REF!</definedName>
    <definedName name="Value12">#N/A</definedName>
    <definedName name="Value13" localSheetId="13">#REF!</definedName>
    <definedName name="Value13" localSheetId="16">#REF!</definedName>
    <definedName name="Value13">#N/A</definedName>
    <definedName name="Value14" localSheetId="13">#REF!</definedName>
    <definedName name="Value14" localSheetId="16">#REF!</definedName>
    <definedName name="Value14">#N/A</definedName>
    <definedName name="Value15" localSheetId="13">#REF!</definedName>
    <definedName name="Value15" localSheetId="16">#REF!</definedName>
    <definedName name="Value15">#N/A</definedName>
    <definedName name="Value16" localSheetId="13">#REF!</definedName>
    <definedName name="Value16" localSheetId="16">#REF!</definedName>
    <definedName name="Value16">#N/A</definedName>
    <definedName name="Value17" localSheetId="13">#REF!</definedName>
    <definedName name="Value17" localSheetId="16">#REF!</definedName>
    <definedName name="Value17">#N/A</definedName>
    <definedName name="Value18" localSheetId="13">#REF!</definedName>
    <definedName name="Value18" localSheetId="16">#REF!</definedName>
    <definedName name="Value18">#N/A</definedName>
    <definedName name="Value19" localSheetId="13">#REF!</definedName>
    <definedName name="Value19" localSheetId="16">#REF!</definedName>
    <definedName name="Value19">#N/A</definedName>
    <definedName name="Value2" localSheetId="13">#REF!</definedName>
    <definedName name="Value2" localSheetId="16">#REF!</definedName>
    <definedName name="Value2">#N/A</definedName>
    <definedName name="Value20" localSheetId="13">#REF!</definedName>
    <definedName name="Value20" localSheetId="16">#REF!</definedName>
    <definedName name="Value20">#N/A</definedName>
    <definedName name="Value21" localSheetId="13">#REF!</definedName>
    <definedName name="Value21" localSheetId="16">#REF!</definedName>
    <definedName name="Value21">#N/A</definedName>
    <definedName name="Value22" localSheetId="13">#REF!</definedName>
    <definedName name="Value22" localSheetId="16">#REF!</definedName>
    <definedName name="Value22">#N/A</definedName>
    <definedName name="Value23" localSheetId="13">#REF!</definedName>
    <definedName name="Value23" localSheetId="16">#REF!</definedName>
    <definedName name="Value23">#N/A</definedName>
    <definedName name="Value24" localSheetId="13">#REF!</definedName>
    <definedName name="Value24" localSheetId="16">#REF!</definedName>
    <definedName name="Value24">#N/A</definedName>
    <definedName name="Value25" localSheetId="13">#REF!</definedName>
    <definedName name="Value25" localSheetId="16">#REF!</definedName>
    <definedName name="Value25">#N/A</definedName>
    <definedName name="Value26" localSheetId="13">#REF!</definedName>
    <definedName name="Value26" localSheetId="16">#REF!</definedName>
    <definedName name="Value26">#N/A</definedName>
    <definedName name="Value27" localSheetId="13">#REF!</definedName>
    <definedName name="Value27" localSheetId="16">#REF!</definedName>
    <definedName name="Value27">#N/A</definedName>
    <definedName name="Value28" localSheetId="13">#REF!</definedName>
    <definedName name="Value28" localSheetId="16">#REF!</definedName>
    <definedName name="Value28">#N/A</definedName>
    <definedName name="Value29" localSheetId="13">#REF!</definedName>
    <definedName name="Value29" localSheetId="16">#REF!</definedName>
    <definedName name="Value29">#N/A</definedName>
    <definedName name="Value3" localSheetId="13">#REF!</definedName>
    <definedName name="Value3" localSheetId="16">#REF!</definedName>
    <definedName name="Value3">#N/A</definedName>
    <definedName name="Value30" localSheetId="13">#REF!</definedName>
    <definedName name="Value30" localSheetId="16">#REF!</definedName>
    <definedName name="Value30">#N/A</definedName>
    <definedName name="Value31" localSheetId="13">#REF!</definedName>
    <definedName name="Value31" localSheetId="16">#REF!</definedName>
    <definedName name="Value31">#N/A</definedName>
    <definedName name="Value32" localSheetId="13">#REF!</definedName>
    <definedName name="Value32" localSheetId="16">#REF!</definedName>
    <definedName name="Value32">#N/A</definedName>
    <definedName name="Value33" localSheetId="13">#REF!</definedName>
    <definedName name="Value33" localSheetId="16">#REF!</definedName>
    <definedName name="Value33">#N/A</definedName>
    <definedName name="Value34" localSheetId="13">#REF!</definedName>
    <definedName name="Value34" localSheetId="16">#REF!</definedName>
    <definedName name="Value34">#N/A</definedName>
    <definedName name="Value35" localSheetId="13">#REF!</definedName>
    <definedName name="Value35" localSheetId="16">#REF!</definedName>
    <definedName name="Value35">#N/A</definedName>
    <definedName name="Value36" localSheetId="13">#REF!</definedName>
    <definedName name="Value36" localSheetId="16">#REF!</definedName>
    <definedName name="Value36">#N/A</definedName>
    <definedName name="Value37" localSheetId="13">#REF!</definedName>
    <definedName name="Value37" localSheetId="16">#REF!</definedName>
    <definedName name="Value37">#N/A</definedName>
    <definedName name="Value38" localSheetId="13">#REF!</definedName>
    <definedName name="Value38" localSheetId="16">#REF!</definedName>
    <definedName name="Value38">#N/A</definedName>
    <definedName name="Value39" localSheetId="13">#REF!</definedName>
    <definedName name="Value39" localSheetId="16">#REF!</definedName>
    <definedName name="Value39">#N/A</definedName>
    <definedName name="Value4" localSheetId="13">#REF!</definedName>
    <definedName name="Value4" localSheetId="16">#REF!</definedName>
    <definedName name="Value4">#N/A</definedName>
    <definedName name="Value40" localSheetId="13">#REF!</definedName>
    <definedName name="Value40" localSheetId="16">#REF!</definedName>
    <definedName name="Value40">#N/A</definedName>
    <definedName name="Value41" localSheetId="13">#REF!</definedName>
    <definedName name="Value41" localSheetId="16">#REF!</definedName>
    <definedName name="Value41">#N/A</definedName>
    <definedName name="Value42" localSheetId="13">#REF!</definedName>
    <definedName name="Value42" localSheetId="16">#REF!</definedName>
    <definedName name="Value42">#N/A</definedName>
    <definedName name="Value43" localSheetId="13">#REF!</definedName>
    <definedName name="Value43" localSheetId="16">#REF!</definedName>
    <definedName name="Value43">#N/A</definedName>
    <definedName name="Value44" localSheetId="13">#REF!</definedName>
    <definedName name="Value44" localSheetId="16">#REF!</definedName>
    <definedName name="Value44">#N/A</definedName>
    <definedName name="Value45" localSheetId="13">#REF!</definedName>
    <definedName name="Value45" localSheetId="16">#REF!</definedName>
    <definedName name="Value45">#N/A</definedName>
    <definedName name="Value46" localSheetId="13">#REF!</definedName>
    <definedName name="Value46" localSheetId="16">#REF!</definedName>
    <definedName name="Value46">#N/A</definedName>
    <definedName name="Value47" localSheetId="13">#REF!</definedName>
    <definedName name="Value47" localSheetId="16">#REF!</definedName>
    <definedName name="Value47">#N/A</definedName>
    <definedName name="Value48" localSheetId="13">#REF!</definedName>
    <definedName name="Value48" localSheetId="16">#REF!</definedName>
    <definedName name="Value48">#N/A</definedName>
    <definedName name="Value49" localSheetId="13">#REF!</definedName>
    <definedName name="Value49" localSheetId="16">#REF!</definedName>
    <definedName name="Value49">#N/A</definedName>
    <definedName name="Value5" localSheetId="13">#REF!</definedName>
    <definedName name="Value5" localSheetId="16">#REF!</definedName>
    <definedName name="Value5">#N/A</definedName>
    <definedName name="Value50" localSheetId="13">#REF!</definedName>
    <definedName name="Value50" localSheetId="16">#REF!</definedName>
    <definedName name="Value50">#N/A</definedName>
    <definedName name="Value51" localSheetId="13">#REF!</definedName>
    <definedName name="Value51" localSheetId="16">#REF!</definedName>
    <definedName name="Value51">#N/A</definedName>
    <definedName name="Value52" localSheetId="13">#REF!</definedName>
    <definedName name="Value52" localSheetId="16">#REF!</definedName>
    <definedName name="Value52">#N/A</definedName>
    <definedName name="Value53" localSheetId="13">#REF!</definedName>
    <definedName name="Value53" localSheetId="16">#REF!</definedName>
    <definedName name="Value53">#N/A</definedName>
    <definedName name="Value54" localSheetId="13">#REF!</definedName>
    <definedName name="Value54" localSheetId="16">#REF!</definedName>
    <definedName name="Value54">#N/A</definedName>
    <definedName name="Value55" localSheetId="13">#REF!</definedName>
    <definedName name="Value55" localSheetId="16">#REF!</definedName>
    <definedName name="Value55">#N/A</definedName>
    <definedName name="Value6" localSheetId="13">#REF!</definedName>
    <definedName name="Value6" localSheetId="16">#REF!</definedName>
    <definedName name="Value6">#N/A</definedName>
    <definedName name="Value7" localSheetId="13">#REF!</definedName>
    <definedName name="Value7" localSheetId="16">#REF!</definedName>
    <definedName name="Value7">#N/A</definedName>
    <definedName name="Value8" localSheetId="13">#REF!</definedName>
    <definedName name="Value8" localSheetId="16">#REF!</definedName>
    <definedName name="Value8">#N/A</definedName>
    <definedName name="Value9" localSheetId="13">#REF!</definedName>
    <definedName name="Value9" localSheetId="16">#REF!</definedName>
    <definedName name="Value9">#N/A</definedName>
    <definedName name="Values_Entered" localSheetId="19">IF(Loan_Amount*Interest_Rate*Loan_Years*Loan_Start&gt;0,1,0)</definedName>
    <definedName name="Values_Entered" localSheetId="7">IF(Loan_Amount*Interest_Rate*Loan_Years*Loan_Start&gt;0,1,0)</definedName>
    <definedName name="Values_Entered" localSheetId="18">IF(Loan_Amount*Interest_Rate*Loan_Years*Loan_Start&gt;0,1,0)</definedName>
    <definedName name="Values_Entered" localSheetId="17">IF(Loan_Amount*Interest_Rate*Loan_Years*Loan_Start&gt;0,1,0)</definedName>
    <definedName name="Values_Entered" localSheetId="13">IF(Loan_Amount*Interest_Rate*Loan_Years*Loan_Start&gt;0,1,0)</definedName>
    <definedName name="Values_Entered" localSheetId="16">IF(Loan_Amount*Interest_Rate*Loan_Years*Loan_Start&gt;0,1,0)</definedName>
    <definedName name="Values_Entered">IF(Loan_Amount*Interest_Rate*Loan_Years*Loan_Start&gt;0,1,0)</definedName>
    <definedName name="VAN_CHUYEN_DUONG_DAI_DZ0.4KV" localSheetId="19">#REF!</definedName>
    <definedName name="VAN_CHUYEN_DUONG_DAI_DZ0.4KV" localSheetId="7">#REF!</definedName>
    <definedName name="VAN_CHUYEN_DUONG_DAI_DZ0.4KV" localSheetId="18">#REF!</definedName>
    <definedName name="VAN_CHUYEN_DUONG_DAI_DZ0.4KV" localSheetId="17">#REF!</definedName>
    <definedName name="VAN_CHUYEN_DUONG_DAI_DZ0.4KV" localSheetId="13">#REF!</definedName>
    <definedName name="VAN_CHUYEN_DUONG_DAI_DZ0.4KV" localSheetId="16">#REF!</definedName>
    <definedName name="VAN_CHUYEN_DUONG_DAI_DZ0.4KV">#REF!</definedName>
    <definedName name="VAN_CHUYEN_DUONG_DAI_DZ22KV" localSheetId="19">#REF!</definedName>
    <definedName name="VAN_CHUYEN_DUONG_DAI_DZ22KV" localSheetId="13">#REF!</definedName>
    <definedName name="VAN_CHUYEN_DUONG_DAI_DZ22KV" localSheetId="16">#REF!</definedName>
    <definedName name="VAN_CHUYEN_DUONG_DAI_DZ22KV">#REF!</definedName>
    <definedName name="VAN_CHUYEN_VAT_TU_CHUNG" localSheetId="19">#REF!</definedName>
    <definedName name="VAN_CHUYEN_VAT_TU_CHUNG" localSheetId="13">#REF!</definedName>
    <definedName name="VAN_CHUYEN_VAT_TU_CHUNG" localSheetId="16">#REF!</definedName>
    <definedName name="VAN_CHUYEN_VAT_TU_CHUNG">#REF!</definedName>
    <definedName name="VAN_TRUNG_CHUYEN_VAT_TU_CHUNG" localSheetId="19">#REF!</definedName>
    <definedName name="VAN_TRUNG_CHUYEN_VAT_TU_CHUNG" localSheetId="13">#REF!</definedName>
    <definedName name="VAN_TRUNG_CHUYEN_VAT_TU_CHUNG" localSheetId="16">#REF!</definedName>
    <definedName name="VAN_TRUNG_CHUYEN_VAT_TU_CHUNG">#REF!</definedName>
    <definedName name="vanchuyen" localSheetId="19">#REF!</definedName>
    <definedName name="vanchuyen" localSheetId="10">#REF!</definedName>
    <definedName name="vanchuyen" localSheetId="3">#REF!</definedName>
    <definedName name="vanchuyen" localSheetId="0">#REF!</definedName>
    <definedName name="vanchuyen" localSheetId="16">#REF!</definedName>
    <definedName name="vanchuyen" localSheetId="1">#REF!</definedName>
    <definedName name="vanchuyen" localSheetId="2">#REF!</definedName>
    <definedName name="vanchuyen">#REF!</definedName>
    <definedName name="VanChuyenDam" localSheetId="19">#REF!</definedName>
    <definedName name="VanChuyenDam" localSheetId="10">#REF!</definedName>
    <definedName name="VanChuyenDam" localSheetId="3">#REF!</definedName>
    <definedName name="VanChuyenDam" localSheetId="16">#REF!</definedName>
    <definedName name="VanChuyenDam">#REF!</definedName>
    <definedName name="VARIINST" localSheetId="13">#REF!</definedName>
    <definedName name="VARIINST" localSheetId="16">#REF!</definedName>
    <definedName name="VARIINST">#N/A</definedName>
    <definedName name="VARIPURC" localSheetId="13">#REF!</definedName>
    <definedName name="VARIPURC" localSheetId="16">#REF!</definedName>
    <definedName name="VARIPURC">#N/A</definedName>
    <definedName name="vat" localSheetId="13">#REF!</definedName>
    <definedName name="vat" localSheetId="16">#REF!</definedName>
    <definedName name="VAT">#N/A</definedName>
    <definedName name="VAT_04" localSheetId="19">#REF!</definedName>
    <definedName name="VAT_04" localSheetId="7">#REF!</definedName>
    <definedName name="VAT_04" localSheetId="10">#REF!</definedName>
    <definedName name="VAT_04" localSheetId="18">#REF!</definedName>
    <definedName name="VAT_04" localSheetId="17">#REF!</definedName>
    <definedName name="VAT_04" localSheetId="3">#REF!</definedName>
    <definedName name="VAT_04" localSheetId="0">#REF!</definedName>
    <definedName name="VAT_04" localSheetId="16">#REF!</definedName>
    <definedName name="VAT_04" localSheetId="1">#REF!</definedName>
    <definedName name="VAT_04" localSheetId="2">#REF!</definedName>
    <definedName name="VAT_04">#REF!</definedName>
    <definedName name="VAT_35" localSheetId="19">#REF!</definedName>
    <definedName name="VAT_35" localSheetId="10">#REF!</definedName>
    <definedName name="VAT_35" localSheetId="3">#REF!</definedName>
    <definedName name="VAT_35" localSheetId="16">#REF!</definedName>
    <definedName name="VAT_35">#REF!</definedName>
    <definedName name="VAT_Cto" localSheetId="19">#REF!</definedName>
    <definedName name="VAT_Cto" localSheetId="10">#REF!</definedName>
    <definedName name="VAT_Cto" localSheetId="3">#REF!</definedName>
    <definedName name="VAT_Cto" localSheetId="16">#REF!</definedName>
    <definedName name="VAT_Cto">#REF!</definedName>
    <definedName name="VAT_LIEU_DEN_CHAN_CONG_TRINH" localSheetId="19">#REF!</definedName>
    <definedName name="VAT_LIEU_DEN_CHAN_CONG_TRINH" localSheetId="13">#REF!</definedName>
    <definedName name="VAT_LIEU_DEN_CHAN_CONG_TRINH" localSheetId="16">#REF!</definedName>
    <definedName name="VAT_LIEU_DEN_CHAN_CONG_TRINH">#REF!</definedName>
    <definedName name="vat_lieu_KVIII" localSheetId="19">#REF!</definedName>
    <definedName name="vat_lieu_KVIII" localSheetId="10">#REF!</definedName>
    <definedName name="vat_lieu_KVIII" localSheetId="3">#REF!</definedName>
    <definedName name="vat_lieu_KVIII" localSheetId="16">#REF!</definedName>
    <definedName name="vat_lieu_KVIII">#REF!</definedName>
    <definedName name="VAT_TB" localSheetId="19">#REF!</definedName>
    <definedName name="VAT_TB" localSheetId="10">#REF!</definedName>
    <definedName name="VAT_TB" localSheetId="3">#REF!</definedName>
    <definedName name="VAT_TB" localSheetId="16">#REF!</definedName>
    <definedName name="VAT_TB">#REF!</definedName>
    <definedName name="VAT_TBA" localSheetId="19">#REF!</definedName>
    <definedName name="VAT_TBA" localSheetId="10">#REF!</definedName>
    <definedName name="VAT_TBA" localSheetId="3">#REF!</definedName>
    <definedName name="VAT_TBA" localSheetId="16">#REF!</definedName>
    <definedName name="VAT_TBA">#REF!</definedName>
    <definedName name="VAT_XLTBA" localSheetId="19">#REF!</definedName>
    <definedName name="VAT_XLTBA" localSheetId="10">#REF!</definedName>
    <definedName name="VAT_XLTBA" localSheetId="3">#REF!</definedName>
    <definedName name="VAT_XLTBA" localSheetId="16">#REF!</definedName>
    <definedName name="VAT_XLTBA">#REF!</definedName>
    <definedName name="VATM" localSheetId="4" hidden="1">{"'Sheet1'!$L$16"}</definedName>
    <definedName name="VATM" localSheetId="5" hidden="1">{"'Sheet1'!$L$16"}</definedName>
    <definedName name="VATM" localSheetId="6" hidden="1">{"'Sheet1'!$L$16"}</definedName>
    <definedName name="VATM" localSheetId="19" hidden="1">{"'Sheet1'!$L$16"}</definedName>
    <definedName name="VATM" localSheetId="7" hidden="1">{"'Sheet1'!$L$16"}</definedName>
    <definedName name="VATM" localSheetId="8" hidden="1">{"'Sheet1'!$L$16"}</definedName>
    <definedName name="VATM" localSheetId="10" hidden="1">{"'Sheet1'!$L$16"}</definedName>
    <definedName name="VATM" localSheetId="11" hidden="1">{"'Sheet1'!$L$16"}</definedName>
    <definedName name="VATM" localSheetId="12" hidden="1">{"'Sheet1'!$L$16"}</definedName>
    <definedName name="VATM" localSheetId="18" hidden="1">{"'Sheet1'!$L$16"}</definedName>
    <definedName name="VATM" localSheetId="17" hidden="1">{"'Sheet1'!$L$16"}</definedName>
    <definedName name="VATM" localSheetId="3" hidden="1">{"'Sheet1'!$L$16"}</definedName>
    <definedName name="VATM" localSheetId="0" hidden="1">{"'Sheet1'!$L$16"}</definedName>
    <definedName name="VATM" localSheetId="13" hidden="1">{"'Sheet1'!$L$16"}</definedName>
    <definedName name="VATM" localSheetId="16" hidden="1">{"'Sheet1'!$L$16"}</definedName>
    <definedName name="VATM" localSheetId="1" hidden="1">{"'Sheet1'!$L$16"}</definedName>
    <definedName name="VATM" localSheetId="2" hidden="1">{"'Sheet1'!$L$16"}</definedName>
    <definedName name="VATM" hidden="1">{"'Sheet1'!$L$16"}</definedName>
    <definedName name="Vattu" localSheetId="19">#REF!</definedName>
    <definedName name="Vattu" localSheetId="10">#REF!</definedName>
    <definedName name="Vattu" localSheetId="3">#REF!</definedName>
    <definedName name="Vattu" localSheetId="16">#REF!</definedName>
    <definedName name="Vattu">#REF!</definedName>
    <definedName name="vbtchongnuocm300" localSheetId="13">#REF!</definedName>
    <definedName name="vbtchongnuocm300" localSheetId="16">#REF!</definedName>
    <definedName name="vbtchongnuocm300">#N/A</definedName>
    <definedName name="vbtm150" localSheetId="13">#REF!</definedName>
    <definedName name="vbtm150" localSheetId="16">#REF!</definedName>
    <definedName name="vbtm150">#N/A</definedName>
    <definedName name="vbtm300" localSheetId="13">#REF!</definedName>
    <definedName name="vbtm300" localSheetId="16">#REF!</definedName>
    <definedName name="vbtm300">#N/A</definedName>
    <definedName name="vbtm400" localSheetId="13">#REF!</definedName>
    <definedName name="vbtm400" localSheetId="16">#REF!</definedName>
    <definedName name="vbtm400">#N/A</definedName>
    <definedName name="VC">#N/A</definedName>
    <definedName name="vcc">#N/A</definedName>
    <definedName name="vccatv" localSheetId="19">#REF!</definedName>
    <definedName name="vccatv" localSheetId="7">#REF!</definedName>
    <definedName name="vccatv" localSheetId="10">#REF!</definedName>
    <definedName name="vccatv" localSheetId="18">#REF!</definedName>
    <definedName name="vccatv" localSheetId="17">#REF!</definedName>
    <definedName name="vccatv" localSheetId="3">#REF!</definedName>
    <definedName name="vccatv" localSheetId="0">#REF!</definedName>
    <definedName name="vccatv" localSheetId="16">#REF!</definedName>
    <definedName name="vccatv" localSheetId="1">#REF!</definedName>
    <definedName name="vccatv" localSheetId="2">#REF!</definedName>
    <definedName name="vccatv">#REF!</definedName>
    <definedName name="vccot" localSheetId="13">#REF!</definedName>
    <definedName name="vccot" localSheetId="16">#REF!</definedName>
    <definedName name="vccot">#N/A</definedName>
    <definedName name="vccott" localSheetId="19">#REF!</definedName>
    <definedName name="vccott" localSheetId="7">#REF!</definedName>
    <definedName name="vccott" localSheetId="10">#REF!</definedName>
    <definedName name="vccott" localSheetId="18">#REF!</definedName>
    <definedName name="vccott" localSheetId="17">#REF!</definedName>
    <definedName name="vccott" localSheetId="3">#REF!</definedName>
    <definedName name="vccott" localSheetId="0">#REF!</definedName>
    <definedName name="vccott" localSheetId="16">#REF!</definedName>
    <definedName name="vccott" localSheetId="1">#REF!</definedName>
    <definedName name="vccott" localSheetId="2">#REF!</definedName>
    <definedName name="vccott">#REF!</definedName>
    <definedName name="vccottt" localSheetId="19">#REF!</definedName>
    <definedName name="vccottt" localSheetId="10">#REF!</definedName>
    <definedName name="vccottt" localSheetId="3">#REF!</definedName>
    <definedName name="vccottt" localSheetId="16">#REF!</definedName>
    <definedName name="vccottt">#REF!</definedName>
    <definedName name="vcd">#N/A</definedName>
    <definedName name="vcda" localSheetId="19">#REF!</definedName>
    <definedName name="vcda" localSheetId="7">#REF!</definedName>
    <definedName name="vcda" localSheetId="10">#REF!</definedName>
    <definedName name="vcda" localSheetId="18">#REF!</definedName>
    <definedName name="vcda" localSheetId="17">#REF!</definedName>
    <definedName name="vcda" localSheetId="3">#REF!</definedName>
    <definedName name="vcda" localSheetId="0">#REF!</definedName>
    <definedName name="vcda" localSheetId="16">#REF!</definedName>
    <definedName name="vcda" localSheetId="1">#REF!</definedName>
    <definedName name="vcda" localSheetId="2">#REF!</definedName>
    <definedName name="vcda">#REF!</definedName>
    <definedName name="vcdatc2" localSheetId="19">#REF!</definedName>
    <definedName name="vcdatc2" localSheetId="10">#REF!</definedName>
    <definedName name="vcdatc2" localSheetId="3">#REF!</definedName>
    <definedName name="vcdatc2" localSheetId="16">#REF!</definedName>
    <definedName name="vcdatc2">#REF!</definedName>
    <definedName name="vcdatc3" localSheetId="19">#REF!</definedName>
    <definedName name="vcdatc3" localSheetId="10">#REF!</definedName>
    <definedName name="vcdatc3" localSheetId="3">#REF!</definedName>
    <definedName name="vcdatc3" localSheetId="16">#REF!</definedName>
    <definedName name="vcdatc3">#REF!</definedName>
    <definedName name="vcday" localSheetId="19">#REF!</definedName>
    <definedName name="vcday" localSheetId="10">#REF!</definedName>
    <definedName name="vcday" localSheetId="3">#REF!</definedName>
    <definedName name="vcday" localSheetId="16">#REF!</definedName>
    <definedName name="vcday">#REF!</definedName>
    <definedName name="vcdc" localSheetId="13">#REF!</definedName>
    <definedName name="vcdc" localSheetId="16">#REF!</definedName>
    <definedName name="vcdc">#N/A</definedName>
    <definedName name="vcdctc" localSheetId="19">#REF!</definedName>
    <definedName name="vcdctc" localSheetId="7">#REF!</definedName>
    <definedName name="vcdctc" localSheetId="10">#REF!</definedName>
    <definedName name="vcdctc" localSheetId="18">#REF!</definedName>
    <definedName name="vcdctc" localSheetId="17">#REF!</definedName>
    <definedName name="vcdctc" localSheetId="3">#REF!</definedName>
    <definedName name="vcdctc" localSheetId="0">#REF!</definedName>
    <definedName name="vcdctc" localSheetId="16">#REF!</definedName>
    <definedName name="vcdctc" localSheetId="1">#REF!</definedName>
    <definedName name="vcdctc" localSheetId="2">#REF!</definedName>
    <definedName name="vcdctc">#REF!</definedName>
    <definedName name="vcg" localSheetId="19">#REF!</definedName>
    <definedName name="vcg" localSheetId="10">#REF!</definedName>
    <definedName name="vcg" localSheetId="3">#REF!</definedName>
    <definedName name="vcg" localSheetId="16">#REF!</definedName>
    <definedName name="vcg">#REF!</definedName>
    <definedName name="vcgo" localSheetId="19">#REF!</definedName>
    <definedName name="vcgo" localSheetId="10">#REF!</definedName>
    <definedName name="vcgo" localSheetId="3">#REF!</definedName>
    <definedName name="vcgo" localSheetId="16">#REF!</definedName>
    <definedName name="vcgo">#REF!</definedName>
    <definedName name="VCHT" localSheetId="13">#REF!</definedName>
    <definedName name="VCHT" localSheetId="16">#REF!</definedName>
    <definedName name="VCHT">#N/A</definedName>
    <definedName name="vcn">#N/A</definedName>
    <definedName name="vcoto" localSheetId="4" hidden="1">{"'Sheet1'!$L$16"}</definedName>
    <definedName name="vcoto" localSheetId="5" hidden="1">{"'Sheet1'!$L$16"}</definedName>
    <definedName name="vcoto" localSheetId="6" hidden="1">{"'Sheet1'!$L$16"}</definedName>
    <definedName name="vcoto" localSheetId="19" hidden="1">{"'Sheet1'!$L$16"}</definedName>
    <definedName name="vcoto" localSheetId="7" hidden="1">{"'Sheet1'!$L$16"}</definedName>
    <definedName name="vcoto" localSheetId="8" hidden="1">{"'Sheet1'!$L$16"}</definedName>
    <definedName name="vcoto" localSheetId="10" hidden="1">{"'Sheet1'!$L$16"}</definedName>
    <definedName name="vcoto" localSheetId="11" hidden="1">{"'Sheet1'!$L$16"}</definedName>
    <definedName name="vcoto" localSheetId="12" hidden="1">{"'Sheet1'!$L$16"}</definedName>
    <definedName name="vcoto" localSheetId="18" hidden="1">{"'Sheet1'!$L$16"}</definedName>
    <definedName name="vcoto" localSheetId="17" hidden="1">{"'Sheet1'!$L$16"}</definedName>
    <definedName name="vcoto" localSheetId="3" hidden="1">{"'Sheet1'!$L$16"}</definedName>
    <definedName name="vcoto" localSheetId="0" hidden="1">{"'Sheet1'!$L$16"}</definedName>
    <definedName name="vcoto" localSheetId="13" hidden="1">{"'Sheet1'!$L$16"}</definedName>
    <definedName name="vcoto" localSheetId="16" hidden="1">{"'Sheet1'!$L$16"}</definedName>
    <definedName name="vcoto" localSheetId="1" hidden="1">{"'Sheet1'!$L$16"}</definedName>
    <definedName name="vcoto" localSheetId="2" hidden="1">{"'Sheet1'!$L$16"}</definedName>
    <definedName name="vcoto" hidden="1">{"'Sheet1'!$L$16"}</definedName>
    <definedName name="vcpk" localSheetId="19">#REF!</definedName>
    <definedName name="vcpk" localSheetId="10">#REF!</definedName>
    <definedName name="vcpk" localSheetId="3">#REF!</definedName>
    <definedName name="vcpk" localSheetId="16">#REF!</definedName>
    <definedName name="vcpk">#REF!</definedName>
    <definedName name="vcsu" localSheetId="19">#REF!</definedName>
    <definedName name="vcsu" localSheetId="10">#REF!</definedName>
    <definedName name="vcsu" localSheetId="3">#REF!</definedName>
    <definedName name="vcsu" localSheetId="16">#REF!</definedName>
    <definedName name="vcsu">#REF!</definedName>
    <definedName name="vct" localSheetId="13">#REF!</definedName>
    <definedName name="vct" localSheetId="16">#REF!</definedName>
    <definedName name="vct">#N/A</definedName>
    <definedName name="vctb">#N/A</definedName>
    <definedName name="vctmong" localSheetId="19">#REF!</definedName>
    <definedName name="vctmong" localSheetId="7">#REF!</definedName>
    <definedName name="vctmong" localSheetId="10">#REF!</definedName>
    <definedName name="vctmong" localSheetId="18">#REF!</definedName>
    <definedName name="vctmong" localSheetId="17">#REF!</definedName>
    <definedName name="vctmong" localSheetId="3">#REF!</definedName>
    <definedName name="vctmong" localSheetId="0">#REF!</definedName>
    <definedName name="vctmong" localSheetId="16">#REF!</definedName>
    <definedName name="vctmong" localSheetId="1">#REF!</definedName>
    <definedName name="vctmong" localSheetId="2">#REF!</definedName>
    <definedName name="vctmong">#REF!</definedName>
    <definedName name="vctre" localSheetId="19">#REF!</definedName>
    <definedName name="vctre" localSheetId="10">#REF!</definedName>
    <definedName name="vctre" localSheetId="3">#REF!</definedName>
    <definedName name="vctre" localSheetId="16">#REF!</definedName>
    <definedName name="vctre">#REF!</definedName>
    <definedName name="VCTT" localSheetId="19">#REF!</definedName>
    <definedName name="VCTT" localSheetId="13">#REF!</definedName>
    <definedName name="VCTT" localSheetId="16">#REF!</definedName>
    <definedName name="VCTT">#REF!</definedName>
    <definedName name="VCVBT1" localSheetId="19">#REF!</definedName>
    <definedName name="VCVBT1" localSheetId="13">#REF!</definedName>
    <definedName name="VCVBT1" localSheetId="16">#REF!</definedName>
    <definedName name="VCVBT1">#REF!</definedName>
    <definedName name="VCVBT2" localSheetId="19">#REF!</definedName>
    <definedName name="VCVBT2" localSheetId="13">#REF!</definedName>
    <definedName name="VCVBT2" localSheetId="16">#REF!</definedName>
    <definedName name="VCVBT2">#REF!</definedName>
    <definedName name="vcxi">#N/A</definedName>
    <definedName name="vcxm" localSheetId="19">#REF!</definedName>
    <definedName name="vcxm" localSheetId="7">#REF!</definedName>
    <definedName name="vcxm" localSheetId="10">#REF!</definedName>
    <definedName name="vcxm" localSheetId="18">#REF!</definedName>
    <definedName name="vcxm" localSheetId="17">#REF!</definedName>
    <definedName name="vcxm" localSheetId="3">#REF!</definedName>
    <definedName name="vcxm" localSheetId="0">#REF!</definedName>
    <definedName name="vcxm" localSheetId="16">#REF!</definedName>
    <definedName name="vcxm" localSheetId="1">#REF!</definedName>
    <definedName name="vcxm" localSheetId="2">#REF!</definedName>
    <definedName name="vcxm">#REF!</definedName>
    <definedName name="vd">#N/A</definedName>
    <definedName name="vd3p" localSheetId="13">#REF!</definedName>
    <definedName name="vd3p" localSheetId="16">#REF!</definedName>
    <definedName name="vd3p">#N/A</definedName>
    <definedName name="VDL" localSheetId="19">#REF!</definedName>
    <definedName name="VDL" localSheetId="7">#REF!</definedName>
    <definedName name="VDL" localSheetId="10">#REF!</definedName>
    <definedName name="VDL" localSheetId="18">#REF!</definedName>
    <definedName name="VDL" localSheetId="17">#REF!</definedName>
    <definedName name="VDL" localSheetId="3">#REF!</definedName>
    <definedName name="VDL" localSheetId="0">#REF!</definedName>
    <definedName name="VDL" localSheetId="16">#REF!</definedName>
    <definedName name="VDL" localSheetId="1">#REF!</definedName>
    <definedName name="VDL" localSheetId="2">#REF!</definedName>
    <definedName name="VDL">#REF!</definedName>
    <definedName name="vdsf" localSheetId="4" hidden="1">{"'Sheet1'!$L$16"}</definedName>
    <definedName name="vdsf" localSheetId="5" hidden="1">{"'Sheet1'!$L$16"}</definedName>
    <definedName name="vdsf" localSheetId="6" hidden="1">{"'Sheet1'!$L$16"}</definedName>
    <definedName name="vdsf" localSheetId="19" hidden="1">{"'Sheet1'!$L$16"}</definedName>
    <definedName name="vdsf" localSheetId="7" hidden="1">{"'Sheet1'!$L$16"}</definedName>
    <definedName name="vdsf" localSheetId="8" hidden="1">{"'Sheet1'!$L$16"}</definedName>
    <definedName name="vdsf" localSheetId="10" hidden="1">{"'Sheet1'!$L$16"}</definedName>
    <definedName name="vdsf" localSheetId="11" hidden="1">{"'Sheet1'!$L$16"}</definedName>
    <definedName name="vdsf" localSheetId="12" hidden="1">{"'Sheet1'!$L$16"}</definedName>
    <definedName name="vdsf" localSheetId="18" hidden="1">{"'Sheet1'!$L$16"}</definedName>
    <definedName name="vdsf" localSheetId="17" hidden="1">{"'Sheet1'!$L$16"}</definedName>
    <definedName name="vdsf" localSheetId="3" hidden="1">{"'Sheet1'!$L$16"}</definedName>
    <definedName name="vdsf" localSheetId="0" hidden="1">{"'Sheet1'!$L$16"}</definedName>
    <definedName name="vdsf" localSheetId="13" hidden="1">{"'Sheet1'!$L$16"}</definedName>
    <definedName name="vdsf" localSheetId="16" hidden="1">{"'Sheet1'!$L$16"}</definedName>
    <definedName name="vdsf" localSheetId="1" hidden="1">{"'Sheet1'!$L$16"}</definedName>
    <definedName name="vdsf" localSheetId="2" hidden="1">{"'Sheet1'!$L$16"}</definedName>
    <definedName name="vdsf" hidden="1">{"'Sheet1'!$L$16"}</definedName>
    <definedName name="vdv" hidden="1">#N/A</definedName>
    <definedName name="vgk" localSheetId="19">#REF!</definedName>
    <definedName name="vgk" localSheetId="13">#REF!</definedName>
    <definedName name="vgk" localSheetId="16">#REF!</definedName>
    <definedName name="vgk">#REF!</definedName>
    <definedName name="vgt" localSheetId="19">#REF!</definedName>
    <definedName name="vgt" localSheetId="13">#REF!</definedName>
    <definedName name="vgt" localSheetId="16">#REF!</definedName>
    <definedName name="vgt">#REF!</definedName>
    <definedName name="vh" localSheetId="4" hidden="1">{"'Sheet1'!$L$16"}</definedName>
    <definedName name="VH" localSheetId="5" hidden="1">{"'Sheet1'!$L$16"}</definedName>
    <definedName name="VH" localSheetId="6" hidden="1">{"'Sheet1'!$L$16"}</definedName>
    <definedName name="vh" localSheetId="19" hidden="1">{"'Sheet1'!$L$16"}</definedName>
    <definedName name="vh" localSheetId="7" hidden="1">{"'Sheet1'!$L$16"}</definedName>
    <definedName name="vh" localSheetId="8" hidden="1">{"'Sheet1'!$L$16"}</definedName>
    <definedName name="vh" localSheetId="10" hidden="1">{"'Sheet1'!$L$16"}</definedName>
    <definedName name="vh" localSheetId="11" hidden="1">{"'Sheet1'!$L$16"}</definedName>
    <definedName name="VH" localSheetId="12" hidden="1">{"'Sheet1'!$L$16"}</definedName>
    <definedName name="vh" localSheetId="18" hidden="1">{"'Sheet1'!$L$16"}</definedName>
    <definedName name="vh" localSheetId="17" hidden="1">{"'Sheet1'!$L$16"}</definedName>
    <definedName name="vh" localSheetId="3" hidden="1">{"'Sheet1'!$L$16"}</definedName>
    <definedName name="vh" localSheetId="0" hidden="1">{"'Sheet1'!$L$16"}</definedName>
    <definedName name="vh" localSheetId="13" hidden="1">{"'Sheet1'!$L$16"}</definedName>
    <definedName name="vh" localSheetId="16" hidden="1">{"'Sheet1'!$L$16"}</definedName>
    <definedName name="vh" localSheetId="1" hidden="1">{"'Sheet1'!$L$16"}</definedName>
    <definedName name="vh" localSheetId="2" hidden="1">{"'Sheet1'!$L$16"}</definedName>
    <definedName name="vh" hidden="1">{"'Sheet1'!$L$16"}</definedName>
    <definedName name="Viet" localSheetId="4" hidden="1">{"'Sheet1'!$L$16"}</definedName>
    <definedName name="Viet" localSheetId="5" hidden="1">{"'Sheet1'!$L$16"}</definedName>
    <definedName name="Viet" localSheetId="6" hidden="1">{"'Sheet1'!$L$16"}</definedName>
    <definedName name="Viet" localSheetId="19" hidden="1">{"'Sheet1'!$L$16"}</definedName>
    <definedName name="Viet" localSheetId="7" hidden="1">{"'Sheet1'!$L$16"}</definedName>
    <definedName name="Viet" localSheetId="8" hidden="1">{"'Sheet1'!$L$16"}</definedName>
    <definedName name="Viet" localSheetId="10" hidden="1">{"'Sheet1'!$L$16"}</definedName>
    <definedName name="Viet" localSheetId="11" hidden="1">{"'Sheet1'!$L$16"}</definedName>
    <definedName name="Viet" localSheetId="12" hidden="1">{"'Sheet1'!$L$16"}</definedName>
    <definedName name="Viet" localSheetId="18" hidden="1">{"'Sheet1'!$L$16"}</definedName>
    <definedName name="Viet" localSheetId="17" hidden="1">{"'Sheet1'!$L$16"}</definedName>
    <definedName name="Viet" localSheetId="3" hidden="1">{"'Sheet1'!$L$16"}</definedName>
    <definedName name="Viet" localSheetId="0" hidden="1">{"'Sheet1'!$L$16"}</definedName>
    <definedName name="Viet" localSheetId="13" hidden="1">{"'Sheet1'!$L$16"}</definedName>
    <definedName name="Viet" localSheetId="16" hidden="1">{"'Sheet1'!$L$16"}</definedName>
    <definedName name="Viet" localSheetId="1" hidden="1">{"'Sheet1'!$L$16"}</definedName>
    <definedName name="Viet" localSheetId="2" hidden="1">{"'Sheet1'!$L$16"}</definedName>
    <definedName name="Viet" hidden="1">{"'Sheet1'!$L$16"}</definedName>
    <definedName name="VIEW" localSheetId="19">#REF!</definedName>
    <definedName name="VIEW" localSheetId="10">#REF!</definedName>
    <definedName name="VIEW" localSheetId="3">#REF!</definedName>
    <definedName name="VIEW" localSheetId="16">#REF!</definedName>
    <definedName name="VIEW">#REF!</definedName>
    <definedName name="VitriCacThietbi_Query" localSheetId="19">#REF!</definedName>
    <definedName name="VitriCacThietbi_Query" localSheetId="10">#REF!</definedName>
    <definedName name="VitriCacThietbi_Query" localSheetId="3">#REF!</definedName>
    <definedName name="VitriCacThietbi_Query" localSheetId="16">#REF!</definedName>
    <definedName name="VitriCacThietbi_Query">#REF!</definedName>
    <definedName name="vkcauthang" localSheetId="13">#REF!</definedName>
    <definedName name="vkcauthang" localSheetId="16">#REF!</definedName>
    <definedName name="vkcauthang">#N/A</definedName>
    <definedName name="vksan" localSheetId="13">#REF!</definedName>
    <definedName name="vksan" localSheetId="16">#REF!</definedName>
    <definedName name="vksan">#N/A</definedName>
    <definedName name="vl" localSheetId="19">#REF!</definedName>
    <definedName name="vl" localSheetId="7">#REF!</definedName>
    <definedName name="vl" localSheetId="10">#REF!</definedName>
    <definedName name="vl" localSheetId="18">#REF!</definedName>
    <definedName name="vl" localSheetId="17">#REF!</definedName>
    <definedName name="vl" localSheetId="3">#REF!</definedName>
    <definedName name="vl" localSheetId="0">#REF!</definedName>
    <definedName name="vl" localSheetId="13">{"'Sheet1'!$L$16"}</definedName>
    <definedName name="vl" localSheetId="16">{"'Sheet1'!$L$16"}</definedName>
    <definedName name="vl" localSheetId="1">#REF!</definedName>
    <definedName name="vl" localSheetId="2">#REF!</definedName>
    <definedName name="vl">#REF!</definedName>
    <definedName name="VL_CSC" localSheetId="19">#REF!</definedName>
    <definedName name="VL_CSC" localSheetId="10">#REF!</definedName>
    <definedName name="VL_CSC" localSheetId="3">#REF!</definedName>
    <definedName name="VL_CSC" localSheetId="16">#REF!</definedName>
    <definedName name="VL_CSC">#REF!</definedName>
    <definedName name="VL_CSCT" localSheetId="19">#REF!</definedName>
    <definedName name="VL_CSCT" localSheetId="10">#REF!</definedName>
    <definedName name="VL_CSCT" localSheetId="3">#REF!</definedName>
    <definedName name="VL_CSCT" localSheetId="16">#REF!</definedName>
    <definedName name="VL_CSCT">#REF!</definedName>
    <definedName name="VL_CTXD" localSheetId="19">#REF!</definedName>
    <definedName name="VL_CTXD" localSheetId="10">#REF!</definedName>
    <definedName name="VL_CTXD" localSheetId="3">#REF!</definedName>
    <definedName name="VL_CTXD" localSheetId="16">#REF!</definedName>
    <definedName name="VL_CTXD">#REF!</definedName>
    <definedName name="VL_RD" localSheetId="19">#REF!</definedName>
    <definedName name="VL_RD" localSheetId="10">#REF!</definedName>
    <definedName name="VL_RD" localSheetId="3">#REF!</definedName>
    <definedName name="VL_RD" localSheetId="16">#REF!</definedName>
    <definedName name="VL_RD">#REF!</definedName>
    <definedName name="VL_TD" localSheetId="19">#REF!</definedName>
    <definedName name="VL_TD" localSheetId="10">#REF!</definedName>
    <definedName name="VL_TD" localSheetId="3">#REF!</definedName>
    <definedName name="VL_TD" localSheetId="16">#REF!</definedName>
    <definedName name="VL_TD">#REF!</definedName>
    <definedName name="vl1p">#N/A</definedName>
    <definedName name="vl3p" localSheetId="13">#REF!</definedName>
    <definedName name="vl3p" localSheetId="16">#REF!</definedName>
    <definedName name="vl3p">#N/A</definedName>
    <definedName name="VLBS">#N/A</definedName>
    <definedName name="vlc" localSheetId="19">#REF!</definedName>
    <definedName name="vlc" localSheetId="7">#REF!</definedName>
    <definedName name="vlc" localSheetId="10">#REF!</definedName>
    <definedName name="vlc" localSheetId="18">#REF!</definedName>
    <definedName name="vlc" localSheetId="17">#REF!</definedName>
    <definedName name="vlc" localSheetId="3">#REF!</definedName>
    <definedName name="vlc" localSheetId="0">#REF!</definedName>
    <definedName name="vlc" localSheetId="16">#REF!</definedName>
    <definedName name="vlc" localSheetId="1">#REF!</definedName>
    <definedName name="vlc" localSheetId="2">#REF!</definedName>
    <definedName name="vlc">#REF!</definedName>
    <definedName name="Vlcap0.7">#N/A</definedName>
    <definedName name="VLcap1">#N/A</definedName>
    <definedName name="vlct" localSheetId="4" hidden="1">{"'Sheet1'!$L$16"}</definedName>
    <definedName name="vlct" localSheetId="5" hidden="1">{"'Sheet1'!$L$16"}</definedName>
    <definedName name="vlct" localSheetId="6" hidden="1">{"'Sheet1'!$L$16"}</definedName>
    <definedName name="vlct" localSheetId="19" hidden="1">{"'Sheet1'!$L$16"}</definedName>
    <definedName name="vlct" localSheetId="7" hidden="1">{"'Sheet1'!$L$16"}</definedName>
    <definedName name="vlct" localSheetId="8" hidden="1">{"'Sheet1'!$L$16"}</definedName>
    <definedName name="vlct" localSheetId="10" hidden="1">{"'Sheet1'!$L$16"}</definedName>
    <definedName name="vlct" localSheetId="11" hidden="1">{"'Sheet1'!$L$16"}</definedName>
    <definedName name="vlct" localSheetId="12" hidden="1">{"'Sheet1'!$L$16"}</definedName>
    <definedName name="vlct" localSheetId="18" hidden="1">{"'Sheet1'!$L$16"}</definedName>
    <definedName name="vlct" localSheetId="17" hidden="1">{"'Sheet1'!$L$16"}</definedName>
    <definedName name="vlct" localSheetId="3" hidden="1">{"'Sheet1'!$L$16"}</definedName>
    <definedName name="vlct" localSheetId="0" hidden="1">{"'Sheet1'!$L$16"}</definedName>
    <definedName name="vlct" localSheetId="13" hidden="1">{"'Sheet1'!$L$16"}</definedName>
    <definedName name="vlct" localSheetId="16" hidden="1">{"'Sheet1'!$L$16"}</definedName>
    <definedName name="vlct" localSheetId="1" hidden="1">{"'Sheet1'!$L$16"}</definedName>
    <definedName name="vlct" localSheetId="2" hidden="1">{"'Sheet1'!$L$16"}</definedName>
    <definedName name="vlct" hidden="1">{"'Sheet1'!$L$16"}</definedName>
    <definedName name="VLCT3p" localSheetId="19">#REF!</definedName>
    <definedName name="VLCT3p" localSheetId="13">#REF!</definedName>
    <definedName name="VLCT3p" localSheetId="16">#REF!</definedName>
    <definedName name="VLCT3p">#REF!</definedName>
    <definedName name="vlctbb" localSheetId="19">#REF!</definedName>
    <definedName name="vlctbb" localSheetId="10">#REF!</definedName>
    <definedName name="vlctbb" localSheetId="3">#REF!</definedName>
    <definedName name="vlctbb" localSheetId="16">#REF!</definedName>
    <definedName name="vlctbb">#REF!</definedName>
    <definedName name="vldg" localSheetId="19">#REF!</definedName>
    <definedName name="vldg" localSheetId="13">#REF!</definedName>
    <definedName name="vldg" localSheetId="16">#REF!</definedName>
    <definedName name="vldg">#REF!</definedName>
    <definedName name="vldn400" localSheetId="13">#REF!</definedName>
    <definedName name="vldn400" localSheetId="16">#REF!</definedName>
    <definedName name="vldn400">#N/A</definedName>
    <definedName name="vldn600" localSheetId="13">#REF!</definedName>
    <definedName name="vldn600" localSheetId="16">#REF!</definedName>
    <definedName name="vldn600">#N/A</definedName>
    <definedName name="VLIEU" localSheetId="13">#REF!</definedName>
    <definedName name="VLIEU" localSheetId="16">#REF!</definedName>
    <definedName name="VLIEU">#N/A</definedName>
    <definedName name="VLKday">#N/A</definedName>
    <definedName name="VLM" localSheetId="19">#REF!</definedName>
    <definedName name="VLM" localSheetId="7">#REF!</definedName>
    <definedName name="VLM" localSheetId="10">#REF!</definedName>
    <definedName name="VLM" localSheetId="18">#REF!</definedName>
    <definedName name="VLM" localSheetId="17">#REF!</definedName>
    <definedName name="VLM" localSheetId="3">#REF!</definedName>
    <definedName name="VLM" localSheetId="0">#REF!</definedName>
    <definedName name="VLM" localSheetId="13">#REF!</definedName>
    <definedName name="VLM" localSheetId="16">#REF!</definedName>
    <definedName name="VLM" localSheetId="1">#REF!</definedName>
    <definedName name="VLM" localSheetId="2">#REF!</definedName>
    <definedName name="VLM">#REF!</definedName>
    <definedName name="vltram" localSheetId="13">#REF!</definedName>
    <definedName name="vltram" localSheetId="16">#REF!</definedName>
    <definedName name="vltram">#N/A</definedName>
    <definedName name="VLxaydung" localSheetId="19">#REF!</definedName>
    <definedName name="VLxaydung" localSheetId="7">#REF!</definedName>
    <definedName name="VLxaydung" localSheetId="10">#REF!</definedName>
    <definedName name="VLxaydung" localSheetId="18">#REF!</definedName>
    <definedName name="VLxaydung" localSheetId="17">#REF!</definedName>
    <definedName name="VLxaydung" localSheetId="3">#REF!</definedName>
    <definedName name="VLxaydung" localSheetId="0">#REF!</definedName>
    <definedName name="VLxaydung" localSheetId="16">#REF!</definedName>
    <definedName name="VLxaydung" localSheetId="1">#REF!</definedName>
    <definedName name="VLxaydung" localSheetId="2">#REF!</definedName>
    <definedName name="VLxaydung">#REF!</definedName>
    <definedName name="vn" localSheetId="19" hidden="1">{"Offgrid",#N/A,FALSE,"OFFGRID";"Region",#N/A,FALSE,"REGION";"Offgrid -2",#N/A,FALSE,"OFFGRID";"WTP",#N/A,FALSE,"WTP";"WTP -2",#N/A,FALSE,"WTP";"Project",#N/A,FALSE,"PROJECT";"Summary -2",#N/A,FALSE,"SUMMARY"}</definedName>
    <definedName name="vn" localSheetId="7" hidden="1">{"Offgrid",#N/A,FALSE,"OFFGRID";"Region",#N/A,FALSE,"REGION";"Offgrid -2",#N/A,FALSE,"OFFGRID";"WTP",#N/A,FALSE,"WTP";"WTP -2",#N/A,FALSE,"WTP";"Project",#N/A,FALSE,"PROJECT";"Summary -2",#N/A,FALSE,"SUMMARY"}</definedName>
    <definedName name="vn" localSheetId="10" hidden="1">{"Offgrid",#N/A,FALSE,"OFFGRID";"Region",#N/A,FALSE,"REGION";"Offgrid -2",#N/A,FALSE,"OFFGRID";"WTP",#N/A,FALSE,"WTP";"WTP -2",#N/A,FALSE,"WTP";"Project",#N/A,FALSE,"PROJECT";"Summary -2",#N/A,FALSE,"SUMMARY"}</definedName>
    <definedName name="vn" localSheetId="18" hidden="1">{"Offgrid",#N/A,FALSE,"OFFGRID";"Region",#N/A,FALSE,"REGION";"Offgrid -2",#N/A,FALSE,"OFFGRID";"WTP",#N/A,FALSE,"WTP";"WTP -2",#N/A,FALSE,"WTP";"Project",#N/A,FALSE,"PROJECT";"Summary -2",#N/A,FALSE,"SUMMARY"}</definedName>
    <definedName name="vn" localSheetId="17" hidden="1">{"Offgrid",#N/A,FALSE,"OFFGRID";"Region",#N/A,FALSE,"REGION";"Offgrid -2",#N/A,FALSE,"OFFGRID";"WTP",#N/A,FALSE,"WTP";"WTP -2",#N/A,FALSE,"WTP";"Project",#N/A,FALSE,"PROJECT";"Summary -2",#N/A,FALSE,"SUMMARY"}</definedName>
    <definedName name="vn" localSheetId="3" hidden="1">{"Offgrid",#N/A,FALSE,"OFFGRID";"Region",#N/A,FALSE,"REGION";"Offgrid -2",#N/A,FALSE,"OFFGRID";"WTP",#N/A,FALSE,"WTP";"WTP -2",#N/A,FALSE,"WTP";"Project",#N/A,FALSE,"PROJECT";"Summary -2",#N/A,FALSE,"SUMMARY"}</definedName>
    <definedName name="vn" localSheetId="0" hidden="1">{"Offgrid",#N/A,FALSE,"OFFGRID";"Region",#N/A,FALSE,"REGION";"Offgrid -2",#N/A,FALSE,"OFFGRID";"WTP",#N/A,FALSE,"WTP";"WTP -2",#N/A,FALSE,"WTP";"Project",#N/A,FALSE,"PROJECT";"Summary -2",#N/A,FALSE,"SUMMARY"}</definedName>
    <definedName name="vn" localSheetId="16" hidden="1">{"Offgrid",#N/A,FALSE,"OFFGRID";"Region",#N/A,FALSE,"REGION";"Offgrid -2",#N/A,FALSE,"OFFGRID";"WTP",#N/A,FALSE,"WTP";"WTP -2",#N/A,FALSE,"WTP";"Project",#N/A,FALSE,"PROJECT";"Summary -2",#N/A,FALSE,"SUMMARY"}</definedName>
    <definedName name="vn" localSheetId="1" hidden="1">{"Offgrid",#N/A,FALSE,"OFFGRID";"Region",#N/A,FALSE,"REGION";"Offgrid -2",#N/A,FALSE,"OFFGRID";"WTP",#N/A,FALSE,"WTP";"WTP -2",#N/A,FALSE,"WTP";"Project",#N/A,FALSE,"PROJECT";"Summary -2",#N/A,FALSE,"SUMMARY"}</definedName>
    <definedName name="vn" localSheetId="2" hidden="1">{"Offgrid",#N/A,FALSE,"OFFGRID";"Region",#N/A,FALSE,"REGION";"Offgrid -2",#N/A,FALSE,"OFFGRID";"WTP",#N/A,FALSE,"WTP";"WTP -2",#N/A,FALSE,"WTP";"Project",#N/A,FALSE,"PROJECT";"Summary -2",#N/A,FALSE,"SUMMARY"}</definedName>
    <definedName name="vn" hidden="1">{"Offgrid",#N/A,FALSE,"OFFGRID";"Region",#N/A,FALSE,"REGION";"Offgrid -2",#N/A,FALSE,"OFFGRID";"WTP",#N/A,FALSE,"WTP";"WTP -2",#N/A,FALSE,"WTP";"Project",#N/A,FALSE,"PROJECT";"Summary -2",#N/A,FALSE,"SUMMARY"}</definedName>
    <definedName name="Von.KL">#N/A</definedName>
    <definedName name="vothi" localSheetId="4" hidden="1">{"'Sheet1'!$L$16"}</definedName>
    <definedName name="vothi" localSheetId="5" hidden="1">{"'Sheet1'!$L$16"}</definedName>
    <definedName name="vothi" localSheetId="6" hidden="1">{"'Sheet1'!$L$16"}</definedName>
    <definedName name="vothi" localSheetId="19" hidden="1">{"'Sheet1'!$L$16"}</definedName>
    <definedName name="vothi" localSheetId="7" hidden="1">{"'Sheet1'!$L$16"}</definedName>
    <definedName name="vothi" localSheetId="8" hidden="1">{"'Sheet1'!$L$16"}</definedName>
    <definedName name="vothi" localSheetId="10" hidden="1">{"'Sheet1'!$L$16"}</definedName>
    <definedName name="vothi" localSheetId="11" hidden="1">{"'Sheet1'!$L$16"}</definedName>
    <definedName name="vothi" localSheetId="12" hidden="1">{"'Sheet1'!$L$16"}</definedName>
    <definedName name="vothi" localSheetId="18" hidden="1">{"'Sheet1'!$L$16"}</definedName>
    <definedName name="vothi" localSheetId="17" hidden="1">{"'Sheet1'!$L$16"}</definedName>
    <definedName name="vothi" localSheetId="3" hidden="1">{"'Sheet1'!$L$16"}</definedName>
    <definedName name="vothi" localSheetId="0" hidden="1">{"'Sheet1'!$L$16"}</definedName>
    <definedName name="vothi" localSheetId="13" hidden="1">{"'Sheet1'!$L$16"}</definedName>
    <definedName name="vothi" localSheetId="16" hidden="1">{"'Sheet1'!$L$16"}</definedName>
    <definedName name="vothi" localSheetId="1" hidden="1">{"'Sheet1'!$L$16"}</definedName>
    <definedName name="vothi" localSheetId="2" hidden="1">{"'Sheet1'!$L$16"}</definedName>
    <definedName name="vothi" hidden="1">{"'Sheet1'!$L$16"}</definedName>
    <definedName name="vr3p" localSheetId="13">#REF!</definedName>
    <definedName name="vr3p" localSheetId="16">#REF!</definedName>
    <definedName name="vr3p">#N/A</definedName>
    <definedName name="VT" localSheetId="19">#REF!</definedName>
    <definedName name="VT" localSheetId="7">#REF!</definedName>
    <definedName name="VT" localSheetId="10">#REF!</definedName>
    <definedName name="VT" localSheetId="18">#REF!</definedName>
    <definedName name="VT" localSheetId="17">#REF!</definedName>
    <definedName name="VT" localSheetId="3">#REF!</definedName>
    <definedName name="VT" localSheetId="0">#REF!</definedName>
    <definedName name="VT" localSheetId="16">#REF!</definedName>
    <definedName name="VT" localSheetId="1">#REF!</definedName>
    <definedName name="VT" localSheetId="2">#REF!</definedName>
    <definedName name="VT">#REF!</definedName>
    <definedName name="Vu">#N/A</definedName>
    <definedName name="Vu_" localSheetId="19">#REF!</definedName>
    <definedName name="Vu_" localSheetId="7">#REF!</definedName>
    <definedName name="Vu_" localSheetId="10">#REF!</definedName>
    <definedName name="Vu_" localSheetId="18">#REF!</definedName>
    <definedName name="Vu_" localSheetId="17">#REF!</definedName>
    <definedName name="Vu_" localSheetId="3">#REF!</definedName>
    <definedName name="Vu_" localSheetId="0">#REF!</definedName>
    <definedName name="Vu_" localSheetId="16">#REF!</definedName>
    <definedName name="Vu_" localSheetId="1">#REF!</definedName>
    <definedName name="Vu_" localSheetId="2">#REF!</definedName>
    <definedName name="Vu_">#REF!</definedName>
    <definedName name="Vua" localSheetId="19">#REF!</definedName>
    <definedName name="Vua" localSheetId="10">#REF!</definedName>
    <definedName name="Vua" localSheetId="3">#REF!</definedName>
    <definedName name="Vua" localSheetId="16">#REF!</definedName>
    <definedName name="Vua">#REF!</definedName>
    <definedName name="VuaBT" localSheetId="19">#REF!</definedName>
    <definedName name="VuaBT" localSheetId="10">#REF!</definedName>
    <definedName name="VuaBT" localSheetId="3">#REF!</definedName>
    <definedName name="VuaBT" localSheetId="16">#REF!</definedName>
    <definedName name="VuaBT">#REF!</definedName>
    <definedName name="vung">#N/A</definedName>
    <definedName name="vungdcd" localSheetId="19">#REF!</definedName>
    <definedName name="vungdcd" localSheetId="7">#REF!</definedName>
    <definedName name="vungdcd" localSheetId="10">#REF!</definedName>
    <definedName name="vungdcd" localSheetId="18">#REF!</definedName>
    <definedName name="vungdcd" localSheetId="17">#REF!</definedName>
    <definedName name="vungdcd" localSheetId="3">#REF!</definedName>
    <definedName name="vungdcd" localSheetId="0">#REF!</definedName>
    <definedName name="vungdcd" localSheetId="16">#REF!</definedName>
    <definedName name="vungdcd" localSheetId="1">#REF!</definedName>
    <definedName name="vungdcd" localSheetId="2">#REF!</definedName>
    <definedName name="vungdcd">#REF!</definedName>
    <definedName name="vungdcl" localSheetId="19">#REF!</definedName>
    <definedName name="vungdcl" localSheetId="10">#REF!</definedName>
    <definedName name="vungdcl" localSheetId="3">#REF!</definedName>
    <definedName name="vungdcl" localSheetId="16">#REF!</definedName>
    <definedName name="vungdcl">#REF!</definedName>
    <definedName name="vungnhapk" localSheetId="19">#REF!</definedName>
    <definedName name="vungnhapk" localSheetId="10">#REF!</definedName>
    <definedName name="vungnhapk" localSheetId="3">#REF!</definedName>
    <definedName name="vungnhapk" localSheetId="16">#REF!</definedName>
    <definedName name="vungnhapk">#REF!</definedName>
    <definedName name="vungnhapl" localSheetId="19">#REF!</definedName>
    <definedName name="vungnhapl" localSheetId="10">#REF!</definedName>
    <definedName name="vungnhapl" localSheetId="3">#REF!</definedName>
    <definedName name="vungnhapl" localSheetId="16">#REF!</definedName>
    <definedName name="vungnhapl">#REF!</definedName>
    <definedName name="vungxuatk" localSheetId="19">#REF!</definedName>
    <definedName name="vungxuatk" localSheetId="10">#REF!</definedName>
    <definedName name="vungxuatk" localSheetId="3">#REF!</definedName>
    <definedName name="vungxuatk" localSheetId="16">#REF!</definedName>
    <definedName name="vungxuatk">#REF!</definedName>
    <definedName name="vungxuatl" localSheetId="19">#REF!</definedName>
    <definedName name="vungxuatl" localSheetId="10">#REF!</definedName>
    <definedName name="vungxuatl" localSheetId="3">#REF!</definedName>
    <definedName name="vungxuatl" localSheetId="16">#REF!</definedName>
    <definedName name="vungxuatl">#REF!</definedName>
    <definedName name="vxuan" localSheetId="19">#REF!</definedName>
    <definedName name="vxuan" localSheetId="10">#REF!</definedName>
    <definedName name="vxuan" localSheetId="3">#REF!</definedName>
    <definedName name="vxuan" localSheetId="16">#REF!</definedName>
    <definedName name="vxuan">#REF!</definedName>
    <definedName name="W" localSheetId="13">#REF!</definedName>
    <definedName name="W" localSheetId="16">#REF!</definedName>
    <definedName name="W">#N/A</definedName>
    <definedName name="waterway" localSheetId="19">#REF!</definedName>
    <definedName name="waterway" localSheetId="7">#REF!</definedName>
    <definedName name="waterway" localSheetId="10">#REF!</definedName>
    <definedName name="waterway" localSheetId="18">#REF!</definedName>
    <definedName name="waterway" localSheetId="17">#REF!</definedName>
    <definedName name="waterway" localSheetId="3">#REF!</definedName>
    <definedName name="waterway" localSheetId="0">#REF!</definedName>
    <definedName name="waterway" localSheetId="16">#REF!</definedName>
    <definedName name="waterway" localSheetId="1">#REF!</definedName>
    <definedName name="waterway" localSheetId="2">#REF!</definedName>
    <definedName name="waterway">#REF!</definedName>
    <definedName name="Wdaymong" localSheetId="19">#REF!</definedName>
    <definedName name="Wdaymong" localSheetId="10">#REF!</definedName>
    <definedName name="Wdaymong" localSheetId="3">#REF!</definedName>
    <definedName name="Wdaymong" localSheetId="16">#REF!</definedName>
    <definedName name="Wdaymong">#REF!</definedName>
    <definedName name="WIRE1">5</definedName>
    <definedName name="wl" localSheetId="19">#REF!</definedName>
    <definedName name="wl" localSheetId="7">#REF!</definedName>
    <definedName name="wl" localSheetId="10">#REF!</definedName>
    <definedName name="wl" localSheetId="18">#REF!</definedName>
    <definedName name="wl" localSheetId="17">#REF!</definedName>
    <definedName name="wl" localSheetId="3">#REF!</definedName>
    <definedName name="wl" localSheetId="0">#REF!</definedName>
    <definedName name="wl" localSheetId="16">#REF!</definedName>
    <definedName name="wl" localSheetId="1">#REF!</definedName>
    <definedName name="wl" localSheetId="2">#REF!</definedName>
    <definedName name="wl">#REF!</definedName>
    <definedName name="wõe" localSheetId="4" hidden="1">{"'Sheet1'!$L$16"}</definedName>
    <definedName name="wõe" localSheetId="5" hidden="1">{"'Sheet1'!$L$16"}</definedName>
    <definedName name="wõe" localSheetId="6" hidden="1">{"'Sheet1'!$L$16"}</definedName>
    <definedName name="wõe" localSheetId="19" hidden="1">{"'Sheet1'!$L$16"}</definedName>
    <definedName name="wõe" localSheetId="7" hidden="1">{"'Sheet1'!$L$16"}</definedName>
    <definedName name="wõe" localSheetId="8" hidden="1">{"'Sheet1'!$L$16"}</definedName>
    <definedName name="wõe" localSheetId="10" hidden="1">{"'Sheet1'!$L$16"}</definedName>
    <definedName name="wõe" localSheetId="11" hidden="1">{"'Sheet1'!$L$16"}</definedName>
    <definedName name="wõe" localSheetId="12" hidden="1">{"'Sheet1'!$L$16"}</definedName>
    <definedName name="wõe" localSheetId="18" hidden="1">{"'Sheet1'!$L$16"}</definedName>
    <definedName name="wõe" localSheetId="17" hidden="1">{"'Sheet1'!$L$16"}</definedName>
    <definedName name="wõe" localSheetId="3" hidden="1">{"'Sheet1'!$L$16"}</definedName>
    <definedName name="wõe" localSheetId="0" hidden="1">{"'Sheet1'!$L$16"}</definedName>
    <definedName name="wõe" localSheetId="13" hidden="1">{"'Sheet1'!$L$16"}</definedName>
    <definedName name="wõe" localSheetId="16" hidden="1">{"'Sheet1'!$L$16"}</definedName>
    <definedName name="wõe" localSheetId="1" hidden="1">{"'Sheet1'!$L$16"}</definedName>
    <definedName name="wõe" localSheetId="2" hidden="1">{"'Sheet1'!$L$16"}</definedName>
    <definedName name="wõe" hidden="1">{"'Sheet1'!$L$16"}</definedName>
    <definedName name="wr" localSheetId="4" hidden="1">{#N/A,#N/A,FALSE,"Chi tiÆt"}</definedName>
    <definedName name="wr" localSheetId="5" hidden="1">{#N/A,#N/A,FALSE,"Chi tiÆt"}</definedName>
    <definedName name="wr" localSheetId="6" hidden="1">{#N/A,#N/A,FALSE,"Chi tiÆt"}</definedName>
    <definedName name="wr" localSheetId="19" hidden="1">{#N/A,#N/A,FALSE,"Chi tiÆt"}</definedName>
    <definedName name="wr" localSheetId="7" hidden="1">{#N/A,#N/A,FALSE,"Chi tiÆt"}</definedName>
    <definedName name="wr" localSheetId="8" hidden="1">{#N/A,#N/A,FALSE,"Chi tiÆt"}</definedName>
    <definedName name="wr" localSheetId="10" hidden="1">{#N/A,#N/A,FALSE,"Chi tiÆt"}</definedName>
    <definedName name="wr" localSheetId="11" hidden="1">{#N/A,#N/A,FALSE,"Chi tiÆt"}</definedName>
    <definedName name="wr" localSheetId="12" hidden="1">{#N/A,#N/A,FALSE,"Chi tiÆt"}</definedName>
    <definedName name="wr" localSheetId="18" hidden="1">{#N/A,#N/A,FALSE,"Chi tiÆt"}</definedName>
    <definedName name="wr" localSheetId="17" hidden="1">{#N/A,#N/A,FALSE,"Chi tiÆt"}</definedName>
    <definedName name="wr" localSheetId="3" hidden="1">{#N/A,#N/A,FALSE,"Chi tiÆt"}</definedName>
    <definedName name="wr" localSheetId="0" hidden="1">{#N/A,#N/A,FALSE,"Chi tiÆt"}</definedName>
    <definedName name="wr" localSheetId="13" hidden="1">{#N/A,#N/A,FALSE,"Chi tiÆt"}</definedName>
    <definedName name="wr" localSheetId="16" hidden="1">{#N/A,#N/A,FALSE,"Chi tiÆt"}</definedName>
    <definedName name="wr" localSheetId="1" hidden="1">{#N/A,#N/A,FALSE,"Chi tiÆt"}</definedName>
    <definedName name="wr" localSheetId="2" hidden="1">{#N/A,#N/A,FALSE,"Chi tiÆt"}</definedName>
    <definedName name="wr" hidden="1">{#N/A,#N/A,FALSE,"Chi tiÆt"}</definedName>
    <definedName name="wrn.aaa." localSheetId="4" hidden="1">{#N/A,#N/A,FALSE,"Sheet1";#N/A,#N/A,FALSE,"Sheet1";#N/A,#N/A,FALSE,"Sheet1"}</definedName>
    <definedName name="wrn.aaa." localSheetId="5" hidden="1">{#N/A,#N/A,FALSE,"Sheet1";#N/A,#N/A,FALSE,"Sheet1";#N/A,#N/A,FALSE,"Sheet1"}</definedName>
    <definedName name="wrn.aaa." localSheetId="6" hidden="1">{#N/A,#N/A,FALSE,"Sheet1";#N/A,#N/A,FALSE,"Sheet1";#N/A,#N/A,FALSE,"Sheet1"}</definedName>
    <definedName name="wrn.aaa." localSheetId="19" hidden="1">{#N/A,#N/A,FALSE,"Sheet1";#N/A,#N/A,FALSE,"Sheet1";#N/A,#N/A,FALSE,"Sheet1"}</definedName>
    <definedName name="wrn.aaa." localSheetId="7" hidden="1">{#N/A,#N/A,FALSE,"Sheet1";#N/A,#N/A,FALSE,"Sheet1";#N/A,#N/A,FALSE,"Sheet1"}</definedName>
    <definedName name="wrn.aaa." localSheetId="8" hidden="1">{#N/A,#N/A,FALSE,"Sheet1";#N/A,#N/A,FALSE,"Sheet1";#N/A,#N/A,FALSE,"Sheet1"}</definedName>
    <definedName name="wrn.aaa." localSheetId="10" hidden="1">{#N/A,#N/A,FALSE,"Sheet1";#N/A,#N/A,FALSE,"Sheet1";#N/A,#N/A,FALSE,"Sheet1"}</definedName>
    <definedName name="wrn.aaa." localSheetId="11" hidden="1">{#N/A,#N/A,FALSE,"Sheet1";#N/A,#N/A,FALSE,"Sheet1";#N/A,#N/A,FALSE,"Sheet1"}</definedName>
    <definedName name="wrn.aaa." localSheetId="12" hidden="1">{#N/A,#N/A,FALSE,"Sheet1";#N/A,#N/A,FALSE,"Sheet1";#N/A,#N/A,FALSE,"Sheet1"}</definedName>
    <definedName name="wrn.aaa." localSheetId="18" hidden="1">{#N/A,#N/A,FALSE,"Sheet1";#N/A,#N/A,FALSE,"Sheet1";#N/A,#N/A,FALSE,"Sheet1"}</definedName>
    <definedName name="wrn.aaa." localSheetId="17" hidden="1">{#N/A,#N/A,FALSE,"Sheet1";#N/A,#N/A,FALSE,"Sheet1";#N/A,#N/A,FALSE,"Sheet1"}</definedName>
    <definedName name="wrn.aaa." localSheetId="3" hidden="1">{#N/A,#N/A,FALSE,"Sheet1";#N/A,#N/A,FALSE,"Sheet1";#N/A,#N/A,FALSE,"Sheet1"}</definedName>
    <definedName name="wrn.aaa." localSheetId="0" hidden="1">{#N/A,#N/A,FALSE,"Sheet1";#N/A,#N/A,FALSE,"Sheet1";#N/A,#N/A,FALSE,"Sheet1"}</definedName>
    <definedName name="wrn.aaa." localSheetId="13" hidden="1">{#N/A,#N/A,FALSE,"Sheet1";#N/A,#N/A,FALSE,"Sheet1";#N/A,#N/A,FALSE,"Sheet1"}</definedName>
    <definedName name="wrn.aaa." localSheetId="16" hidden="1">{#N/A,#N/A,FALSE,"Sheet1";#N/A,#N/A,FALSE,"Sheet1";#N/A,#N/A,FALSE,"Sheet1"}</definedName>
    <definedName name="wrn.aaa." localSheetId="1" hidden="1">{#N/A,#N/A,FALSE,"Sheet1";#N/A,#N/A,FALSE,"Sheet1";#N/A,#N/A,FALSE,"Sheet1"}</definedName>
    <definedName name="wrn.aaa." localSheetId="2" hidden="1">{#N/A,#N/A,FALSE,"Sheet1";#N/A,#N/A,FALSE,"Sheet1";#N/A,#N/A,FALSE,"Sheet1"}</definedName>
    <definedName name="wrn.aaa." hidden="1">{#N/A,#N/A,FALSE,"Sheet1";#N/A,#N/A,FALSE,"Sheet1";#N/A,#N/A,FALSE,"Sheet1"}</definedName>
    <definedName name="wrn.aaa.1" localSheetId="4" hidden="1">{#N/A,#N/A,FALSE,"Sheet1";#N/A,#N/A,FALSE,"Sheet1";#N/A,#N/A,FALSE,"Sheet1"}</definedName>
    <definedName name="wrn.aaa.1" localSheetId="5" hidden="1">{#N/A,#N/A,FALSE,"Sheet1";#N/A,#N/A,FALSE,"Sheet1";#N/A,#N/A,FALSE,"Sheet1"}</definedName>
    <definedName name="wrn.aaa.1" localSheetId="6" hidden="1">{#N/A,#N/A,FALSE,"Sheet1";#N/A,#N/A,FALSE,"Sheet1";#N/A,#N/A,FALSE,"Sheet1"}</definedName>
    <definedName name="wrn.aaa.1" localSheetId="19" hidden="1">{#N/A,#N/A,FALSE,"Sheet1";#N/A,#N/A,FALSE,"Sheet1";#N/A,#N/A,FALSE,"Sheet1"}</definedName>
    <definedName name="wrn.aaa.1" localSheetId="7" hidden="1">{#N/A,#N/A,FALSE,"Sheet1";#N/A,#N/A,FALSE,"Sheet1";#N/A,#N/A,FALSE,"Sheet1"}</definedName>
    <definedName name="wrn.aaa.1" localSheetId="8" hidden="1">{#N/A,#N/A,FALSE,"Sheet1";#N/A,#N/A,FALSE,"Sheet1";#N/A,#N/A,FALSE,"Sheet1"}</definedName>
    <definedName name="wrn.aaa.1" localSheetId="10" hidden="1">{#N/A,#N/A,FALSE,"Sheet1";#N/A,#N/A,FALSE,"Sheet1";#N/A,#N/A,FALSE,"Sheet1"}</definedName>
    <definedName name="wrn.aaa.1" localSheetId="11" hidden="1">{#N/A,#N/A,FALSE,"Sheet1";#N/A,#N/A,FALSE,"Sheet1";#N/A,#N/A,FALSE,"Sheet1"}</definedName>
    <definedName name="wrn.aaa.1" localSheetId="12" hidden="1">{#N/A,#N/A,FALSE,"Sheet1";#N/A,#N/A,FALSE,"Sheet1";#N/A,#N/A,FALSE,"Sheet1"}</definedName>
    <definedName name="wrn.aaa.1" localSheetId="18" hidden="1">{#N/A,#N/A,FALSE,"Sheet1";#N/A,#N/A,FALSE,"Sheet1";#N/A,#N/A,FALSE,"Sheet1"}</definedName>
    <definedName name="wrn.aaa.1" localSheetId="17" hidden="1">{#N/A,#N/A,FALSE,"Sheet1";#N/A,#N/A,FALSE,"Sheet1";#N/A,#N/A,FALSE,"Sheet1"}</definedName>
    <definedName name="wrn.aaa.1" localSheetId="3" hidden="1">{#N/A,#N/A,FALSE,"Sheet1";#N/A,#N/A,FALSE,"Sheet1";#N/A,#N/A,FALSE,"Sheet1"}</definedName>
    <definedName name="wrn.aaa.1" localSheetId="0" hidden="1">{#N/A,#N/A,FALSE,"Sheet1";#N/A,#N/A,FALSE,"Sheet1";#N/A,#N/A,FALSE,"Sheet1"}</definedName>
    <definedName name="wrn.aaa.1" localSheetId="13" hidden="1">{#N/A,#N/A,FALSE,"Sheet1";#N/A,#N/A,FALSE,"Sheet1";#N/A,#N/A,FALSE,"Sheet1"}</definedName>
    <definedName name="wrn.aaa.1" localSheetId="16" hidden="1">{#N/A,#N/A,FALSE,"Sheet1";#N/A,#N/A,FALSE,"Sheet1";#N/A,#N/A,FALSE,"Sheet1"}</definedName>
    <definedName name="wrn.aaa.1" localSheetId="1" hidden="1">{#N/A,#N/A,FALSE,"Sheet1";#N/A,#N/A,FALSE,"Sheet1";#N/A,#N/A,FALSE,"Sheet1"}</definedName>
    <definedName name="wrn.aaa.1" localSheetId="2" hidden="1">{#N/A,#N/A,FALSE,"Sheet1";#N/A,#N/A,FALSE,"Sheet1";#N/A,#N/A,FALSE,"Sheet1"}</definedName>
    <definedName name="wrn.aaa.1" hidden="1">{#N/A,#N/A,FALSE,"Sheet1";#N/A,#N/A,FALSE,"Sheet1";#N/A,#N/A,FALSE,"Sheet1"}</definedName>
    <definedName name="wrn.Bang._.ke._.nhan._.hang." localSheetId="4" hidden="1">{#N/A,#N/A,FALSE,"Ke khai NH"}</definedName>
    <definedName name="wrn.Bang._.ke._.nhan._.hang." localSheetId="5" hidden="1">{#N/A,#N/A,FALSE,"Ke khai NH"}</definedName>
    <definedName name="wrn.Bang._.ke._.nhan._.hang." localSheetId="6" hidden="1">{#N/A,#N/A,FALSE,"Ke khai NH"}</definedName>
    <definedName name="wrn.Bang._.ke._.nhan._.hang." localSheetId="19" hidden="1">{#N/A,#N/A,FALSE,"Ke khai NH"}</definedName>
    <definedName name="wrn.Bang._.ke._.nhan._.hang." localSheetId="7" hidden="1">{#N/A,#N/A,FALSE,"Ke khai NH"}</definedName>
    <definedName name="wrn.Bang._.ke._.nhan._.hang." localSheetId="8" hidden="1">{#N/A,#N/A,FALSE,"Ke khai NH"}</definedName>
    <definedName name="wrn.Bang._.ke._.nhan._.hang." localSheetId="10" hidden="1">{#N/A,#N/A,FALSE,"Ke khai NH"}</definedName>
    <definedName name="wrn.Bang._.ke._.nhan._.hang." localSheetId="11" hidden="1">{#N/A,#N/A,FALSE,"Ke khai NH"}</definedName>
    <definedName name="wrn.Bang._.ke._.nhan._.hang." localSheetId="12" hidden="1">{#N/A,#N/A,FALSE,"Ke khai NH"}</definedName>
    <definedName name="wrn.Bang._.ke._.nhan._.hang." localSheetId="18" hidden="1">{#N/A,#N/A,FALSE,"Ke khai NH"}</definedName>
    <definedName name="wrn.Bang._.ke._.nhan._.hang." localSheetId="17" hidden="1">{#N/A,#N/A,FALSE,"Ke khai NH"}</definedName>
    <definedName name="wrn.Bang._.ke._.nhan._.hang." localSheetId="3" hidden="1">{#N/A,#N/A,FALSE,"Ke khai NH"}</definedName>
    <definedName name="wrn.Bang._.ke._.nhan._.hang." localSheetId="0" hidden="1">{#N/A,#N/A,FALSE,"Ke khai NH"}</definedName>
    <definedName name="wrn.Bang._.ke._.nhan._.hang." localSheetId="13" hidden="1">{#N/A,#N/A,FALSE,"Ke khai NH"}</definedName>
    <definedName name="wrn.Bang._.ke._.nhan._.hang." localSheetId="16" hidden="1">{#N/A,#N/A,FALSE,"Ke khai NH"}</definedName>
    <definedName name="wrn.Bang._.ke._.nhan._.hang." localSheetId="1" hidden="1">{#N/A,#N/A,FALSE,"Ke khai NH"}</definedName>
    <definedName name="wrn.Bang._.ke._.nhan._.hang." localSheetId="2" hidden="1">{#N/A,#N/A,FALSE,"Ke khai NH"}</definedName>
    <definedName name="wrn.Bang._.ke._.nhan._.hang." hidden="1">{#N/A,#N/A,FALSE,"Ke khai NH"}</definedName>
    <definedName name="wrn.Che._.do._.duoc._.huong." localSheetId="4" hidden="1">{#N/A,#N/A,FALSE,"BN (2)"}</definedName>
    <definedName name="wrn.Che._.do._.duoc._.huong." localSheetId="5" hidden="1">{#N/A,#N/A,FALSE,"BN (2)"}</definedName>
    <definedName name="wrn.Che._.do._.duoc._.huong." localSheetId="6" hidden="1">{#N/A,#N/A,FALSE,"BN (2)"}</definedName>
    <definedName name="wrn.Che._.do._.duoc._.huong." localSheetId="19" hidden="1">{#N/A,#N/A,FALSE,"BN (2)"}</definedName>
    <definedName name="wrn.Che._.do._.duoc._.huong." localSheetId="7" hidden="1">{#N/A,#N/A,FALSE,"BN (2)"}</definedName>
    <definedName name="wrn.Che._.do._.duoc._.huong." localSheetId="8" hidden="1">{#N/A,#N/A,FALSE,"BN (2)"}</definedName>
    <definedName name="wrn.Che._.do._.duoc._.huong." localSheetId="10" hidden="1">{#N/A,#N/A,FALSE,"BN (2)"}</definedName>
    <definedName name="wrn.Che._.do._.duoc._.huong." localSheetId="11" hidden="1">{#N/A,#N/A,FALSE,"BN (2)"}</definedName>
    <definedName name="wrn.Che._.do._.duoc._.huong." localSheetId="12" hidden="1">{#N/A,#N/A,FALSE,"BN (2)"}</definedName>
    <definedName name="wrn.Che._.do._.duoc._.huong." localSheetId="18" hidden="1">{#N/A,#N/A,FALSE,"BN (2)"}</definedName>
    <definedName name="wrn.Che._.do._.duoc._.huong." localSheetId="17" hidden="1">{#N/A,#N/A,FALSE,"BN (2)"}</definedName>
    <definedName name="wrn.Che._.do._.duoc._.huong." localSheetId="3" hidden="1">{#N/A,#N/A,FALSE,"BN (2)"}</definedName>
    <definedName name="wrn.Che._.do._.duoc._.huong." localSheetId="0" hidden="1">{#N/A,#N/A,FALSE,"BN (2)"}</definedName>
    <definedName name="wrn.Che._.do._.duoc._.huong." localSheetId="13" hidden="1">{#N/A,#N/A,FALSE,"BN (2)"}</definedName>
    <definedName name="wrn.Che._.do._.duoc._.huong." localSheetId="16" hidden="1">{#N/A,#N/A,FALSE,"BN (2)"}</definedName>
    <definedName name="wrn.Che._.do._.duoc._.huong." localSheetId="1" hidden="1">{#N/A,#N/A,FALSE,"BN (2)"}</definedName>
    <definedName name="wrn.Che._.do._.duoc._.huong." localSheetId="2" hidden="1">{#N/A,#N/A,FALSE,"BN (2)"}</definedName>
    <definedName name="wrn.Che._.do._.duoc._.huong." hidden="1">{#N/A,#N/A,FALSE,"BN (2)"}</definedName>
    <definedName name="wrn.chi._.tiÆt." localSheetId="4" hidden="1">{#N/A,#N/A,FALSE,"Chi tiÆt"}</definedName>
    <definedName name="wrn.chi._.tiÆt." localSheetId="5" hidden="1">{#N/A,#N/A,FALSE,"Chi tiÆt"}</definedName>
    <definedName name="wrn.chi._.tiÆt." localSheetId="6" hidden="1">{#N/A,#N/A,FALSE,"Chi tiÆt"}</definedName>
    <definedName name="wrn.chi._.tiÆt." localSheetId="19" hidden="1">{#N/A,#N/A,FALSE,"Chi tiÆt"}</definedName>
    <definedName name="wrn.chi._.tiÆt." localSheetId="7" hidden="1">{#N/A,#N/A,FALSE,"Chi tiÆt"}</definedName>
    <definedName name="wrn.chi._.tiÆt." localSheetId="8" hidden="1">{#N/A,#N/A,FALSE,"Chi tiÆt"}</definedName>
    <definedName name="wrn.chi._.tiÆt." localSheetId="10" hidden="1">{#N/A,#N/A,FALSE,"Chi tiÆt"}</definedName>
    <definedName name="wrn.chi._.tiÆt." localSheetId="11" hidden="1">{#N/A,#N/A,FALSE,"Chi tiÆt"}</definedName>
    <definedName name="wrn.chi._.tiÆt." localSheetId="12" hidden="1">{#N/A,#N/A,FALSE,"Chi tiÆt"}</definedName>
    <definedName name="wrn.chi._.tiÆt." localSheetId="18" hidden="1">{#N/A,#N/A,FALSE,"Chi tiÆt"}</definedName>
    <definedName name="wrn.chi._.tiÆt." localSheetId="17" hidden="1">{#N/A,#N/A,FALSE,"Chi tiÆt"}</definedName>
    <definedName name="wrn.chi._.tiÆt." localSheetId="3" hidden="1">{#N/A,#N/A,FALSE,"Chi tiÆt"}</definedName>
    <definedName name="wrn.chi._.tiÆt." localSheetId="0" hidden="1">{#N/A,#N/A,FALSE,"Chi tiÆt"}</definedName>
    <definedName name="wrn.chi._.tiÆt." localSheetId="13" hidden="1">{#N/A,#N/A,FALSE,"Chi tiÆt"}</definedName>
    <definedName name="wrn.chi._.tiÆt." localSheetId="16" hidden="1">{#N/A,#N/A,FALSE,"Chi tiÆt"}</definedName>
    <definedName name="wrn.chi._.tiÆt." localSheetId="1" hidden="1">{#N/A,#N/A,FALSE,"Chi tiÆt"}</definedName>
    <definedName name="wrn.chi._.tiÆt." localSheetId="2" hidden="1">{#N/A,#N/A,FALSE,"Chi tiÆt"}</definedName>
    <definedName name="wrn.chi._.tiÆt." hidden="1">{#N/A,#N/A,FALSE,"Chi tiÆt"}</definedName>
    <definedName name="wrn.cong." localSheetId="4" hidden="1">{#N/A,#N/A,FALSE,"Sheet1"}</definedName>
    <definedName name="wrn.cong." localSheetId="5" hidden="1">{#N/A,#N/A,FALSE,"Sheet1"}</definedName>
    <definedName name="wrn.cong." localSheetId="6" hidden="1">{#N/A,#N/A,FALSE,"Sheet1"}</definedName>
    <definedName name="wrn.cong." localSheetId="19" hidden="1">{#N/A,#N/A,FALSE,"Sheet1"}</definedName>
    <definedName name="wrn.cong." localSheetId="7" hidden="1">{#N/A,#N/A,FALSE,"Sheet1"}</definedName>
    <definedName name="wrn.cong." localSheetId="8" hidden="1">{#N/A,#N/A,FALSE,"Sheet1"}</definedName>
    <definedName name="wrn.cong." localSheetId="10" hidden="1">{#N/A,#N/A,FALSE,"Sheet1"}</definedName>
    <definedName name="wrn.cong." localSheetId="11" hidden="1">{#N/A,#N/A,FALSE,"Sheet1"}</definedName>
    <definedName name="wrn.cong." localSheetId="12" hidden="1">{#N/A,#N/A,FALSE,"Sheet1"}</definedName>
    <definedName name="wrn.cong." localSheetId="18" hidden="1">{#N/A,#N/A,FALSE,"Sheet1"}</definedName>
    <definedName name="wrn.cong." localSheetId="17" hidden="1">{#N/A,#N/A,FALSE,"Sheet1"}</definedName>
    <definedName name="wrn.cong." localSheetId="3" hidden="1">{#N/A,#N/A,FALSE,"Sheet1"}</definedName>
    <definedName name="wrn.cong." localSheetId="0" hidden="1">{#N/A,#N/A,FALSE,"Sheet1"}</definedName>
    <definedName name="wrn.cong." localSheetId="13" hidden="1">{#N/A,#N/A,FALSE,"Sheet1"}</definedName>
    <definedName name="wrn.cong." localSheetId="16" hidden="1">{#N/A,#N/A,FALSE,"Sheet1"}</definedName>
    <definedName name="wrn.cong." localSheetId="1" hidden="1">{#N/A,#N/A,FALSE,"Sheet1"}</definedName>
    <definedName name="wrn.cong." localSheetId="2" hidden="1">{#N/A,#N/A,FALSE,"Sheet1"}</definedName>
    <definedName name="wrn.cong." hidden="1">{#N/A,#N/A,FALSE,"Sheet1"}</definedName>
    <definedName name="wrn.Giáy._.bao._.no." localSheetId="4" hidden="1">{#N/A,#N/A,FALSE,"BN"}</definedName>
    <definedName name="wrn.Giáy._.bao._.no." localSheetId="5" hidden="1">{#N/A,#N/A,FALSE,"BN"}</definedName>
    <definedName name="wrn.Giáy._.bao._.no." localSheetId="6" hidden="1">{#N/A,#N/A,FALSE,"BN"}</definedName>
    <definedName name="wrn.Giáy._.bao._.no." localSheetId="19" hidden="1">{#N/A,#N/A,FALSE,"BN"}</definedName>
    <definedName name="wrn.Giáy._.bao._.no." localSheetId="7" hidden="1">{#N/A,#N/A,FALSE,"BN"}</definedName>
    <definedName name="wrn.Giáy._.bao._.no." localSheetId="8" hidden="1">{#N/A,#N/A,FALSE,"BN"}</definedName>
    <definedName name="wrn.Giáy._.bao._.no." localSheetId="10" hidden="1">{#N/A,#N/A,FALSE,"BN"}</definedName>
    <definedName name="wrn.Giáy._.bao._.no." localSheetId="11" hidden="1">{#N/A,#N/A,FALSE,"BN"}</definedName>
    <definedName name="wrn.Giáy._.bao._.no." localSheetId="12" hidden="1">{#N/A,#N/A,FALSE,"BN"}</definedName>
    <definedName name="wrn.Giáy._.bao._.no." localSheetId="18" hidden="1">{#N/A,#N/A,FALSE,"BN"}</definedName>
    <definedName name="wrn.Giáy._.bao._.no." localSheetId="17" hidden="1">{#N/A,#N/A,FALSE,"BN"}</definedName>
    <definedName name="wrn.Giáy._.bao._.no." localSheetId="3" hidden="1">{#N/A,#N/A,FALSE,"BN"}</definedName>
    <definedName name="wrn.Giáy._.bao._.no." localSheetId="0" hidden="1">{#N/A,#N/A,FALSE,"BN"}</definedName>
    <definedName name="wrn.Giáy._.bao._.no." localSheetId="13" hidden="1">{#N/A,#N/A,FALSE,"BN"}</definedName>
    <definedName name="wrn.Giáy._.bao._.no." localSheetId="16" hidden="1">{#N/A,#N/A,FALSE,"BN"}</definedName>
    <definedName name="wrn.Giáy._.bao._.no." localSheetId="1" hidden="1">{#N/A,#N/A,FALSE,"BN"}</definedName>
    <definedName name="wrn.Giáy._.bao._.no." localSheetId="2" hidden="1">{#N/A,#N/A,FALSE,"BN"}</definedName>
    <definedName name="wrn.Giáy._.bao._.no." hidden="1">{#N/A,#N/A,FALSE,"BN"}</definedName>
    <definedName name="wrn.Report." localSheetId="4" hidden="1">{"Offgrid",#N/A,FALSE,"OFFGRID";"Region",#N/A,FALSE,"REGION";"Offgrid -2",#N/A,FALSE,"OFFGRID";"WTP",#N/A,FALSE,"WTP";"WTP -2",#N/A,FALSE,"WTP";"Project",#N/A,FALSE,"PROJECT";"Summary -2",#N/A,FALSE,"SUMMARY"}</definedName>
    <definedName name="wrn.Report." localSheetId="5" hidden="1">{"Offgrid",#N/A,FALSE,"OFFGRID";"Region",#N/A,FALSE,"REGION";"Offgrid -2",#N/A,FALSE,"OFFGRID";"WTP",#N/A,FALSE,"WTP";"WTP -2",#N/A,FALSE,"WTP";"Project",#N/A,FALSE,"PROJECT";"Summary -2",#N/A,FALSE,"SUMMARY"}</definedName>
    <definedName name="wrn.Report." localSheetId="6" hidden="1">{"Offgrid",#N/A,FALSE,"OFFGRID";"Region",#N/A,FALSE,"REGION";"Offgrid -2",#N/A,FALSE,"OFFGRID";"WTP",#N/A,FALSE,"WTP";"WTP -2",#N/A,FALSE,"WTP";"Project",#N/A,FALSE,"PROJECT";"Summary -2",#N/A,FALSE,"SUMMARY"}</definedName>
    <definedName name="wrn.Report." localSheetId="19" hidden="1">{"Offgrid",#N/A,FALSE,"OFFGRID";"Region",#N/A,FALSE,"REGION";"Offgrid -2",#N/A,FALSE,"OFFGRID";"WTP",#N/A,FALSE,"WTP";"WTP -2",#N/A,FALSE,"WTP";"Project",#N/A,FALSE,"PROJECT";"Summary -2",#N/A,FALSE,"SUMMARY"}</definedName>
    <definedName name="wrn.Report." localSheetId="7" hidden="1">{"Offgrid",#N/A,FALSE,"OFFGRID";"Region",#N/A,FALSE,"REGION";"Offgrid -2",#N/A,FALSE,"OFFGRID";"WTP",#N/A,FALSE,"WTP";"WTP -2",#N/A,FALSE,"WTP";"Project",#N/A,FALSE,"PROJECT";"Summary -2",#N/A,FALSE,"SUMMARY"}</definedName>
    <definedName name="wrn.Report." localSheetId="8" hidden="1">{"Offgrid",#N/A,FALSE,"OFFGRID";"Region",#N/A,FALSE,"REGION";"Offgrid -2",#N/A,FALSE,"OFFGRID";"WTP",#N/A,FALSE,"WTP";"WTP -2",#N/A,FALSE,"WTP";"Project",#N/A,FALSE,"PROJECT";"Summary -2",#N/A,FALSE,"SUMMARY"}</definedName>
    <definedName name="wrn.Report." localSheetId="10" hidden="1">{"Offgrid",#N/A,FALSE,"OFFGRID";"Region",#N/A,FALSE,"REGION";"Offgrid -2",#N/A,FALSE,"OFFGRID";"WTP",#N/A,FALSE,"WTP";"WTP -2",#N/A,FALSE,"WTP";"Project",#N/A,FALSE,"PROJECT";"Summary -2",#N/A,FALSE,"SUMMARY"}</definedName>
    <definedName name="wrn.Report." localSheetId="11" hidden="1">{"Offgrid",#N/A,FALSE,"OFFGRID";"Region",#N/A,FALSE,"REGION";"Offgrid -2",#N/A,FALSE,"OFFGRID";"WTP",#N/A,FALSE,"WTP";"WTP -2",#N/A,FALSE,"WTP";"Project",#N/A,FALSE,"PROJECT";"Summary -2",#N/A,FALSE,"SUMMARY"}</definedName>
    <definedName name="wrn.Report." localSheetId="12" hidden="1">{"Offgrid",#N/A,FALSE,"OFFGRID";"Region",#N/A,FALSE,"REGION";"Offgrid -2",#N/A,FALSE,"OFFGRID";"WTP",#N/A,FALSE,"WTP";"WTP -2",#N/A,FALSE,"WTP";"Project",#N/A,FALSE,"PROJECT";"Summary -2",#N/A,FALSE,"SUMMARY"}</definedName>
    <definedName name="wrn.Report." localSheetId="18" hidden="1">{"Offgrid",#N/A,FALSE,"OFFGRID";"Region",#N/A,FALSE,"REGION";"Offgrid -2",#N/A,FALSE,"OFFGRID";"WTP",#N/A,FALSE,"WTP";"WTP -2",#N/A,FALSE,"WTP";"Project",#N/A,FALSE,"PROJECT";"Summary -2",#N/A,FALSE,"SUMMARY"}</definedName>
    <definedName name="wrn.Report." localSheetId="17" hidden="1">{"Offgrid",#N/A,FALSE,"OFFGRID";"Region",#N/A,FALSE,"REGION";"Offgrid -2",#N/A,FALSE,"OFFGRID";"WTP",#N/A,FALSE,"WTP";"WTP -2",#N/A,FALSE,"WTP";"Project",#N/A,FALSE,"PROJECT";"Summary -2",#N/A,FALSE,"SUMMARY"}</definedName>
    <definedName name="wrn.Report." localSheetId="3" hidden="1">{"Offgrid",#N/A,FALSE,"OFFGRID";"Region",#N/A,FALSE,"REGION";"Offgrid -2",#N/A,FALSE,"OFFGRID";"WTP",#N/A,FALSE,"WTP";"WTP -2",#N/A,FALSE,"WTP";"Project",#N/A,FALSE,"PROJECT";"Summary -2",#N/A,FALSE,"SUMMARY"}</definedName>
    <definedName name="wrn.Report." localSheetId="0" hidden="1">{"Offgrid",#N/A,FALSE,"OFFGRID";"Region",#N/A,FALSE,"REGION";"Offgrid -2",#N/A,FALSE,"OFFGRID";"WTP",#N/A,FALSE,"WTP";"WTP -2",#N/A,FALSE,"WTP";"Project",#N/A,FALSE,"PROJECT";"Summary -2",#N/A,FALSE,"SUMMARY"}</definedName>
    <definedName name="wrn.Report." localSheetId="13" hidden="1">{"Offgrid",#N/A,FALSE,"OFFGRID";"Region",#N/A,FALSE,"REGION";"Offgrid -2",#N/A,FALSE,"OFFGRID";"WTP",#N/A,FALSE,"WTP";"WTP -2",#N/A,FALSE,"WTP";"Project",#N/A,FALSE,"PROJECT";"Summary -2",#N/A,FALSE,"SUMMARY"}</definedName>
    <definedName name="wrn.Report." localSheetId="16" hidden="1">{"Offgrid",#N/A,FALSE,"OFFGRID";"Region",#N/A,FALSE,"REGION";"Offgrid -2",#N/A,FALSE,"OFFGRID";"WTP",#N/A,FALSE,"WTP";"WTP -2",#N/A,FALSE,"WTP";"Project",#N/A,FALSE,"PROJECT";"Summary -2",#N/A,FALSE,"SUMMARY"}</definedName>
    <definedName name="wrn.Report." localSheetId="1" hidden="1">{"Offgrid",#N/A,FALSE,"OFFGRID";"Region",#N/A,FALSE,"REGION";"Offgrid -2",#N/A,FALSE,"OFFGRID";"WTP",#N/A,FALSE,"WTP";"WTP -2",#N/A,FALSE,"WTP";"Project",#N/A,FALSE,"PROJECT";"Summary -2",#N/A,FALSE,"SUMMARY"}</definedName>
    <definedName name="wrn.Report." localSheetId="2"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vd." localSheetId="4" hidden="1">{#N/A,#N/A,TRUE,"BT M200 da 10x20"}</definedName>
    <definedName name="wrn.vd." localSheetId="5" hidden="1">{#N/A,#N/A,TRUE,"BT M200 da 10x20"}</definedName>
    <definedName name="wrn.vd." localSheetId="6" hidden="1">{#N/A,#N/A,TRUE,"BT M200 da 10x20"}</definedName>
    <definedName name="wrn.vd." localSheetId="19" hidden="1">{#N/A,#N/A,TRUE,"BT M200 da 10x20"}</definedName>
    <definedName name="wrn.vd." localSheetId="7" hidden="1">{#N/A,#N/A,TRUE,"BT M200 da 10x20"}</definedName>
    <definedName name="wrn.vd." localSheetId="8" hidden="1">{#N/A,#N/A,TRUE,"BT M200 da 10x20"}</definedName>
    <definedName name="wrn.vd." localSheetId="10" hidden="1">{#N/A,#N/A,TRUE,"BT M200 da 10x20"}</definedName>
    <definedName name="wrn.vd." localSheetId="11" hidden="1">{#N/A,#N/A,TRUE,"BT M200 da 10x20"}</definedName>
    <definedName name="wrn.vd." localSheetId="12" hidden="1">{#N/A,#N/A,TRUE,"BT M200 da 10x20"}</definedName>
    <definedName name="wrn.vd." localSheetId="18" hidden="1">{#N/A,#N/A,TRUE,"BT M200 da 10x20"}</definedName>
    <definedName name="wrn.vd." localSheetId="17" hidden="1">{#N/A,#N/A,TRUE,"BT M200 da 10x20"}</definedName>
    <definedName name="wrn.vd." localSheetId="3" hidden="1">{#N/A,#N/A,TRUE,"BT M200 da 10x20"}</definedName>
    <definedName name="wrn.vd." localSheetId="0" hidden="1">{#N/A,#N/A,TRUE,"BT M200 da 10x20"}</definedName>
    <definedName name="wrn.vd." localSheetId="13" hidden="1">{#N/A,#N/A,TRUE,"BT M200 da 10x20"}</definedName>
    <definedName name="wrn.vd." localSheetId="16" hidden="1">{#N/A,#N/A,TRUE,"BT M200 da 10x20"}</definedName>
    <definedName name="wrn.vd." localSheetId="1" hidden="1">{#N/A,#N/A,TRUE,"BT M200 da 10x20"}</definedName>
    <definedName name="wrn.vd." localSheetId="2" hidden="1">{#N/A,#N/A,TRUE,"BT M200 da 10x20"}</definedName>
    <definedName name="wrn.vd." hidden="1">{#N/A,#N/A,TRUE,"BT M200 da 10x20"}</definedName>
    <definedName name="wrnf.report" localSheetId="4" hidden="1">{"Offgrid",#N/A,FALSE,"OFFGRID";"Region",#N/A,FALSE,"REGION";"Offgrid -2",#N/A,FALSE,"OFFGRID";"WTP",#N/A,FALSE,"WTP";"WTP -2",#N/A,FALSE,"WTP";"Project",#N/A,FALSE,"PROJECT";"Summary -2",#N/A,FALSE,"SUMMARY"}</definedName>
    <definedName name="wrnf.report" localSheetId="5" hidden="1">{"Offgrid",#N/A,FALSE,"OFFGRID";"Region",#N/A,FALSE,"REGION";"Offgrid -2",#N/A,FALSE,"OFFGRID";"WTP",#N/A,FALSE,"WTP";"WTP -2",#N/A,FALSE,"WTP";"Project",#N/A,FALSE,"PROJECT";"Summary -2",#N/A,FALSE,"SUMMARY"}</definedName>
    <definedName name="wrnf.report" localSheetId="6" hidden="1">{"Offgrid",#N/A,FALSE,"OFFGRID";"Region",#N/A,FALSE,"REGION";"Offgrid -2",#N/A,FALSE,"OFFGRID";"WTP",#N/A,FALSE,"WTP";"WTP -2",#N/A,FALSE,"WTP";"Project",#N/A,FALSE,"PROJECT";"Summary -2",#N/A,FALSE,"SUMMARY"}</definedName>
    <definedName name="wrnf.report" localSheetId="19" hidden="1">{"Offgrid",#N/A,FALSE,"OFFGRID";"Region",#N/A,FALSE,"REGION";"Offgrid -2",#N/A,FALSE,"OFFGRID";"WTP",#N/A,FALSE,"WTP";"WTP -2",#N/A,FALSE,"WTP";"Project",#N/A,FALSE,"PROJECT";"Summary -2",#N/A,FALSE,"SUMMARY"}</definedName>
    <definedName name="wrnf.report" localSheetId="7" hidden="1">{"Offgrid",#N/A,FALSE,"OFFGRID";"Region",#N/A,FALSE,"REGION";"Offgrid -2",#N/A,FALSE,"OFFGRID";"WTP",#N/A,FALSE,"WTP";"WTP -2",#N/A,FALSE,"WTP";"Project",#N/A,FALSE,"PROJECT";"Summary -2",#N/A,FALSE,"SUMMARY"}</definedName>
    <definedName name="wrnf.report" localSheetId="8" hidden="1">{"Offgrid",#N/A,FALSE,"OFFGRID";"Region",#N/A,FALSE,"REGION";"Offgrid -2",#N/A,FALSE,"OFFGRID";"WTP",#N/A,FALSE,"WTP";"WTP -2",#N/A,FALSE,"WTP";"Project",#N/A,FALSE,"PROJECT";"Summary -2",#N/A,FALSE,"SUMMARY"}</definedName>
    <definedName name="wrnf.report" localSheetId="10" hidden="1">{"Offgrid",#N/A,FALSE,"OFFGRID";"Region",#N/A,FALSE,"REGION";"Offgrid -2",#N/A,FALSE,"OFFGRID";"WTP",#N/A,FALSE,"WTP";"WTP -2",#N/A,FALSE,"WTP";"Project",#N/A,FALSE,"PROJECT";"Summary -2",#N/A,FALSE,"SUMMARY"}</definedName>
    <definedName name="wrnf.report" localSheetId="11" hidden="1">{"Offgrid",#N/A,FALSE,"OFFGRID";"Region",#N/A,FALSE,"REGION";"Offgrid -2",#N/A,FALSE,"OFFGRID";"WTP",#N/A,FALSE,"WTP";"WTP -2",#N/A,FALSE,"WTP";"Project",#N/A,FALSE,"PROJECT";"Summary -2",#N/A,FALSE,"SUMMARY"}</definedName>
    <definedName name="wrnf.report" localSheetId="12" hidden="1">{"Offgrid",#N/A,FALSE,"OFFGRID";"Region",#N/A,FALSE,"REGION";"Offgrid -2",#N/A,FALSE,"OFFGRID";"WTP",#N/A,FALSE,"WTP";"WTP -2",#N/A,FALSE,"WTP";"Project",#N/A,FALSE,"PROJECT";"Summary -2",#N/A,FALSE,"SUMMARY"}</definedName>
    <definedName name="wrnf.report" localSheetId="18" hidden="1">{"Offgrid",#N/A,FALSE,"OFFGRID";"Region",#N/A,FALSE,"REGION";"Offgrid -2",#N/A,FALSE,"OFFGRID";"WTP",#N/A,FALSE,"WTP";"WTP -2",#N/A,FALSE,"WTP";"Project",#N/A,FALSE,"PROJECT";"Summary -2",#N/A,FALSE,"SUMMARY"}</definedName>
    <definedName name="wrnf.report" localSheetId="17" hidden="1">{"Offgrid",#N/A,FALSE,"OFFGRID";"Region",#N/A,FALSE,"REGION";"Offgrid -2",#N/A,FALSE,"OFFGRID";"WTP",#N/A,FALSE,"WTP";"WTP -2",#N/A,FALSE,"WTP";"Project",#N/A,FALSE,"PROJECT";"Summary -2",#N/A,FALSE,"SUMMARY"}</definedName>
    <definedName name="wrnf.report" localSheetId="3" hidden="1">{"Offgrid",#N/A,FALSE,"OFFGRID";"Region",#N/A,FALSE,"REGION";"Offgrid -2",#N/A,FALSE,"OFFGRID";"WTP",#N/A,FALSE,"WTP";"WTP -2",#N/A,FALSE,"WTP";"Project",#N/A,FALSE,"PROJECT";"Summary -2",#N/A,FALSE,"SUMMARY"}</definedName>
    <definedName name="wrnf.report" localSheetId="0" hidden="1">{"Offgrid",#N/A,FALSE,"OFFGRID";"Region",#N/A,FALSE,"REGION";"Offgrid -2",#N/A,FALSE,"OFFGRID";"WTP",#N/A,FALSE,"WTP";"WTP -2",#N/A,FALSE,"WTP";"Project",#N/A,FALSE,"PROJECT";"Summary -2",#N/A,FALSE,"SUMMARY"}</definedName>
    <definedName name="wrnf.report" localSheetId="13" hidden="1">{"Offgrid",#N/A,FALSE,"OFFGRID";"Region",#N/A,FALSE,"REGION";"Offgrid -2",#N/A,FALSE,"OFFGRID";"WTP",#N/A,FALSE,"WTP";"WTP -2",#N/A,FALSE,"WTP";"Project",#N/A,FALSE,"PROJECT";"Summary -2",#N/A,FALSE,"SUMMARY"}</definedName>
    <definedName name="wrnf.report" localSheetId="16" hidden="1">{"Offgrid",#N/A,FALSE,"OFFGRID";"Region",#N/A,FALSE,"REGION";"Offgrid -2",#N/A,FALSE,"OFFGRID";"WTP",#N/A,FALSE,"WTP";"WTP -2",#N/A,FALSE,"WTP";"Project",#N/A,FALSE,"PROJECT";"Summary -2",#N/A,FALSE,"SUMMARY"}</definedName>
    <definedName name="wrnf.report" localSheetId="1" hidden="1">{"Offgrid",#N/A,FALSE,"OFFGRID";"Region",#N/A,FALSE,"REGION";"Offgrid -2",#N/A,FALSE,"OFFGRID";"WTP",#N/A,FALSE,"WTP";"WTP -2",#N/A,FALSE,"WTP";"Project",#N/A,FALSE,"PROJECT";"Summary -2",#N/A,FALSE,"SUMMARY"}</definedName>
    <definedName name="wrnf.report" localSheetId="2"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Ws" localSheetId="19">#REF!</definedName>
    <definedName name="Ws" localSheetId="7">#REF!</definedName>
    <definedName name="Ws" localSheetId="10">#REF!</definedName>
    <definedName name="Ws" localSheetId="18">#REF!</definedName>
    <definedName name="Ws" localSheetId="17">#REF!</definedName>
    <definedName name="Ws" localSheetId="3">#REF!</definedName>
    <definedName name="Ws" localSheetId="0">#REF!</definedName>
    <definedName name="Ws" localSheetId="16">#REF!</definedName>
    <definedName name="Ws" localSheetId="1">#REF!</definedName>
    <definedName name="Ws" localSheetId="2">#REF!</definedName>
    <definedName name="Ws">#REF!</definedName>
    <definedName name="Wss" localSheetId="19">#REF!</definedName>
    <definedName name="Wss" localSheetId="10">#REF!</definedName>
    <definedName name="Wss" localSheetId="3">#REF!</definedName>
    <definedName name="Wss" localSheetId="16">#REF!</definedName>
    <definedName name="Wss">#REF!</definedName>
    <definedName name="Wst" localSheetId="19">#REF!</definedName>
    <definedName name="Wst" localSheetId="10">#REF!</definedName>
    <definedName name="Wst" localSheetId="3">#REF!</definedName>
    <definedName name="Wst" localSheetId="16">#REF!</definedName>
    <definedName name="Wst">#REF!</definedName>
    <definedName name="WT">#N/A</definedName>
    <definedName name="WW">#N/A</definedName>
    <definedName name="x">#N/A</definedName>
    <definedName name="x1pind" localSheetId="13">#REF!</definedName>
    <definedName name="x1pind" localSheetId="16">#REF!</definedName>
    <definedName name="x1pind">#N/A</definedName>
    <definedName name="X1pINDnc" localSheetId="19">#REF!</definedName>
    <definedName name="X1pINDnc" localSheetId="7">#REF!</definedName>
    <definedName name="X1pINDnc" localSheetId="18">#REF!</definedName>
    <definedName name="X1pINDnc" localSheetId="17">#REF!</definedName>
    <definedName name="X1pINDnc" localSheetId="13">#REF!</definedName>
    <definedName name="X1pINDnc" localSheetId="16">#REF!</definedName>
    <definedName name="X1pINDnc">#REF!</definedName>
    <definedName name="X1pINDvc" localSheetId="19">#REF!</definedName>
    <definedName name="X1pINDvc" localSheetId="13">#REF!</definedName>
    <definedName name="X1pINDvc" localSheetId="16">#REF!</definedName>
    <definedName name="X1pINDvc">#REF!</definedName>
    <definedName name="X1pINDvl" localSheetId="19">#REF!</definedName>
    <definedName name="X1pINDvl" localSheetId="13">#REF!</definedName>
    <definedName name="X1pINDvl" localSheetId="16">#REF!</definedName>
    <definedName name="X1pINDvl">#REF!</definedName>
    <definedName name="x1ping" localSheetId="13">#REF!</definedName>
    <definedName name="x1ping" localSheetId="16">#REF!</definedName>
    <definedName name="x1ping">#N/A</definedName>
    <definedName name="X1pINGnc" localSheetId="19">#REF!</definedName>
    <definedName name="X1pINGnc" localSheetId="7">#REF!</definedName>
    <definedName name="X1pINGnc" localSheetId="18">#REF!</definedName>
    <definedName name="X1pINGnc" localSheetId="17">#REF!</definedName>
    <definedName name="X1pINGnc" localSheetId="13">#REF!</definedName>
    <definedName name="X1pINGnc" localSheetId="16">#REF!</definedName>
    <definedName name="X1pINGnc">#REF!</definedName>
    <definedName name="X1pINGvc" localSheetId="19">#REF!</definedName>
    <definedName name="X1pINGvc" localSheetId="13">#REF!</definedName>
    <definedName name="X1pINGvc" localSheetId="16">#REF!</definedName>
    <definedName name="X1pINGvc">#REF!</definedName>
    <definedName name="X1pINGvl" localSheetId="19">#REF!</definedName>
    <definedName name="X1pINGvl" localSheetId="13">#REF!</definedName>
    <definedName name="X1pINGvl" localSheetId="16">#REF!</definedName>
    <definedName name="X1pINGvl">#REF!</definedName>
    <definedName name="x1pint" localSheetId="13">#REF!</definedName>
    <definedName name="x1pint" localSheetId="16">#REF!</definedName>
    <definedName name="x1pint">#N/A</definedName>
    <definedName name="XA">#N/A</definedName>
    <definedName name="XAY" localSheetId="4" hidden="1">{"'Sheet1'!$L$16"}</definedName>
    <definedName name="XAY" localSheetId="5" hidden="1">{"'Sheet1'!$L$16"}</definedName>
    <definedName name="XAY" localSheetId="6" hidden="1">{"'Sheet1'!$L$16"}</definedName>
    <definedName name="XAY" localSheetId="19" hidden="1">{"'Sheet1'!$L$16"}</definedName>
    <definedName name="XAY" localSheetId="7" hidden="1">{"'Sheet1'!$L$16"}</definedName>
    <definedName name="XAY" localSheetId="8" hidden="1">{"'Sheet1'!$L$16"}</definedName>
    <definedName name="XAY" localSheetId="10" hidden="1">{"'Sheet1'!$L$16"}</definedName>
    <definedName name="XAY" localSheetId="11" hidden="1">{"'Sheet1'!$L$16"}</definedName>
    <definedName name="XAY" localSheetId="12" hidden="1">{"'Sheet1'!$L$16"}</definedName>
    <definedName name="XAY" localSheetId="18" hidden="1">{"'Sheet1'!$L$16"}</definedName>
    <definedName name="XAY" localSheetId="17" hidden="1">{"'Sheet1'!$L$16"}</definedName>
    <definedName name="XAY" localSheetId="3" hidden="1">{"'Sheet1'!$L$16"}</definedName>
    <definedName name="XAY" localSheetId="0" hidden="1">{"'Sheet1'!$L$16"}</definedName>
    <definedName name="XAY" localSheetId="13" hidden="1">{"'Sheet1'!$L$16"}</definedName>
    <definedName name="XAY" localSheetId="16" hidden="1">{"'Sheet1'!$L$16"}</definedName>
    <definedName name="XAY" localSheetId="1" hidden="1">{"'Sheet1'!$L$16"}</definedName>
    <definedName name="XAY" localSheetId="2" hidden="1">{"'Sheet1'!$L$16"}</definedName>
    <definedName name="XAY" hidden="1">{"'Sheet1'!$L$16"}</definedName>
    <definedName name="XB_80">#N/A</definedName>
    <definedName name="XBCNCKT">5600</definedName>
    <definedName name="xbsBxb" localSheetId="4" hidden="1">{"'Sheet1'!$L$16"}</definedName>
    <definedName name="xbsBxb" localSheetId="5" hidden="1">{"'Sheet1'!$L$16"}</definedName>
    <definedName name="xbsBxb" localSheetId="6" hidden="1">{"'Sheet1'!$L$16"}</definedName>
    <definedName name="xbsBxb" localSheetId="19" hidden="1">{"'Sheet1'!$L$16"}</definedName>
    <definedName name="xbsBxb" localSheetId="7" hidden="1">{"'Sheet1'!$L$16"}</definedName>
    <definedName name="xbsBxb" localSheetId="8" hidden="1">{"'Sheet1'!$L$16"}</definedName>
    <definedName name="xbsBxb" localSheetId="10" hidden="1">{"'Sheet1'!$L$16"}</definedName>
    <definedName name="xbsBxb" localSheetId="11" hidden="1">{"'Sheet1'!$L$16"}</definedName>
    <definedName name="xbsBxb" localSheetId="12" hidden="1">{"'Sheet1'!$L$16"}</definedName>
    <definedName name="xbsBxb" localSheetId="18" hidden="1">{"'Sheet1'!$L$16"}</definedName>
    <definedName name="xbsBxb" localSheetId="17" hidden="1">{"'Sheet1'!$L$16"}</definedName>
    <definedName name="xbsBxb" localSheetId="3" hidden="1">{"'Sheet1'!$L$16"}</definedName>
    <definedName name="xbsBxb" localSheetId="0" hidden="1">{"'Sheet1'!$L$16"}</definedName>
    <definedName name="xbsBxb" localSheetId="13" hidden="1">{"'Sheet1'!$L$16"}</definedName>
    <definedName name="xbsBxb" localSheetId="16" hidden="1">{"'Sheet1'!$L$16"}</definedName>
    <definedName name="xbsBxb" localSheetId="1" hidden="1">{"'Sheet1'!$L$16"}</definedName>
    <definedName name="xbsBxb" localSheetId="2" hidden="1">{"'Sheet1'!$L$16"}</definedName>
    <definedName name="xbsBxb" hidden="1">{"'Sheet1'!$L$16"}</definedName>
    <definedName name="XCCT">0.5</definedName>
    <definedName name="xcfgdsg" localSheetId="4" hidden="1">{"'Sheet1'!$L$16"}</definedName>
    <definedName name="xcfgdsg" localSheetId="5" hidden="1">{"'Sheet1'!$L$16"}</definedName>
    <definedName name="xcfgdsg" localSheetId="6" hidden="1">{"'Sheet1'!$L$16"}</definedName>
    <definedName name="xcfgdsg" localSheetId="19" hidden="1">{"'Sheet1'!$L$16"}</definedName>
    <definedName name="xcfgdsg" localSheetId="7" hidden="1">{"'Sheet1'!$L$16"}</definedName>
    <definedName name="xcfgdsg" localSheetId="8" hidden="1">{"'Sheet1'!$L$16"}</definedName>
    <definedName name="xcfgdsg" localSheetId="10" hidden="1">{"'Sheet1'!$L$16"}</definedName>
    <definedName name="xcfgdsg" localSheetId="11" hidden="1">{"'Sheet1'!$L$16"}</definedName>
    <definedName name="xcfgdsg" localSheetId="12" hidden="1">{"'Sheet1'!$L$16"}</definedName>
    <definedName name="xcfgdsg" localSheetId="18" hidden="1">{"'Sheet1'!$L$16"}</definedName>
    <definedName name="xcfgdsg" localSheetId="17" hidden="1">{"'Sheet1'!$L$16"}</definedName>
    <definedName name="xcfgdsg" localSheetId="3" hidden="1">{"'Sheet1'!$L$16"}</definedName>
    <definedName name="xcfgdsg" localSheetId="0" hidden="1">{"'Sheet1'!$L$16"}</definedName>
    <definedName name="xcfgdsg" localSheetId="13" hidden="1">{"'Sheet1'!$L$16"}</definedName>
    <definedName name="xcfgdsg" localSheetId="16" hidden="1">{"'Sheet1'!$L$16"}</definedName>
    <definedName name="xcfgdsg" localSheetId="1" hidden="1">{"'Sheet1'!$L$16"}</definedName>
    <definedName name="xcfgdsg" localSheetId="2" hidden="1">{"'Sheet1'!$L$16"}</definedName>
    <definedName name="xcfgdsg" hidden="1">{"'Sheet1'!$L$16"}</definedName>
    <definedName name="xd0.6" localSheetId="13">#REF!</definedName>
    <definedName name="xd0.6" localSheetId="16">#REF!</definedName>
    <definedName name="xd0.6">#N/A</definedName>
    <definedName name="xd1.3" localSheetId="13">#REF!</definedName>
    <definedName name="xd1.3" localSheetId="16">#REF!</definedName>
    <definedName name="xd1.3">#N/A</definedName>
    <definedName name="xd1.5" localSheetId="13">#REF!</definedName>
    <definedName name="xd1.5" localSheetId="16">#REF!</definedName>
    <definedName name="xd1.5">#N/A</definedName>
    <definedName name="xfco" localSheetId="13">#REF!</definedName>
    <definedName name="xfco" localSheetId="16">#REF!</definedName>
    <definedName name="xfco">#N/A</definedName>
    <definedName name="xfco3p" localSheetId="13">#REF!</definedName>
    <definedName name="xfco3p" localSheetId="16">#REF!</definedName>
    <definedName name="xfco3p">#N/A</definedName>
    <definedName name="XFCOnc" localSheetId="19">#REF!</definedName>
    <definedName name="XFCOnc" localSheetId="7">#REF!</definedName>
    <definedName name="XFCOnc" localSheetId="18">#REF!</definedName>
    <definedName name="XFCOnc" localSheetId="17">#REF!</definedName>
    <definedName name="XFCOnc" localSheetId="13">#REF!</definedName>
    <definedName name="XFCOnc" localSheetId="16">#REF!</definedName>
    <definedName name="XFCOnc">#REF!</definedName>
    <definedName name="xfcotnc" localSheetId="13">#REF!</definedName>
    <definedName name="xfcotnc" localSheetId="16">#REF!</definedName>
    <definedName name="xfcotnc">#N/A</definedName>
    <definedName name="xfcotvl" localSheetId="13">#REF!</definedName>
    <definedName name="xfcotvl" localSheetId="16">#REF!</definedName>
    <definedName name="xfcotvl">#N/A</definedName>
    <definedName name="XFCOvl" localSheetId="19">#REF!</definedName>
    <definedName name="XFCOvl" localSheetId="7">#REF!</definedName>
    <definedName name="XFCOvl" localSheetId="18">#REF!</definedName>
    <definedName name="XFCOvl" localSheetId="17">#REF!</definedName>
    <definedName name="XFCOvl" localSheetId="13">#REF!</definedName>
    <definedName name="XFCOvl" localSheetId="16">#REF!</definedName>
    <definedName name="XFCOvl">#REF!</definedName>
    <definedName name="xgc100" localSheetId="13">#REF!</definedName>
    <definedName name="xgc100" localSheetId="16">#REF!</definedName>
    <definedName name="xgc100">#N/A</definedName>
    <definedName name="xgc150" localSheetId="13">#REF!</definedName>
    <definedName name="xgc150" localSheetId="16">#REF!</definedName>
    <definedName name="xgc150">#N/A</definedName>
    <definedName name="xgc200" localSheetId="13">#REF!</definedName>
    <definedName name="xgc200" localSheetId="16">#REF!</definedName>
    <definedName name="xgc200">#N/A</definedName>
    <definedName name="xh" localSheetId="13">#REF!</definedName>
    <definedName name="xh" localSheetId="16">#REF!</definedName>
    <definedName name="xh">#N/A</definedName>
    <definedName name="xhn" localSheetId="13">#REF!</definedName>
    <definedName name="xhn" localSheetId="16">#REF!</definedName>
    <definedName name="xhn">#N/A</definedName>
    <definedName name="xi">#N/A</definedName>
    <definedName name="xig" localSheetId="13">#REF!</definedName>
    <definedName name="xig" localSheetId="16">#REF!</definedName>
    <definedName name="xig">#N/A</definedName>
    <definedName name="xig1" localSheetId="13">#REF!</definedName>
    <definedName name="xig1" localSheetId="16">#REF!</definedName>
    <definedName name="xig1">#N/A</definedName>
    <definedName name="xig1p" localSheetId="13">#REF!</definedName>
    <definedName name="xig1p" localSheetId="16">#REF!</definedName>
    <definedName name="xig1p">#N/A</definedName>
    <definedName name="xig3p" localSheetId="13">#REF!</definedName>
    <definedName name="xig3p" localSheetId="16">#REF!</definedName>
    <definedName name="xig3p">#N/A</definedName>
    <definedName name="XIGnc" localSheetId="19">#REF!</definedName>
    <definedName name="XIGnc" localSheetId="7">#REF!</definedName>
    <definedName name="XIGnc" localSheetId="18">#REF!</definedName>
    <definedName name="XIGnc" localSheetId="17">#REF!</definedName>
    <definedName name="XIGnc" localSheetId="13">#REF!</definedName>
    <definedName name="XIGnc" localSheetId="16">#REF!</definedName>
    <definedName name="XIGnc">#REF!</definedName>
    <definedName name="xignc3p">#N/A</definedName>
    <definedName name="XIGvc" localSheetId="19">#REF!</definedName>
    <definedName name="XIGvc" localSheetId="13">#REF!</definedName>
    <definedName name="XIGvc" localSheetId="16">#REF!</definedName>
    <definedName name="XIGvc">#REF!</definedName>
    <definedName name="XIGvl" localSheetId="19">#REF!</definedName>
    <definedName name="XIGvl" localSheetId="13">#REF!</definedName>
    <definedName name="XIGvl" localSheetId="16">#REF!</definedName>
    <definedName name="XIGvl">#REF!</definedName>
    <definedName name="xigvl3p">#N/A</definedName>
    <definedName name="ximang" localSheetId="13">#REF!</definedName>
    <definedName name="ximang" localSheetId="16">#REF!</definedName>
    <definedName name="ximang">#N/A</definedName>
    <definedName name="xin" localSheetId="13">#REF!</definedName>
    <definedName name="xin" localSheetId="16">#REF!</definedName>
    <definedName name="xin">#N/A</definedName>
    <definedName name="xin190" localSheetId="13">#REF!</definedName>
    <definedName name="xin190" localSheetId="16">#REF!</definedName>
    <definedName name="xin190">#N/A</definedName>
    <definedName name="xin1903p" localSheetId="13">#REF!</definedName>
    <definedName name="xin1903p" localSheetId="16">#REF!</definedName>
    <definedName name="xin1903p">#N/A</definedName>
    <definedName name="xin2903p">#N/A</definedName>
    <definedName name="xin290nc3p">#N/A</definedName>
    <definedName name="xin290vl3p">#N/A</definedName>
    <definedName name="xin3p" localSheetId="13">#REF!</definedName>
    <definedName name="xin3p" localSheetId="16">#REF!</definedName>
    <definedName name="xin3p">#N/A</definedName>
    <definedName name="xind" localSheetId="13">#REF!</definedName>
    <definedName name="xind" localSheetId="16">#REF!</definedName>
    <definedName name="xind">#N/A</definedName>
    <definedName name="xind1p" localSheetId="13">#REF!</definedName>
    <definedName name="xind1p" localSheetId="16">#REF!</definedName>
    <definedName name="xind1p">#N/A</definedName>
    <definedName name="xind3p" localSheetId="13">#REF!</definedName>
    <definedName name="xind3p" localSheetId="16">#REF!</definedName>
    <definedName name="xind3p">#N/A</definedName>
    <definedName name="xindnc1p" localSheetId="13">#REF!</definedName>
    <definedName name="xindnc1p" localSheetId="16">#REF!</definedName>
    <definedName name="xindnc1p">#N/A</definedName>
    <definedName name="xindvl1p" localSheetId="13">#REF!</definedName>
    <definedName name="xindvl1p" localSheetId="16">#REF!</definedName>
    <definedName name="xindvl1p">#N/A</definedName>
    <definedName name="xing1p" localSheetId="13">#REF!</definedName>
    <definedName name="xing1p" localSheetId="16">#REF!</definedName>
    <definedName name="xing1p">#N/A</definedName>
    <definedName name="xingnc1p" localSheetId="13">#REF!</definedName>
    <definedName name="xingnc1p" localSheetId="16">#REF!</definedName>
    <definedName name="xingnc1p">#N/A</definedName>
    <definedName name="xingvl1p" localSheetId="13">#REF!</definedName>
    <definedName name="xingvl1p" localSheetId="16">#REF!</definedName>
    <definedName name="xingvl1p">#N/A</definedName>
    <definedName name="XINnc" localSheetId="19">#REF!</definedName>
    <definedName name="XINnc" localSheetId="7">#REF!</definedName>
    <definedName name="XINnc" localSheetId="18">#REF!</definedName>
    <definedName name="XINnc" localSheetId="17">#REF!</definedName>
    <definedName name="XINnc" localSheetId="13">#REF!</definedName>
    <definedName name="XINnc" localSheetId="16">#REF!</definedName>
    <definedName name="XINnc">#REF!</definedName>
    <definedName name="xinnc3p">#N/A</definedName>
    <definedName name="xint1p" localSheetId="13">#REF!</definedName>
    <definedName name="xint1p" localSheetId="16">#REF!</definedName>
    <definedName name="xint1p">#N/A</definedName>
    <definedName name="XINvc" localSheetId="19">#REF!</definedName>
    <definedName name="XINvc" localSheetId="7">#REF!</definedName>
    <definedName name="XINvc" localSheetId="18">#REF!</definedName>
    <definedName name="XINvc" localSheetId="17">#REF!</definedName>
    <definedName name="XINvc" localSheetId="13">#REF!</definedName>
    <definedName name="XINvc" localSheetId="16">#REF!</definedName>
    <definedName name="XINvc">#REF!</definedName>
    <definedName name="XINvl" localSheetId="19">#REF!</definedName>
    <definedName name="XINvl" localSheetId="13">#REF!</definedName>
    <definedName name="XINvl" localSheetId="16">#REF!</definedName>
    <definedName name="XINvl">#REF!</definedName>
    <definedName name="xinvl3p">#N/A</definedName>
    <definedName name="xit" localSheetId="13">#REF!</definedName>
    <definedName name="xit" localSheetId="16">#REF!</definedName>
    <definedName name="xit">#N/A</definedName>
    <definedName name="xit1" localSheetId="13">#REF!</definedName>
    <definedName name="xit1" localSheetId="16">#REF!</definedName>
    <definedName name="xit1">#N/A</definedName>
    <definedName name="xit1p" localSheetId="13">#REF!</definedName>
    <definedName name="xit1p" localSheetId="16">#REF!</definedName>
    <definedName name="xit1p">#N/A</definedName>
    <definedName name="xit23p" localSheetId="19">#REF!</definedName>
    <definedName name="xit23p" localSheetId="7">#REF!</definedName>
    <definedName name="xit23p" localSheetId="10">#REF!</definedName>
    <definedName name="xit23p" localSheetId="18">#REF!</definedName>
    <definedName name="xit23p" localSheetId="17">#REF!</definedName>
    <definedName name="xit23p" localSheetId="3">#REF!</definedName>
    <definedName name="xit23p" localSheetId="0">#REF!</definedName>
    <definedName name="xit23p" localSheetId="16">#REF!</definedName>
    <definedName name="xit23p" localSheetId="1">#REF!</definedName>
    <definedName name="xit23p" localSheetId="2">#REF!</definedName>
    <definedName name="xit23p">#REF!</definedName>
    <definedName name="xit2nc3p">#N/A</definedName>
    <definedName name="xit2vl3p">#N/A</definedName>
    <definedName name="xit3p" localSheetId="13">#REF!</definedName>
    <definedName name="xit3p" localSheetId="16">#REF!</definedName>
    <definedName name="xit3p">#N/A</definedName>
    <definedName name="XITnc" localSheetId="19">#REF!</definedName>
    <definedName name="XITnc" localSheetId="7">#REF!</definedName>
    <definedName name="XITnc" localSheetId="18">#REF!</definedName>
    <definedName name="XITnc" localSheetId="17">#REF!</definedName>
    <definedName name="XITnc" localSheetId="13">#REF!</definedName>
    <definedName name="XITnc" localSheetId="16">#REF!</definedName>
    <definedName name="XITnc">#REF!</definedName>
    <definedName name="xitnc3p">#N/A</definedName>
    <definedName name="XITvc" localSheetId="19">#REF!</definedName>
    <definedName name="XITvc" localSheetId="13">#REF!</definedName>
    <definedName name="XITvc" localSheetId="16">#REF!</definedName>
    <definedName name="XITvc">#REF!</definedName>
    <definedName name="XITvl" localSheetId="19">#REF!</definedName>
    <definedName name="XITvl" localSheetId="13">#REF!</definedName>
    <definedName name="XITvl" localSheetId="16">#REF!</definedName>
    <definedName name="XITvl">#REF!</definedName>
    <definedName name="xitvl3p">#N/A</definedName>
    <definedName name="xk0.6" localSheetId="13">#REF!</definedName>
    <definedName name="xk0.6" localSheetId="16">#REF!</definedName>
    <definedName name="xk0.6">#N/A</definedName>
    <definedName name="xk1.3" localSheetId="13">#REF!</definedName>
    <definedName name="xk1.3" localSheetId="16">#REF!</definedName>
    <definedName name="xk1.3">#N/A</definedName>
    <definedName name="xk1.5" localSheetId="13">#REF!</definedName>
    <definedName name="xk1.5" localSheetId="16">#REF!</definedName>
    <definedName name="xk1.5">#N/A</definedName>
    <definedName name="xl">#N/A</definedName>
    <definedName name="XL_TBA" localSheetId="19">#REF!</definedName>
    <definedName name="XL_TBA" localSheetId="7">#REF!</definedName>
    <definedName name="XL_TBA" localSheetId="10">#REF!</definedName>
    <definedName name="XL_TBA" localSheetId="18">#REF!</definedName>
    <definedName name="XL_TBA" localSheetId="17">#REF!</definedName>
    <definedName name="XL_TBA" localSheetId="3">#REF!</definedName>
    <definedName name="XL_TBA" localSheetId="0">#REF!</definedName>
    <definedName name="XL_TBA" localSheetId="16">#REF!</definedName>
    <definedName name="XL_TBA" localSheetId="1">#REF!</definedName>
    <definedName name="XL_TBA" localSheetId="2">#REF!</definedName>
    <definedName name="XL_TBA">#REF!</definedName>
    <definedName name="xlc">#N/A</definedName>
    <definedName name="xld1.4" localSheetId="13">#REF!</definedName>
    <definedName name="xld1.4" localSheetId="16">#REF!</definedName>
    <definedName name="xld1.4">#N/A</definedName>
    <definedName name="xlk">#N/A</definedName>
    <definedName name="xlk1.4" localSheetId="13">#REF!</definedName>
    <definedName name="xlk1.4" localSheetId="16">#REF!</definedName>
    <definedName name="xlk1.4">#N/A</definedName>
    <definedName name="XLP">#N/A</definedName>
    <definedName name="xls" localSheetId="4" hidden="1">{"'Sheet1'!$L$16"}</definedName>
    <definedName name="xls" localSheetId="5" hidden="1">{"'Sheet1'!$L$16"}</definedName>
    <definedName name="xls" localSheetId="6" hidden="1">{"'Sheet1'!$L$16"}</definedName>
    <definedName name="xls" localSheetId="19" hidden="1">{"'Sheet1'!$L$16"}</definedName>
    <definedName name="xls" localSheetId="7" hidden="1">{"'Sheet1'!$L$16"}</definedName>
    <definedName name="xls" localSheetId="8" hidden="1">{"'Sheet1'!$L$16"}</definedName>
    <definedName name="xls" localSheetId="10" hidden="1">{"'Sheet1'!$L$16"}</definedName>
    <definedName name="xls" localSheetId="11" hidden="1">{"'Sheet1'!$L$16"}</definedName>
    <definedName name="xls" localSheetId="12" hidden="1">{"'Sheet1'!$L$16"}</definedName>
    <definedName name="xls" localSheetId="18" hidden="1">{"'Sheet1'!$L$16"}</definedName>
    <definedName name="xls" localSheetId="17" hidden="1">{"'Sheet1'!$L$16"}</definedName>
    <definedName name="xls" localSheetId="3" hidden="1">{"'Sheet1'!$L$16"}</definedName>
    <definedName name="xls" localSheetId="0" hidden="1">{"'Sheet1'!$L$16"}</definedName>
    <definedName name="xls" localSheetId="13" hidden="1">{"'Sheet1'!$L$16"}</definedName>
    <definedName name="xls" localSheetId="16" hidden="1">{"'Sheet1'!$L$16"}</definedName>
    <definedName name="xls" localSheetId="1" hidden="1">{"'Sheet1'!$L$16"}</definedName>
    <definedName name="xls" localSheetId="2" hidden="1">{"'Sheet1'!$L$16"}</definedName>
    <definedName name="xls" hidden="1">{"'Sheet1'!$L$16"}</definedName>
    <definedName name="xlttbninh" localSheetId="4" hidden="1">{"'Sheet1'!$L$16"}</definedName>
    <definedName name="xlttbninh" localSheetId="5" hidden="1">{"'Sheet1'!$L$16"}</definedName>
    <definedName name="xlttbninh" localSheetId="6" hidden="1">{"'Sheet1'!$L$16"}</definedName>
    <definedName name="xlttbninh" localSheetId="19" hidden="1">{"'Sheet1'!$L$16"}</definedName>
    <definedName name="xlttbninh" localSheetId="7" hidden="1">{"'Sheet1'!$L$16"}</definedName>
    <definedName name="xlttbninh" localSheetId="8" hidden="1">{"'Sheet1'!$L$16"}</definedName>
    <definedName name="xlttbninh" localSheetId="10" hidden="1">{"'Sheet1'!$L$16"}</definedName>
    <definedName name="xlttbninh" localSheetId="11" hidden="1">{"'Sheet1'!$L$16"}</definedName>
    <definedName name="xlttbninh" localSheetId="12" hidden="1">{"'Sheet1'!$L$16"}</definedName>
    <definedName name="xlttbninh" localSheetId="18" hidden="1">{"'Sheet1'!$L$16"}</definedName>
    <definedName name="xlttbninh" localSheetId="17" hidden="1">{"'Sheet1'!$L$16"}</definedName>
    <definedName name="xlttbninh" localSheetId="3" hidden="1">{"'Sheet1'!$L$16"}</definedName>
    <definedName name="xlttbninh" localSheetId="0" hidden="1">{"'Sheet1'!$L$16"}</definedName>
    <definedName name="xlttbninh" localSheetId="13" hidden="1">{"'Sheet1'!$L$16"}</definedName>
    <definedName name="xlttbninh" localSheetId="16" hidden="1">{"'Sheet1'!$L$16"}</definedName>
    <definedName name="xlttbninh" localSheetId="1" hidden="1">{"'Sheet1'!$L$16"}</definedName>
    <definedName name="xlttbninh" localSheetId="2" hidden="1">{"'Sheet1'!$L$16"}</definedName>
    <definedName name="xlttbninh" hidden="1">{"'Sheet1'!$L$16"}</definedName>
    <definedName name="XLxa">#N/A</definedName>
    <definedName name="XM" localSheetId="19">#REF!</definedName>
    <definedName name="XM" localSheetId="13">#REF!</definedName>
    <definedName name="XM" localSheetId="16">#REF!</definedName>
    <definedName name="XM">#REF!</definedName>
    <definedName name="XMAX" localSheetId="19">#REF!</definedName>
    <definedName name="XMAX" localSheetId="10">#REF!</definedName>
    <definedName name="XMAX" localSheetId="3">#REF!</definedName>
    <definedName name="XMAX" localSheetId="0">#REF!</definedName>
    <definedName name="XMAX" localSheetId="16">#REF!</definedName>
    <definedName name="XMAX" localSheetId="1">#REF!</definedName>
    <definedName name="XMAX" localSheetId="2">#REF!</definedName>
    <definedName name="XMAX">#REF!</definedName>
    <definedName name="xmcax" localSheetId="13">#REF!</definedName>
    <definedName name="xmcax" localSheetId="16">#REF!</definedName>
    <definedName name="xmcax">#N/A</definedName>
    <definedName name="XMIN" localSheetId="19">#REF!</definedName>
    <definedName name="XMIN" localSheetId="7">#REF!</definedName>
    <definedName name="XMIN" localSheetId="10">#REF!</definedName>
    <definedName name="XMIN" localSheetId="18">#REF!</definedName>
    <definedName name="XMIN" localSheetId="17">#REF!</definedName>
    <definedName name="XMIN" localSheetId="3">#REF!</definedName>
    <definedName name="XMIN" localSheetId="0">#REF!</definedName>
    <definedName name="XMIN" localSheetId="16">#REF!</definedName>
    <definedName name="XMIN" localSheetId="1">#REF!</definedName>
    <definedName name="XMIN" localSheetId="2">#REF!</definedName>
    <definedName name="XMIN">#REF!</definedName>
    <definedName name="xmp40" localSheetId="19">#REF!</definedName>
    <definedName name="xmp40" localSheetId="10">#REF!</definedName>
    <definedName name="xmp40" localSheetId="3">#REF!</definedName>
    <definedName name="xmp40" localSheetId="16">#REF!</definedName>
    <definedName name="xmp40">#REF!</definedName>
    <definedName name="xn" localSheetId="13">#REF!</definedName>
    <definedName name="xn" localSheetId="16">#REF!</definedName>
    <definedName name="xn">#N/A</definedName>
    <definedName name="xoa1" localSheetId="4" hidden="1">{"'Sheet1'!$L$16"}</definedName>
    <definedName name="xoa1" localSheetId="5" hidden="1">{"'Sheet1'!$L$16"}</definedName>
    <definedName name="xoa1" localSheetId="6" hidden="1">{"'Sheet1'!$L$16"}</definedName>
    <definedName name="xoa1" localSheetId="19" hidden="1">{"'Sheet1'!$L$16"}</definedName>
    <definedName name="xoa1" localSheetId="7" hidden="1">{"'Sheet1'!$L$16"}</definedName>
    <definedName name="xoa1" localSheetId="8" hidden="1">{"'Sheet1'!$L$16"}</definedName>
    <definedName name="xoa1" localSheetId="10" hidden="1">{"'Sheet1'!$L$16"}</definedName>
    <definedName name="xoa1" localSheetId="11" hidden="1">{"'Sheet1'!$L$16"}</definedName>
    <definedName name="xoa1" localSheetId="12" hidden="1">{"'Sheet1'!$L$16"}</definedName>
    <definedName name="xoa1" localSheetId="18" hidden="1">{"'Sheet1'!$L$16"}</definedName>
    <definedName name="xoa1" localSheetId="17" hidden="1">{"'Sheet1'!$L$16"}</definedName>
    <definedName name="xoa1" localSheetId="3" hidden="1">{"'Sheet1'!$L$16"}</definedName>
    <definedName name="xoa1" localSheetId="0" hidden="1">{"'Sheet1'!$L$16"}</definedName>
    <definedName name="xoa1" localSheetId="13" hidden="1">{"'Sheet1'!$L$16"}</definedName>
    <definedName name="xoa1" localSheetId="16" hidden="1">{"'Sheet1'!$L$16"}</definedName>
    <definedName name="xoa1" localSheetId="1" hidden="1">{"'Sheet1'!$L$16"}</definedName>
    <definedName name="xoa1" localSheetId="2" hidden="1">{"'Sheet1'!$L$16"}</definedName>
    <definedName name="xoa1" hidden="1">{"'Sheet1'!$L$16"}</definedName>
    <definedName name="xoanhapl" localSheetId="19">#REF!,#REF!</definedName>
    <definedName name="xoanhapl" localSheetId="7">#REF!,#REF!</definedName>
    <definedName name="xoanhapl" localSheetId="10">#REF!,#REF!</definedName>
    <definedName name="xoanhapl" localSheetId="18">#REF!,#REF!</definedName>
    <definedName name="xoanhapl" localSheetId="17">#REF!,#REF!</definedName>
    <definedName name="xoanhapl" localSheetId="3">#REF!,#REF!</definedName>
    <definedName name="xoanhapl" localSheetId="0">#REF!,#REF!</definedName>
    <definedName name="xoanhapl" localSheetId="16">#REF!,#REF!</definedName>
    <definedName name="xoanhapl" localSheetId="1">#REF!,#REF!</definedName>
    <definedName name="xoanhapl" localSheetId="2">#REF!,#REF!</definedName>
    <definedName name="xoanhapl">#REF!,#REF!</definedName>
    <definedName name="xoaxuatk" localSheetId="19">#REF!</definedName>
    <definedName name="xoaxuatk" localSheetId="7">#REF!</definedName>
    <definedName name="xoaxuatk" localSheetId="10">#REF!</definedName>
    <definedName name="xoaxuatk" localSheetId="18">#REF!</definedName>
    <definedName name="xoaxuatk" localSheetId="17">#REF!</definedName>
    <definedName name="xoaxuatk" localSheetId="3">#REF!</definedName>
    <definedName name="xoaxuatk" localSheetId="0">#REF!</definedName>
    <definedName name="xoaxuatk" localSheetId="16">#REF!</definedName>
    <definedName name="xoaxuatk" localSheetId="1">#REF!</definedName>
    <definedName name="xoaxuatk" localSheetId="2">#REF!</definedName>
    <definedName name="xoaxuatk">#REF!</definedName>
    <definedName name="xoaxuatl" localSheetId="19">#REF!</definedName>
    <definedName name="xoaxuatl" localSheetId="10">#REF!</definedName>
    <definedName name="xoaxuatl" localSheetId="3">#REF!</definedName>
    <definedName name="xoaxuatl" localSheetId="16">#REF!</definedName>
    <definedName name="xoaxuatl">#REF!</definedName>
    <definedName name="XTKKTTC">7500</definedName>
    <definedName name="xx" localSheetId="19">#REF!</definedName>
    <definedName name="xx" localSheetId="13">#REF!</definedName>
    <definedName name="xx" localSheetId="16">#REF!</definedName>
    <definedName name="xx">#REF!</definedName>
    <definedName name="XÝnghiÖp25_3" localSheetId="19">#REF!</definedName>
    <definedName name="XÝnghiÖp25_3" localSheetId="10">#REF!</definedName>
    <definedName name="XÝnghiÖp25_3" localSheetId="3">#REF!</definedName>
    <definedName name="XÝnghiÖp25_3" localSheetId="16">#REF!</definedName>
    <definedName name="XÝnghiÖp25_3">#REF!</definedName>
    <definedName name="y" localSheetId="19">#REF!</definedName>
    <definedName name="y" localSheetId="10">#REF!</definedName>
    <definedName name="y" localSheetId="3">#REF!</definedName>
    <definedName name="y" localSheetId="13">#REF!</definedName>
    <definedName name="y" localSheetId="16">#REF!</definedName>
    <definedName name="y">#REF!</definedName>
    <definedName name="year" localSheetId="19">#REF!</definedName>
    <definedName name="year" localSheetId="10">#REF!</definedName>
    <definedName name="year" localSheetId="3">#REF!</definedName>
    <definedName name="year" localSheetId="16">#REF!</definedName>
    <definedName name="year">#REF!</definedName>
    <definedName name="Yellow2000" localSheetId="19">#REF!</definedName>
    <definedName name="Yellow2000" localSheetId="10">#REF!</definedName>
    <definedName name="Yellow2000" localSheetId="3">#REF!</definedName>
    <definedName name="Yellow2000" localSheetId="16">#REF!</definedName>
    <definedName name="Yellow2000">#REF!</definedName>
    <definedName name="Yenthanh2" localSheetId="4" hidden="1">{"'Sheet1'!$L$16"}</definedName>
    <definedName name="Yenthanh2" localSheetId="5" hidden="1">{"'Sheet1'!$L$16"}</definedName>
    <definedName name="Yenthanh2" localSheetId="6" hidden="1">{"'Sheet1'!$L$16"}</definedName>
    <definedName name="Yenthanh2" localSheetId="19" hidden="1">{"'Sheet1'!$L$16"}</definedName>
    <definedName name="Yenthanh2" localSheetId="7" hidden="1">{"'Sheet1'!$L$16"}</definedName>
    <definedName name="Yenthanh2" localSheetId="8" hidden="1">{"'Sheet1'!$L$16"}</definedName>
    <definedName name="Yenthanh2" localSheetId="10" hidden="1">{"'Sheet1'!$L$16"}</definedName>
    <definedName name="Yenthanh2" localSheetId="11" hidden="1">{"'Sheet1'!$L$16"}</definedName>
    <definedName name="Yenthanh2" localSheetId="12" hidden="1">{"'Sheet1'!$L$16"}</definedName>
    <definedName name="Yenthanh2" localSheetId="18" hidden="1">{"'Sheet1'!$L$16"}</definedName>
    <definedName name="Yenthanh2" localSheetId="17" hidden="1">{"'Sheet1'!$L$16"}</definedName>
    <definedName name="Yenthanh2" localSheetId="3" hidden="1">{"'Sheet1'!$L$16"}</definedName>
    <definedName name="Yenthanh2" localSheetId="0" hidden="1">{"'Sheet1'!$L$16"}</definedName>
    <definedName name="Yenthanh2" localSheetId="13" hidden="1">{"'Sheet1'!$L$16"}</definedName>
    <definedName name="Yenthanh2" localSheetId="16" hidden="1">{"'Sheet1'!$L$16"}</definedName>
    <definedName name="Yenthanh2" localSheetId="1" hidden="1">{"'Sheet1'!$L$16"}</definedName>
    <definedName name="Yenthanh2" localSheetId="2" hidden="1">{"'Sheet1'!$L$16"}</definedName>
    <definedName name="Yenthanh2" hidden="1">{"'Sheet1'!$L$16"}</definedName>
    <definedName name="yhgjg" localSheetId="4" hidden="1">{"'Sheet1'!$L$16"}</definedName>
    <definedName name="yhgjg" localSheetId="5" hidden="1">{"'Sheet1'!$L$16"}</definedName>
    <definedName name="yhgjg" localSheetId="6" hidden="1">{"'Sheet1'!$L$16"}</definedName>
    <definedName name="yhgjg" localSheetId="19" hidden="1">{"'Sheet1'!$L$16"}</definedName>
    <definedName name="yhgjg" localSheetId="7" hidden="1">{"'Sheet1'!$L$16"}</definedName>
    <definedName name="yhgjg" localSheetId="8" hidden="1">{"'Sheet1'!$L$16"}</definedName>
    <definedName name="yhgjg" localSheetId="10" hidden="1">{"'Sheet1'!$L$16"}</definedName>
    <definedName name="yhgjg" localSheetId="11" hidden="1">{"'Sheet1'!$L$16"}</definedName>
    <definedName name="yhgjg" localSheetId="12" hidden="1">{"'Sheet1'!$L$16"}</definedName>
    <definedName name="yhgjg" localSheetId="18" hidden="1">{"'Sheet1'!$L$16"}</definedName>
    <definedName name="yhgjg" localSheetId="17" hidden="1">{"'Sheet1'!$L$16"}</definedName>
    <definedName name="yhgjg" localSheetId="3" hidden="1">{"'Sheet1'!$L$16"}</definedName>
    <definedName name="yhgjg" localSheetId="0" hidden="1">{"'Sheet1'!$L$16"}</definedName>
    <definedName name="yhgjg" localSheetId="13" hidden="1">{"'Sheet1'!$L$16"}</definedName>
    <definedName name="yhgjg" localSheetId="16" hidden="1">{"'Sheet1'!$L$16"}</definedName>
    <definedName name="yhgjg" localSheetId="1" hidden="1">{"'Sheet1'!$L$16"}</definedName>
    <definedName name="yhgjg" localSheetId="2" hidden="1">{"'Sheet1'!$L$16"}</definedName>
    <definedName name="yhgjg" hidden="1">{"'Sheet1'!$L$16"}</definedName>
    <definedName name="YMAX" localSheetId="19">#REF!</definedName>
    <definedName name="YMAX" localSheetId="10">#REF!</definedName>
    <definedName name="YMAX" localSheetId="3">#REF!</definedName>
    <definedName name="YMAX" localSheetId="16">#REF!</definedName>
    <definedName name="YMAX">#REF!</definedName>
    <definedName name="YMIN" localSheetId="19">#REF!</definedName>
    <definedName name="YMIN" localSheetId="10">#REF!</definedName>
    <definedName name="YMIN" localSheetId="3">#REF!</definedName>
    <definedName name="YMIN" localSheetId="16">#REF!</definedName>
    <definedName name="YMIN">#REF!</definedName>
    <definedName name="YR0">#N/A</definedName>
    <definedName name="YRP">#N/A</definedName>
    <definedName name="yy" localSheetId="19">#REF!</definedName>
    <definedName name="yy" localSheetId="7">#REF!</definedName>
    <definedName name="yy" localSheetId="10">#REF!</definedName>
    <definedName name="yy" localSheetId="18">#REF!</definedName>
    <definedName name="yy" localSheetId="17">#REF!</definedName>
    <definedName name="yy" localSheetId="3">#REF!</definedName>
    <definedName name="yy" localSheetId="0">#REF!</definedName>
    <definedName name="yy" localSheetId="16">#REF!</definedName>
    <definedName name="yy" localSheetId="1">#REF!</definedName>
    <definedName name="yy" localSheetId="2">#REF!</definedName>
    <definedName name="yy">#REF!</definedName>
    <definedName name="z" localSheetId="13">#REF!</definedName>
    <definedName name="z" localSheetId="16">#REF!</definedName>
    <definedName name="Z">#N/A</definedName>
    <definedName name="Z_A13B1CD6_3985_416E_AC95_11545C7357B7_.wvu.Cols" localSheetId="3" hidden="1">'PB 4 KCM'!$Q:$Q</definedName>
    <definedName name="Z_A13B1CD6_3985_416E_AC95_11545C7357B7_.wvu.Cols" localSheetId="0" hidden="1">'PB1 0%'!$P:$P</definedName>
    <definedName name="Z_A13B1CD6_3985_416E_AC95_11545C7357B7_.wvu.Cols" localSheetId="1" hidden="1">'PB2 &lt;10%'!$M:$M</definedName>
    <definedName name="Z_A13B1CD6_3985_416E_AC95_11545C7357B7_.wvu.Cols" localSheetId="2" hidden="1">'PB3 &gt;10% s'!$Q:$Q</definedName>
    <definedName name="Z_A13B1CD6_3985_416E_AC95_11545C7357B7_.wvu.Cols" localSheetId="9" hidden="1">'PB6.1 DH giảm '!$S:$S</definedName>
    <definedName name="Z_A13B1CD6_3985_416E_AC95_11545C7357B7_.wvu.FilterData" localSheetId="3" hidden="1">'PB 4 KCM'!$A$9:$Q$28</definedName>
    <definedName name="Z_A13B1CD6_3985_416E_AC95_11545C7357B7_.wvu.FilterData" localSheetId="0" hidden="1">'PB1 0%'!$A$9:$P$38</definedName>
    <definedName name="Z_A13B1CD6_3985_416E_AC95_11545C7357B7_.wvu.FilterData" localSheetId="1" hidden="1">'PB2 &lt;10%'!$A$9:$M$26</definedName>
    <definedName name="Z_A13B1CD6_3985_416E_AC95_11545C7357B7_.wvu.FilterData" localSheetId="2" hidden="1">'PB3 &gt;10% s'!$A$9:$Q$121</definedName>
    <definedName name="Z_A13B1CD6_3985_416E_AC95_11545C7357B7_.wvu.FilterData" localSheetId="9" hidden="1">'PB6.1 DH giảm '!$A$9:$S$15</definedName>
    <definedName name="Z_A13B1CD6_3985_416E_AC95_11545C7357B7_.wvu.Rows" localSheetId="3" hidden="1">'PB 4 KCM'!#REF!</definedName>
    <definedName name="Z_A13B1CD6_3985_416E_AC95_11545C7357B7_.wvu.Rows" localSheetId="0" hidden="1">'PB1 0%'!#REF!</definedName>
    <definedName name="Z_A13B1CD6_3985_416E_AC95_11545C7357B7_.wvu.Rows" localSheetId="1" hidden="1">'PB2 &lt;10%'!#REF!</definedName>
    <definedName name="Z_A13B1CD6_3985_416E_AC95_11545C7357B7_.wvu.Rows" localSheetId="2" hidden="1">'PB3 &gt;10% s'!#REF!</definedName>
    <definedName name="Z_A13B1CD6_3985_416E_AC95_11545C7357B7_.wvu.Rows" localSheetId="9" hidden="1">'PB6.1 DH giảm '!#REF!</definedName>
    <definedName name="Z_dh" localSheetId="19">#REF!</definedName>
    <definedName name="Z_dh" localSheetId="7">#REF!</definedName>
    <definedName name="Z_dh" localSheetId="10">#REF!</definedName>
    <definedName name="Z_dh" localSheetId="18">#REF!</definedName>
    <definedName name="Z_dh" localSheetId="17">#REF!</definedName>
    <definedName name="Z_dh" localSheetId="3">#REF!</definedName>
    <definedName name="Z_dh" localSheetId="0">#REF!</definedName>
    <definedName name="Z_dh" localSheetId="16">#REF!</definedName>
    <definedName name="Z_dh" localSheetId="1">#REF!</definedName>
    <definedName name="Z_dh" localSheetId="2">#REF!</definedName>
    <definedName name="Z_dh">#REF!</definedName>
    <definedName name="zl" localSheetId="19">#REF!</definedName>
    <definedName name="zl" localSheetId="10">#REF!</definedName>
    <definedName name="zl" localSheetId="3">#REF!</definedName>
    <definedName name="zl" localSheetId="16">#REF!</definedName>
    <definedName name="zl">#REF!</definedName>
    <definedName name="Zw" localSheetId="19">#REF!</definedName>
    <definedName name="Zw" localSheetId="10">#REF!</definedName>
    <definedName name="Zw" localSheetId="3">#REF!</definedName>
    <definedName name="Zw" localSheetId="16">#REF!</definedName>
    <definedName name="Zw">#REF!</definedName>
    <definedName name="ZXD" localSheetId="19">#REF!</definedName>
    <definedName name="ZXD" localSheetId="13">#REF!</definedName>
    <definedName name="ZXD" localSheetId="16">#REF!</definedName>
    <definedName name="ZXD">#REF!</definedName>
    <definedName name="ZXzX" localSheetId="4" hidden="1">{"'Sheet1'!$L$16"}</definedName>
    <definedName name="ZXzX" localSheetId="5" hidden="1">{"'Sheet1'!$L$16"}</definedName>
    <definedName name="ZXzX" localSheetId="6" hidden="1">{"'Sheet1'!$L$16"}</definedName>
    <definedName name="ZXzX" localSheetId="19" hidden="1">{"'Sheet1'!$L$16"}</definedName>
    <definedName name="ZXzX" localSheetId="7" hidden="1">{"'Sheet1'!$L$16"}</definedName>
    <definedName name="ZXzX" localSheetId="8" hidden="1">{"'Sheet1'!$L$16"}</definedName>
    <definedName name="ZXzX" localSheetId="10" hidden="1">{"'Sheet1'!$L$16"}</definedName>
    <definedName name="ZXzX" localSheetId="11" hidden="1">{"'Sheet1'!$L$16"}</definedName>
    <definedName name="ZXzX" localSheetId="12" hidden="1">{"'Sheet1'!$L$16"}</definedName>
    <definedName name="ZXzX" localSheetId="18" hidden="1">{"'Sheet1'!$L$16"}</definedName>
    <definedName name="ZXzX" localSheetId="17" hidden="1">{"'Sheet1'!$L$16"}</definedName>
    <definedName name="ZXzX" localSheetId="3" hidden="1">{"'Sheet1'!$L$16"}</definedName>
    <definedName name="ZXzX" localSheetId="0" hidden="1">{"'Sheet1'!$L$16"}</definedName>
    <definedName name="ZXzX" localSheetId="13" hidden="1">{"'Sheet1'!$L$16"}</definedName>
    <definedName name="ZXzX" localSheetId="16" hidden="1">{"'Sheet1'!$L$16"}</definedName>
    <definedName name="ZXzX" localSheetId="1" hidden="1">{"'Sheet1'!$L$16"}</definedName>
    <definedName name="ZXzX" localSheetId="2" hidden="1">{"'Sheet1'!$L$16"}</definedName>
    <definedName name="ZXzX" hidden="1">{"'Sheet1'!$L$16"}</definedName>
    <definedName name="ZYX" localSheetId="13">#REF!</definedName>
    <definedName name="ZYX" localSheetId="16">#REF!</definedName>
    <definedName name="ZYX">#N/A</definedName>
    <definedName name="ZZZ" localSheetId="13">#REF!</definedName>
    <definedName name="ZZZ" localSheetId="16">#REF!</definedName>
    <definedName name="ZZZ">#N/A</definedName>
    <definedName name="もりた" localSheetId="19">#REF!</definedName>
    <definedName name="もりた" localSheetId="7">#REF!</definedName>
    <definedName name="もりた" localSheetId="10">#REF!</definedName>
    <definedName name="もりた" localSheetId="18">#REF!</definedName>
    <definedName name="もりた" localSheetId="17">#REF!</definedName>
    <definedName name="もりた" localSheetId="3">#REF!</definedName>
    <definedName name="もりた" localSheetId="0">#REF!</definedName>
    <definedName name="もりた" localSheetId="16">#REF!</definedName>
    <definedName name="もりた" localSheetId="1">#REF!</definedName>
    <definedName name="もりた" localSheetId="2">#REF!</definedName>
    <definedName name="もりた">#REF!</definedName>
    <definedName name="템플리트모듈1" localSheetId="19">BlankMacro1</definedName>
    <definedName name="템플리트모듈1" localSheetId="7">BlankMacro1</definedName>
    <definedName name="템플리트모듈1" localSheetId="18">BlankMacro1</definedName>
    <definedName name="템플리트모듈1" localSheetId="17">BlankMacro1</definedName>
    <definedName name="템플리트모듈1" localSheetId="13">BlankMacro1</definedName>
    <definedName name="템플리트모듈1" localSheetId="16">BlankMacro1</definedName>
    <definedName name="템플리트모듈1">BlankMacro1</definedName>
    <definedName name="템플리트모듈2" localSheetId="19">BlankMacro1</definedName>
    <definedName name="템플리트모듈2" localSheetId="7">BlankMacro1</definedName>
    <definedName name="템플리트모듈2" localSheetId="18">BlankMacro1</definedName>
    <definedName name="템플리트모듈2" localSheetId="17">BlankMacro1</definedName>
    <definedName name="템플리트모듈2" localSheetId="13">BlankMacro1</definedName>
    <definedName name="템플리트모듈2" localSheetId="16">BlankMacro1</definedName>
    <definedName name="템플리트모듈2">BlankMacro1</definedName>
    <definedName name="템플리트모듈3" localSheetId="19">BlankMacro1</definedName>
    <definedName name="템플리트모듈3" localSheetId="7">BlankMacro1</definedName>
    <definedName name="템플리트모듈3" localSheetId="18">BlankMacro1</definedName>
    <definedName name="템플리트모듈3" localSheetId="17">BlankMacro1</definedName>
    <definedName name="템플리트모듈3" localSheetId="13">BlankMacro1</definedName>
    <definedName name="템플리트모듈3" localSheetId="16">BlankMacro1</definedName>
    <definedName name="템플리트모듈3">BlankMacro1</definedName>
    <definedName name="템플리트모듈4" localSheetId="19">BlankMacro1</definedName>
    <definedName name="템플리트모듈4" localSheetId="7">BlankMacro1</definedName>
    <definedName name="템플리트모듈4" localSheetId="18">BlankMacro1</definedName>
    <definedName name="템플리트모듈4" localSheetId="17">BlankMacro1</definedName>
    <definedName name="템플리트모듈4" localSheetId="13">BlankMacro1</definedName>
    <definedName name="템플리트모듈4" localSheetId="16">BlankMacro1</definedName>
    <definedName name="템플리트모듈4">BlankMacro1</definedName>
    <definedName name="템플리트모듈5" localSheetId="19">BlankMacro1</definedName>
    <definedName name="템플리트모듈5" localSheetId="7">BlankMacro1</definedName>
    <definedName name="템플리트모듈5" localSheetId="18">BlankMacro1</definedName>
    <definedName name="템플리트모듈5" localSheetId="17">BlankMacro1</definedName>
    <definedName name="템플리트모듈5" localSheetId="13">BlankMacro1</definedName>
    <definedName name="템플리트모듈5" localSheetId="16">BlankMacro1</definedName>
    <definedName name="템플리트모듈5">BlankMacro1</definedName>
    <definedName name="템플리트모듈6" localSheetId="19">BlankMacro1</definedName>
    <definedName name="템플리트모듈6" localSheetId="7">BlankMacro1</definedName>
    <definedName name="템플리트모듈6" localSheetId="18">BlankMacro1</definedName>
    <definedName name="템플리트모듈6" localSheetId="17">BlankMacro1</definedName>
    <definedName name="템플리트모듈6" localSheetId="13">BlankMacro1</definedName>
    <definedName name="템플리트모듈6" localSheetId="16">BlankMacro1</definedName>
    <definedName name="템플리트모듈6">BlankMacro1</definedName>
    <definedName name="피팅" localSheetId="19">BlankMacro1</definedName>
    <definedName name="피팅" localSheetId="7">BlankMacro1</definedName>
    <definedName name="피팅" localSheetId="18">BlankMacro1</definedName>
    <definedName name="피팅" localSheetId="17">BlankMacro1</definedName>
    <definedName name="피팅" localSheetId="13">BlankMacro1</definedName>
    <definedName name="피팅" localSheetId="16">BlankMacro1</definedName>
    <definedName name="피팅">BlankMacro1</definedName>
    <definedName name="工事" localSheetId="19">#REF!</definedName>
    <definedName name="工事" localSheetId="7">#REF!</definedName>
    <definedName name="工事" localSheetId="10">#REF!</definedName>
    <definedName name="工事" localSheetId="18">#REF!</definedName>
    <definedName name="工事" localSheetId="17">#REF!</definedName>
    <definedName name="工事" localSheetId="3">#REF!</definedName>
    <definedName name="工事" localSheetId="16">#REF!</definedName>
    <definedName name="工事">#REF!</definedName>
    <definedName name="現法" localSheetId="19">#REF!</definedName>
    <definedName name="現法" localSheetId="10">#REF!</definedName>
    <definedName name="現法" localSheetId="3">#REF!</definedName>
    <definedName name="現法" localSheetId="16">#REF!</definedName>
    <definedName name="現法">#REF!</definedName>
    <definedName name="直轄" localSheetId="19">#REF!</definedName>
    <definedName name="直轄" localSheetId="10">#REF!</definedName>
    <definedName name="直轄" localSheetId="3">#REF!</definedName>
    <definedName name="直轄" localSheetId="16">#REF!</definedName>
    <definedName name="直轄">#REF!</definedName>
  </definedNames>
  <calcPr calcId="144525"/>
  <customWorkbookViews>
    <customWorkbookView name="Hoi To Quy - Personal View" guid="{A13B1CD6-3985-416E-AC95-11545C7357B7}" mergeInterval="0" personalView="1" maximized="1" windowWidth="1362" windowHeight="449"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18" i="44" l="1"/>
  <c r="O19" i="44"/>
  <c r="P19" i="44"/>
  <c r="Q19" i="44"/>
  <c r="O20" i="44"/>
  <c r="P20" i="44"/>
  <c r="Q20" i="44"/>
  <c r="O21" i="44"/>
  <c r="P21" i="44"/>
  <c r="Q21" i="44"/>
  <c r="O22" i="44"/>
  <c r="P22" i="44"/>
  <c r="Q22" i="44"/>
  <c r="O23" i="44"/>
  <c r="P23" i="44"/>
  <c r="Q23" i="44"/>
  <c r="O24" i="44"/>
  <c r="P24" i="44"/>
  <c r="Q24" i="44"/>
  <c r="O25" i="44"/>
  <c r="P25" i="44"/>
  <c r="Q25" i="44"/>
  <c r="O26" i="44"/>
  <c r="P26" i="44"/>
  <c r="Q26" i="44"/>
  <c r="O27" i="44"/>
  <c r="P27" i="44"/>
  <c r="Q27" i="44"/>
  <c r="O28" i="44"/>
  <c r="P28" i="44"/>
  <c r="Q28" i="44"/>
  <c r="P29" i="44"/>
  <c r="Q29" i="44"/>
  <c r="O30" i="44"/>
  <c r="P30" i="44"/>
  <c r="Q30" i="44"/>
  <c r="O31" i="44"/>
  <c r="P31" i="44"/>
  <c r="Q31" i="44"/>
  <c r="O32" i="44"/>
  <c r="P32" i="44"/>
  <c r="Q32" i="44"/>
  <c r="O34" i="44"/>
  <c r="P34" i="44"/>
  <c r="Q34" i="44"/>
  <c r="O35" i="44"/>
  <c r="P35" i="44"/>
  <c r="Q35" i="44"/>
  <c r="O36" i="44"/>
  <c r="P36" i="44"/>
  <c r="Q36" i="44"/>
  <c r="P37" i="44"/>
  <c r="Q37" i="44"/>
  <c r="O38" i="44"/>
  <c r="P38" i="44"/>
  <c r="Q38" i="44"/>
  <c r="O39" i="44"/>
  <c r="P39" i="44"/>
  <c r="Q39" i="44"/>
  <c r="O40" i="44"/>
  <c r="P40" i="44"/>
  <c r="Q40" i="44"/>
  <c r="Q41" i="44"/>
  <c r="P42" i="44"/>
  <c r="Q42" i="44"/>
  <c r="O43" i="44"/>
  <c r="P43" i="44"/>
  <c r="Q43" i="44"/>
  <c r="O44" i="44"/>
  <c r="P44" i="44"/>
  <c r="Q44" i="44"/>
  <c r="P45" i="44"/>
  <c r="Q45" i="44"/>
  <c r="P46" i="44"/>
  <c r="Q46" i="44"/>
  <c r="P47" i="44"/>
  <c r="Q47" i="44"/>
  <c r="P48" i="44"/>
  <c r="Q48" i="44"/>
  <c r="Q49" i="44"/>
  <c r="P50" i="44"/>
  <c r="Q50" i="44"/>
  <c r="P51" i="44"/>
  <c r="Q51" i="44"/>
  <c r="P52" i="44"/>
  <c r="Q52" i="44"/>
  <c r="P53" i="44"/>
  <c r="Q53" i="44"/>
  <c r="O54" i="44"/>
  <c r="P54" i="44"/>
  <c r="Q54" i="44"/>
  <c r="O55" i="44"/>
  <c r="P55" i="44"/>
  <c r="Q55" i="44"/>
  <c r="O56" i="44"/>
  <c r="P56" i="44"/>
  <c r="Q56" i="44"/>
  <c r="P57" i="44"/>
  <c r="Q57" i="44"/>
  <c r="O58" i="44"/>
  <c r="P58" i="44"/>
  <c r="Q58" i="44"/>
  <c r="O59" i="44"/>
  <c r="P59" i="44"/>
  <c r="Q59" i="44"/>
  <c r="O60" i="44"/>
  <c r="P60" i="44"/>
  <c r="Q60" i="44"/>
  <c r="O61" i="44"/>
  <c r="P61" i="44"/>
  <c r="Q61" i="44"/>
  <c r="O62" i="44"/>
  <c r="P62" i="44"/>
  <c r="Q62" i="44"/>
  <c r="P63" i="44"/>
  <c r="Q63" i="44"/>
  <c r="O64" i="44"/>
  <c r="P64" i="44"/>
  <c r="Q64" i="44"/>
  <c r="Q65" i="44"/>
  <c r="P66" i="44"/>
  <c r="Q66" i="44"/>
  <c r="P67" i="44"/>
  <c r="Q67" i="44"/>
  <c r="P68" i="44"/>
  <c r="Q68" i="44"/>
  <c r="P69" i="44"/>
  <c r="Q69" i="44"/>
  <c r="P70" i="44"/>
  <c r="Q70" i="44"/>
  <c r="P71" i="44"/>
  <c r="Q71" i="44"/>
  <c r="O72" i="44"/>
  <c r="P72" i="44"/>
  <c r="Q72" i="44"/>
  <c r="O73" i="44"/>
  <c r="P73" i="44"/>
  <c r="Q73" i="44"/>
  <c r="O74" i="44"/>
  <c r="P74" i="44"/>
  <c r="Q74" i="44"/>
  <c r="P75" i="44"/>
  <c r="Q75" i="44"/>
  <c r="P76" i="44"/>
  <c r="Q76" i="44"/>
  <c r="O77" i="44"/>
  <c r="P77" i="44"/>
  <c r="Q77" i="44"/>
  <c r="O78" i="44"/>
  <c r="P78" i="44"/>
  <c r="Q78" i="44"/>
  <c r="O79" i="44"/>
  <c r="P79" i="44"/>
  <c r="Q79" i="44"/>
  <c r="O80" i="44"/>
  <c r="P80" i="44"/>
  <c r="Q80" i="44"/>
  <c r="O81" i="44"/>
  <c r="P81" i="44"/>
  <c r="Q81" i="44"/>
  <c r="O82" i="44"/>
  <c r="P82" i="44"/>
  <c r="Q82" i="44"/>
  <c r="O83" i="44"/>
  <c r="P83" i="44"/>
  <c r="Q83" i="44"/>
  <c r="O84" i="44"/>
  <c r="P84" i="44"/>
  <c r="Q84" i="44"/>
  <c r="O85" i="44"/>
  <c r="P85" i="44"/>
  <c r="Q85" i="44"/>
  <c r="O86" i="44"/>
  <c r="P86" i="44"/>
  <c r="Q86" i="44"/>
  <c r="O87" i="44"/>
  <c r="P87" i="44"/>
  <c r="Q87" i="44"/>
  <c r="O88" i="44"/>
  <c r="P88" i="44"/>
  <c r="Q88" i="44"/>
  <c r="I13" i="44"/>
  <c r="J13" i="44"/>
  <c r="K13" i="44"/>
  <c r="I14" i="44"/>
  <c r="J14" i="44"/>
  <c r="K14" i="44"/>
  <c r="I16" i="44"/>
  <c r="J16" i="44"/>
  <c r="K16" i="44"/>
  <c r="I17" i="44"/>
  <c r="J17" i="44"/>
  <c r="K17" i="44"/>
  <c r="K18" i="44"/>
  <c r="I19" i="44"/>
  <c r="J19" i="44"/>
  <c r="K19" i="44"/>
  <c r="I20" i="44"/>
  <c r="J20" i="44"/>
  <c r="K20" i="44"/>
  <c r="I21" i="44"/>
  <c r="J21" i="44"/>
  <c r="K21" i="44"/>
  <c r="I22" i="44"/>
  <c r="J22" i="44"/>
  <c r="K22" i="44"/>
  <c r="I23" i="44"/>
  <c r="J23" i="44"/>
  <c r="K23" i="44"/>
  <c r="I24" i="44"/>
  <c r="J24" i="44"/>
  <c r="K24" i="44"/>
  <c r="I25" i="44"/>
  <c r="J25" i="44"/>
  <c r="K25" i="44"/>
  <c r="I26" i="44"/>
  <c r="J26" i="44"/>
  <c r="K26" i="44"/>
  <c r="I27" i="44"/>
  <c r="J27" i="44"/>
  <c r="K27" i="44"/>
  <c r="I28" i="44"/>
  <c r="J28" i="44"/>
  <c r="K28" i="44"/>
  <c r="J29" i="44"/>
  <c r="K29" i="44"/>
  <c r="I30" i="44"/>
  <c r="J30" i="44"/>
  <c r="K30" i="44"/>
  <c r="I31" i="44"/>
  <c r="J31" i="44"/>
  <c r="K31" i="44"/>
  <c r="I32" i="44"/>
  <c r="J32" i="44"/>
  <c r="K32" i="44"/>
  <c r="I34" i="44"/>
  <c r="J34" i="44"/>
  <c r="K34" i="44"/>
  <c r="I35" i="44"/>
  <c r="J35" i="44"/>
  <c r="K35" i="44"/>
  <c r="I36" i="44"/>
  <c r="J36" i="44"/>
  <c r="K36" i="44"/>
  <c r="J37" i="44"/>
  <c r="K37" i="44"/>
  <c r="I38" i="44"/>
  <c r="J38" i="44"/>
  <c r="K38" i="44"/>
  <c r="I39" i="44"/>
  <c r="J39" i="44"/>
  <c r="K39" i="44"/>
  <c r="I40" i="44"/>
  <c r="J40" i="44"/>
  <c r="K40" i="44"/>
  <c r="K41" i="44"/>
  <c r="J42" i="44"/>
  <c r="K42" i="44"/>
  <c r="I43" i="44"/>
  <c r="J43" i="44"/>
  <c r="K43" i="44"/>
  <c r="I44" i="44"/>
  <c r="J44" i="44"/>
  <c r="K44" i="44"/>
  <c r="J45" i="44"/>
  <c r="K45" i="44"/>
  <c r="J46" i="44"/>
  <c r="K46" i="44"/>
  <c r="J47" i="44"/>
  <c r="K47" i="44"/>
  <c r="J48" i="44"/>
  <c r="K48" i="44"/>
  <c r="K49" i="44"/>
  <c r="J50" i="44"/>
  <c r="K50" i="44"/>
  <c r="J51" i="44"/>
  <c r="K51" i="44"/>
  <c r="J52" i="44"/>
  <c r="K52" i="44"/>
  <c r="J53" i="44"/>
  <c r="K53" i="44"/>
  <c r="I54" i="44"/>
  <c r="J54" i="44"/>
  <c r="K54" i="44"/>
  <c r="I55" i="44"/>
  <c r="J55" i="44"/>
  <c r="K55" i="44"/>
  <c r="I56" i="44"/>
  <c r="J56" i="44"/>
  <c r="K56" i="44"/>
  <c r="J57" i="44"/>
  <c r="K57" i="44"/>
  <c r="I58" i="44"/>
  <c r="J58" i="44"/>
  <c r="K58" i="44"/>
  <c r="I59" i="44"/>
  <c r="J59" i="44"/>
  <c r="K59" i="44"/>
  <c r="I60" i="44"/>
  <c r="J60" i="44"/>
  <c r="K60" i="44"/>
  <c r="I61" i="44"/>
  <c r="J61" i="44"/>
  <c r="K61" i="44"/>
  <c r="I62" i="44"/>
  <c r="J62" i="44"/>
  <c r="K62" i="44"/>
  <c r="J63" i="44"/>
  <c r="K63" i="44"/>
  <c r="I64" i="44"/>
  <c r="J64" i="44"/>
  <c r="K64" i="44"/>
  <c r="K65" i="44"/>
  <c r="J66" i="44"/>
  <c r="K66" i="44"/>
  <c r="J67" i="44"/>
  <c r="K67" i="44"/>
  <c r="J68" i="44"/>
  <c r="K68" i="44"/>
  <c r="J69" i="44"/>
  <c r="K69" i="44"/>
  <c r="J70" i="44"/>
  <c r="K70" i="44"/>
  <c r="J71" i="44"/>
  <c r="K71" i="44"/>
  <c r="I72" i="44"/>
  <c r="J72" i="44"/>
  <c r="K72" i="44"/>
  <c r="I73" i="44"/>
  <c r="J73" i="44"/>
  <c r="K73" i="44"/>
  <c r="I74" i="44"/>
  <c r="J74" i="44"/>
  <c r="K74" i="44"/>
  <c r="J75" i="44"/>
  <c r="K75" i="44"/>
  <c r="J76" i="44"/>
  <c r="K76" i="44"/>
  <c r="I77" i="44"/>
  <c r="J77" i="44"/>
  <c r="K77" i="44"/>
  <c r="I78" i="44"/>
  <c r="J78" i="44"/>
  <c r="K78" i="44"/>
  <c r="I79" i="44"/>
  <c r="J79" i="44"/>
  <c r="K79" i="44"/>
  <c r="I80" i="44"/>
  <c r="J80" i="44"/>
  <c r="K80" i="44"/>
  <c r="I81" i="44"/>
  <c r="J81" i="44"/>
  <c r="K81" i="44"/>
  <c r="I82" i="44"/>
  <c r="J82" i="44"/>
  <c r="K82" i="44"/>
  <c r="I83" i="44"/>
  <c r="J83" i="44"/>
  <c r="K83" i="44"/>
  <c r="I84" i="44"/>
  <c r="J84" i="44"/>
  <c r="K84" i="44"/>
  <c r="I85" i="44"/>
  <c r="J85" i="44"/>
  <c r="K85" i="44"/>
  <c r="I86" i="44"/>
  <c r="J86" i="44"/>
  <c r="K86" i="44"/>
  <c r="I87" i="44"/>
  <c r="J87" i="44"/>
  <c r="K87" i="44"/>
  <c r="I88" i="44"/>
  <c r="J88" i="44"/>
  <c r="K88" i="44"/>
  <c r="J12" i="44"/>
  <c r="K12" i="44"/>
  <c r="I12" i="44"/>
  <c r="L20" i="32"/>
  <c r="L34" i="32"/>
  <c r="K83" i="21" l="1"/>
  <c r="Q14" i="21"/>
  <c r="Q56" i="31"/>
  <c r="N18" i="35" l="1"/>
  <c r="L16" i="32"/>
  <c r="P7" i="31" l="1"/>
  <c r="Q7" i="31"/>
  <c r="L33" i="32" l="1"/>
  <c r="T41" i="32" s="1"/>
  <c r="K74" i="21"/>
  <c r="M20" i="32"/>
  <c r="A3" i="34" l="1"/>
  <c r="M36" i="32" l="1"/>
  <c r="L37" i="52" l="1"/>
  <c r="L38" i="52"/>
  <c r="L39" i="52"/>
  <c r="L40" i="52"/>
  <c r="L41" i="52"/>
  <c r="L42" i="52"/>
  <c r="L43" i="52"/>
  <c r="L44" i="52"/>
  <c r="L45" i="52"/>
  <c r="L46" i="52"/>
  <c r="L36" i="52"/>
  <c r="L35" i="52"/>
  <c r="S24" i="21"/>
  <c r="S25" i="21"/>
  <c r="S75" i="21"/>
  <c r="S26" i="21"/>
  <c r="S27" i="21"/>
  <c r="S28" i="21"/>
  <c r="S29" i="21"/>
  <c r="S76" i="21"/>
  <c r="S30" i="21"/>
  <c r="S31" i="21"/>
  <c r="S32" i="21"/>
  <c r="S33" i="21"/>
  <c r="S34" i="21"/>
  <c r="S35" i="21"/>
  <c r="S36" i="21"/>
  <c r="S77" i="21"/>
  <c r="S37" i="21"/>
  <c r="S38" i="21"/>
  <c r="S39" i="21"/>
  <c r="S40" i="21"/>
  <c r="S41" i="21"/>
  <c r="S42" i="21"/>
  <c r="S43" i="21"/>
  <c r="S45" i="21"/>
  <c r="S46" i="21"/>
  <c r="S47" i="21"/>
  <c r="S48" i="21"/>
  <c r="S78" i="21"/>
  <c r="S23" i="21"/>
  <c r="L23" i="52" l="1"/>
  <c r="K31" i="52"/>
  <c r="L31" i="52" s="1"/>
  <c r="K30" i="52"/>
  <c r="L30" i="52" s="1"/>
  <c r="Q25" i="52"/>
  <c r="AL51" i="47"/>
  <c r="AM54" i="47" s="1"/>
  <c r="K33" i="52"/>
  <c r="L33" i="52" s="1"/>
  <c r="K44" i="21"/>
  <c r="S44" i="21" s="1"/>
  <c r="L32" i="52"/>
  <c r="L25" i="52"/>
  <c r="L26" i="52"/>
  <c r="L27" i="52"/>
  <c r="L28" i="52"/>
  <c r="L29" i="52"/>
  <c r="L34" i="52"/>
  <c r="L24" i="52"/>
  <c r="L21" i="52"/>
  <c r="L20" i="52"/>
  <c r="L19" i="52"/>
  <c r="L18" i="52"/>
  <c r="L17" i="52"/>
  <c r="L16" i="52"/>
  <c r="L15" i="52"/>
  <c r="L14" i="52"/>
  <c r="L11" i="52"/>
  <c r="L13" i="52"/>
  <c r="I24" i="52"/>
  <c r="H23" i="52"/>
  <c r="G23" i="52"/>
  <c r="N9" i="52"/>
  <c r="I9" i="52"/>
  <c r="H9" i="52"/>
  <c r="S9" i="52" s="1"/>
  <c r="G9" i="52"/>
  <c r="F9" i="52"/>
  <c r="E9" i="52"/>
  <c r="N23" i="52" l="1"/>
  <c r="A2" i="30" l="1"/>
  <c r="V19" i="51" l="1"/>
  <c r="N19" i="51"/>
  <c r="R18" i="51"/>
  <c r="R16" i="51"/>
  <c r="R15" i="51"/>
  <c r="AF14" i="51"/>
  <c r="R14" i="51"/>
  <c r="N14" i="51"/>
  <c r="N12" i="51" s="1"/>
  <c r="AI13" i="51"/>
  <c r="R13" i="51"/>
  <c r="N13" i="51"/>
  <c r="AD12" i="51"/>
  <c r="AC12" i="51"/>
  <c r="AB12" i="51"/>
  <c r="AA12" i="51"/>
  <c r="Z12" i="51"/>
  <c r="Y12" i="51"/>
  <c r="X12" i="51"/>
  <c r="W12" i="51"/>
  <c r="V12" i="51"/>
  <c r="U12" i="51"/>
  <c r="T12" i="51"/>
  <c r="S12" i="51"/>
  <c r="R12" i="51"/>
  <c r="Q12" i="51"/>
  <c r="P12" i="51"/>
  <c r="O12" i="51"/>
  <c r="M12" i="51"/>
  <c r="L12" i="51"/>
  <c r="K12" i="51"/>
  <c r="J12" i="51"/>
  <c r="I12" i="51"/>
  <c r="H12" i="51"/>
  <c r="G12" i="51"/>
  <c r="F12" i="51"/>
  <c r="E12" i="51"/>
  <c r="D12" i="51"/>
  <c r="AI12" i="51" l="1"/>
  <c r="AJ12" i="51"/>
  <c r="AK12" i="51"/>
  <c r="F11" i="50"/>
  <c r="G11" i="50"/>
  <c r="H11" i="50"/>
  <c r="E11" i="50"/>
  <c r="K16" i="21" l="1"/>
  <c r="W4" i="32" l="1"/>
  <c r="M27" i="32"/>
  <c r="I21" i="35"/>
  <c r="M20" i="31" l="1"/>
  <c r="P20" i="31" s="1"/>
  <c r="Q20" i="31" s="1"/>
  <c r="W20" i="31" s="1"/>
  <c r="I20" i="31"/>
  <c r="L32" i="21" l="1"/>
  <c r="I32" i="21"/>
  <c r="N35" i="31" l="1"/>
  <c r="O35" i="31"/>
  <c r="O25" i="31" l="1"/>
  <c r="M25" i="31"/>
  <c r="P25" i="31" s="1"/>
  <c r="Q25" i="31" s="1"/>
  <c r="I25" i="31"/>
  <c r="M19" i="31" l="1"/>
  <c r="P19" i="31" s="1"/>
  <c r="Q19" i="31" s="1"/>
  <c r="I19" i="31"/>
  <c r="BD12" i="48" l="1"/>
  <c r="J12" i="48" l="1"/>
  <c r="K12" i="48"/>
  <c r="L12" i="48"/>
  <c r="M12" i="48"/>
  <c r="P12" i="48"/>
  <c r="Q12" i="48"/>
  <c r="R12" i="48"/>
  <c r="S12" i="48"/>
  <c r="T12" i="48"/>
  <c r="U12" i="48"/>
  <c r="V12" i="48"/>
  <c r="W12" i="48"/>
  <c r="X12" i="48"/>
  <c r="Y12" i="48"/>
  <c r="AA12" i="48"/>
  <c r="AB12" i="48"/>
  <c r="AE12" i="48"/>
  <c r="BD19" i="48"/>
  <c r="AF18" i="48"/>
  <c r="AF21" i="48"/>
  <c r="AF22" i="48"/>
  <c r="AF23" i="48"/>
  <c r="AF24" i="48"/>
  <c r="AF25" i="48"/>
  <c r="AF27" i="48"/>
  <c r="AF28" i="48"/>
  <c r="AF29" i="48"/>
  <c r="AF30" i="48"/>
  <c r="AF33" i="48"/>
  <c r="AF34" i="48"/>
  <c r="AC32" i="48" l="1"/>
  <c r="AF32" i="48" s="1"/>
  <c r="AC31" i="48"/>
  <c r="AF31" i="48" s="1"/>
  <c r="I20" i="48"/>
  <c r="AF20" i="48" s="1"/>
  <c r="AD26" i="48"/>
  <c r="AC26" i="48"/>
  <c r="AF26" i="48" s="1"/>
  <c r="AH25" i="48"/>
  <c r="AD25" i="48"/>
  <c r="AH24" i="48"/>
  <c r="AD24" i="48"/>
  <c r="AH23" i="48"/>
  <c r="AD23" i="48"/>
  <c r="AH22" i="48"/>
  <c r="H22" i="48"/>
  <c r="H12" i="48" s="1"/>
  <c r="BB21" i="48"/>
  <c r="AH21" i="48"/>
  <c r="AD21" i="48"/>
  <c r="I19" i="48"/>
  <c r="AH18" i="48"/>
  <c r="Z18" i="48"/>
  <c r="AD18" i="48" s="1"/>
  <c r="AC17" i="48"/>
  <c r="I17" i="48"/>
  <c r="AC16" i="48"/>
  <c r="I16" i="48"/>
  <c r="AC15" i="48"/>
  <c r="I15" i="48"/>
  <c r="I14" i="48"/>
  <c r="AC13" i="48"/>
  <c r="Z13" i="48"/>
  <c r="Z12" i="48" s="1"/>
  <c r="O13" i="48"/>
  <c r="I13" i="48"/>
  <c r="AQ12" i="48"/>
  <c r="AQ10" i="48" s="1"/>
  <c r="AP12" i="48"/>
  <c r="AN12" i="48"/>
  <c r="AG12" i="48"/>
  <c r="AO9" i="48"/>
  <c r="I12" i="48" l="1"/>
  <c r="AF13" i="48"/>
  <c r="AH14" i="48"/>
  <c r="AF14" i="48"/>
  <c r="AC12" i="48"/>
  <c r="AD16" i="48"/>
  <c r="AF16" i="48"/>
  <c r="AD15" i="48"/>
  <c r="AF15" i="48"/>
  <c r="AD17" i="48"/>
  <c r="AF17" i="48"/>
  <c r="AH19" i="48"/>
  <c r="AF19" i="48"/>
  <c r="AH16" i="48"/>
  <c r="AH15" i="48"/>
  <c r="O20" i="48"/>
  <c r="O12" i="48" s="1"/>
  <c r="AH13" i="48"/>
  <c r="BB19" i="48"/>
  <c r="AD13" i="48"/>
  <c r="AD14" i="48"/>
  <c r="AH26" i="48"/>
  <c r="AH17" i="48"/>
  <c r="AD12" i="48" l="1"/>
  <c r="AF12" i="48"/>
  <c r="BD6" i="48" s="1"/>
  <c r="BD7" i="48" s="1"/>
  <c r="BE7" i="48" s="1"/>
  <c r="BE6" i="48" l="1"/>
  <c r="AO21" i="48"/>
  <c r="BD8" i="48"/>
  <c r="BD9" i="48" s="1"/>
  <c r="BE9" i="48" s="1"/>
  <c r="BD11" i="48"/>
  <c r="BE11" i="48" s="1"/>
  <c r="L7" i="30"/>
  <c r="BE8" i="48" l="1"/>
  <c r="I44" i="21"/>
  <c r="J48" i="39"/>
  <c r="L44" i="21" l="1"/>
  <c r="AO63" i="47" l="1"/>
  <c r="AJ63" i="47"/>
  <c r="AO62" i="47"/>
  <c r="AJ62" i="47"/>
  <c r="AO61" i="47"/>
  <c r="AJ61" i="47"/>
  <c r="AJ60" i="47" s="1"/>
  <c r="AI59" i="47"/>
  <c r="AO59" i="47" s="1"/>
  <c r="AI58" i="47"/>
  <c r="AO58" i="47" s="1"/>
  <c r="AF58" i="47"/>
  <c r="Z58" i="47"/>
  <c r="AI57" i="47"/>
  <c r="AO57" i="47" s="1"/>
  <c r="AF57" i="47"/>
  <c r="AF56" i="47" s="1"/>
  <c r="AF55" i="47" s="1"/>
  <c r="AM56" i="47"/>
  <c r="AJ56" i="47"/>
  <c r="AH56" i="47"/>
  <c r="AG56" i="47"/>
  <c r="AG60" i="47" s="1"/>
  <c r="AE56" i="47"/>
  <c r="AE55" i="47" s="1"/>
  <c r="AC56" i="47"/>
  <c r="AB56" i="47"/>
  <c r="AD55" i="47"/>
  <c r="AC55" i="47"/>
  <c r="AB55" i="47"/>
  <c r="Z55" i="47"/>
  <c r="AO53" i="47"/>
  <c r="AK53" i="47"/>
  <c r="AO52" i="47"/>
  <c r="AO51" i="47" s="1"/>
  <c r="AK52" i="47"/>
  <c r="AN51" i="47"/>
  <c r="AM51" i="47"/>
  <c r="AK51" i="47"/>
  <c r="AJ51" i="47"/>
  <c r="AA51" i="47"/>
  <c r="AI50" i="47"/>
  <c r="AK50" i="47" s="1"/>
  <c r="AA50" i="47"/>
  <c r="AI49" i="47"/>
  <c r="AA49" i="47"/>
  <c r="AI48" i="47"/>
  <c r="AO48" i="47" s="1"/>
  <c r="AF48" i="47"/>
  <c r="AA48" i="47" s="1"/>
  <c r="AI47" i="47"/>
  <c r="AO47" i="47" s="1"/>
  <c r="AF47" i="47"/>
  <c r="Z47" i="47"/>
  <c r="V47" i="47"/>
  <c r="O47" i="47"/>
  <c r="AI46" i="47"/>
  <c r="AO46" i="47" s="1"/>
  <c r="AF46" i="47"/>
  <c r="AA46" i="47" s="1"/>
  <c r="Z46" i="47"/>
  <c r="Z45" i="47" s="1"/>
  <c r="V46" i="47"/>
  <c r="O46" i="47"/>
  <c r="AN45" i="47"/>
  <c r="AM45" i="47"/>
  <c r="AL45" i="47"/>
  <c r="AH45" i="47"/>
  <c r="AG45" i="47"/>
  <c r="AE45" i="47"/>
  <c r="AD45" i="47"/>
  <c r="AC45" i="47"/>
  <c r="AB45" i="47"/>
  <c r="AI44" i="47"/>
  <c r="AO44" i="47" s="1"/>
  <c r="AF44" i="47"/>
  <c r="AA44" i="47" s="1"/>
  <c r="O44" i="47"/>
  <c r="V44" i="47" s="1"/>
  <c r="AI43" i="47"/>
  <c r="AO43" i="47" s="1"/>
  <c r="AF43" i="47"/>
  <c r="AA43" i="47" s="1"/>
  <c r="O43" i="47"/>
  <c r="V43" i="47" s="1"/>
  <c r="AK42" i="47"/>
  <c r="AJ42" i="47"/>
  <c r="AH42" i="47"/>
  <c r="AG42" i="47"/>
  <c r="AE42" i="47"/>
  <c r="AD42" i="47"/>
  <c r="AC42" i="47"/>
  <c r="AB42" i="47"/>
  <c r="Z42" i="47"/>
  <c r="U42" i="47"/>
  <c r="T42" i="47"/>
  <c r="S42" i="47"/>
  <c r="R42" i="47"/>
  <c r="Q42" i="47"/>
  <c r="P42" i="47"/>
  <c r="AI41" i="47"/>
  <c r="AO41" i="47" s="1"/>
  <c r="AF41" i="47"/>
  <c r="AA41" i="47" s="1"/>
  <c r="O41" i="47"/>
  <c r="V41" i="47" s="1"/>
  <c r="AI40" i="47"/>
  <c r="AI39" i="47" s="1"/>
  <c r="AO39" i="47" s="1"/>
  <c r="AF40" i="47"/>
  <c r="AA40" i="47" s="1"/>
  <c r="O40" i="47"/>
  <c r="V40" i="47" s="1"/>
  <c r="AJ39" i="47"/>
  <c r="AH39" i="47"/>
  <c r="AG39" i="47"/>
  <c r="AE39" i="47"/>
  <c r="AC39" i="47"/>
  <c r="AB39" i="47"/>
  <c r="Z39" i="47"/>
  <c r="U39" i="47"/>
  <c r="T39" i="47"/>
  <c r="S39" i="47"/>
  <c r="R39" i="47"/>
  <c r="Q39" i="47"/>
  <c r="P39" i="47"/>
  <c r="AI38" i="47"/>
  <c r="AO38" i="47" s="1"/>
  <c r="AF38" i="47"/>
  <c r="AA38" i="47" s="1"/>
  <c r="Z38" i="47"/>
  <c r="V38" i="47"/>
  <c r="O38" i="47"/>
  <c r="AI37" i="47"/>
  <c r="AO37" i="47" s="1"/>
  <c r="AF37" i="47"/>
  <c r="Z37" i="47"/>
  <c r="V37" i="47"/>
  <c r="O37" i="47"/>
  <c r="AI36" i="47"/>
  <c r="AO36" i="47" s="1"/>
  <c r="AF36" i="47"/>
  <c r="AI35" i="47"/>
  <c r="AO35" i="47" s="1"/>
  <c r="AF35" i="47"/>
  <c r="AA35" i="47" s="1"/>
  <c r="AJ34" i="47"/>
  <c r="AG34" i="47"/>
  <c r="AE34" i="47"/>
  <c r="AD34" i="47"/>
  <c r="AD26" i="47" s="1"/>
  <c r="AD24" i="47" s="1"/>
  <c r="AC34" i="47"/>
  <c r="AB34" i="47"/>
  <c r="Z34" i="47"/>
  <c r="V34" i="47"/>
  <c r="O34" i="47"/>
  <c r="AI33" i="47"/>
  <c r="AO33" i="47" s="1"/>
  <c r="AF33" i="47"/>
  <c r="AI32" i="47"/>
  <c r="AF32" i="47"/>
  <c r="AJ31" i="47"/>
  <c r="AH31" i="47"/>
  <c r="AG31" i="47"/>
  <c r="AF31" i="47"/>
  <c r="AE31" i="47"/>
  <c r="AD31" i="47"/>
  <c r="AC31" i="47"/>
  <c r="AB31" i="47"/>
  <c r="Z31" i="47"/>
  <c r="V31" i="47"/>
  <c r="O31" i="47"/>
  <c r="AI30" i="47"/>
  <c r="AK30" i="47" s="1"/>
  <c r="AF30" i="47"/>
  <c r="AA30" i="47"/>
  <c r="AI29" i="47"/>
  <c r="AO29" i="47" s="1"/>
  <c r="AF29" i="47"/>
  <c r="AA29" i="47" s="1"/>
  <c r="AI28" i="47"/>
  <c r="AO28" i="47" s="1"/>
  <c r="AF28" i="47"/>
  <c r="AJ27" i="47"/>
  <c r="AI27" i="47"/>
  <c r="AO27" i="47" s="1"/>
  <c r="AH27" i="47"/>
  <c r="AG27" i="47"/>
  <c r="AE27" i="47"/>
  <c r="AC27" i="47"/>
  <c r="AB27" i="47"/>
  <c r="Z27" i="47"/>
  <c r="V27" i="47"/>
  <c r="O27" i="47"/>
  <c r="AN26" i="47"/>
  <c r="AN25" i="47" s="1"/>
  <c r="AM26" i="47"/>
  <c r="AM25" i="47" s="1"/>
  <c r="AL26" i="47"/>
  <c r="AL25" i="47" s="1"/>
  <c r="AL24" i="47" s="1"/>
  <c r="V24" i="47"/>
  <c r="U24" i="47"/>
  <c r="T24" i="47"/>
  <c r="S24" i="47"/>
  <c r="R24" i="47"/>
  <c r="Q24" i="47"/>
  <c r="P24" i="47"/>
  <c r="O24" i="47"/>
  <c r="AI22" i="47"/>
  <c r="AO22" i="47" s="1"/>
  <c r="AF22" i="47"/>
  <c r="AA22" i="47" s="1"/>
  <c r="AI21" i="47"/>
  <c r="AK21" i="47" s="1"/>
  <c r="AF21" i="47"/>
  <c r="AF20" i="47" s="1"/>
  <c r="AJ20" i="47"/>
  <c r="AH20" i="47"/>
  <c r="AG20" i="47"/>
  <c r="AE20" i="47"/>
  <c r="AD20" i="47"/>
  <c r="AC20" i="47"/>
  <c r="AB20" i="47"/>
  <c r="Z20" i="47"/>
  <c r="S20" i="47"/>
  <c r="V20" i="47" s="1"/>
  <c r="O20" i="47"/>
  <c r="AI19" i="47"/>
  <c r="AK19" i="47" s="1"/>
  <c r="AF19" i="47"/>
  <c r="AI18" i="47"/>
  <c r="AO18" i="47" s="1"/>
  <c r="AF18" i="47"/>
  <c r="AJ17" i="47"/>
  <c r="AJ16" i="47" s="1"/>
  <c r="AH17" i="47"/>
  <c r="AG17" i="47"/>
  <c r="AE17" i="47"/>
  <c r="AE16" i="47" s="1"/>
  <c r="AD17" i="47"/>
  <c r="AC17" i="47"/>
  <c r="AB17" i="47"/>
  <c r="Z17" i="47"/>
  <c r="V17" i="47"/>
  <c r="O17" i="47"/>
  <c r="AN16" i="47"/>
  <c r="AN9" i="47" s="1"/>
  <c r="AM16" i="47"/>
  <c r="AL16" i="47"/>
  <c r="AC16" i="47"/>
  <c r="AI15" i="47"/>
  <c r="AO15" i="47" s="1"/>
  <c r="AF15" i="47"/>
  <c r="AI14" i="47"/>
  <c r="AO14" i="47" s="1"/>
  <c r="AF14" i="47"/>
  <c r="AA14" i="47" s="1"/>
  <c r="AI13" i="47"/>
  <c r="AK13" i="47" s="1"/>
  <c r="AF13" i="47"/>
  <c r="AA13" i="47" s="1"/>
  <c r="AI12" i="47"/>
  <c r="AO12" i="47" s="1"/>
  <c r="AF12" i="47"/>
  <c r="AI11" i="47"/>
  <c r="AO11" i="47" s="1"/>
  <c r="AF11" i="47"/>
  <c r="AM10" i="47"/>
  <c r="AL10" i="47"/>
  <c r="AL9" i="47" s="1"/>
  <c r="AL8" i="47" s="1"/>
  <c r="AL7" i="47" s="1"/>
  <c r="AJ10" i="47"/>
  <c r="AH10" i="47"/>
  <c r="AG10" i="47"/>
  <c r="AE10" i="47"/>
  <c r="AD10" i="47"/>
  <c r="AC10" i="47"/>
  <c r="AC9" i="47" s="1"/>
  <c r="AB10" i="47"/>
  <c r="Z10" i="47"/>
  <c r="V9" i="47"/>
  <c r="U9" i="47"/>
  <c r="T9" i="47"/>
  <c r="S9" i="47"/>
  <c r="R9" i="47"/>
  <c r="Q9" i="47"/>
  <c r="P9" i="47"/>
  <c r="O9" i="47"/>
  <c r="V4" i="47"/>
  <c r="AG432" i="46"/>
  <c r="Z353" i="46"/>
  <c r="Z352" i="46"/>
  <c r="Z350" i="46"/>
  <c r="Z296" i="46" s="1"/>
  <c r="Z184" i="46" s="1"/>
  <c r="Z9" i="46" s="1"/>
  <c r="U255" i="46"/>
  <c r="P255" i="46"/>
  <c r="P250" i="46"/>
  <c r="P249" i="46"/>
  <c r="P248" i="46"/>
  <c r="P247" i="46"/>
  <c r="T246" i="46"/>
  <c r="P246" i="46" s="1"/>
  <c r="T241" i="46"/>
  <c r="P241" i="46" s="1"/>
  <c r="S229" i="46"/>
  <c r="R229" i="46"/>
  <c r="Q229" i="46"/>
  <c r="S207" i="46"/>
  <c r="S195" i="46" s="1"/>
  <c r="S184" i="46" s="1"/>
  <c r="S9" i="46" s="1"/>
  <c r="P207" i="46"/>
  <c r="R195" i="46"/>
  <c r="R184" i="46" s="1"/>
  <c r="R9" i="46" s="1"/>
  <c r="Q195" i="46"/>
  <c r="Q184" i="46" s="1"/>
  <c r="Q9" i="46" s="1"/>
  <c r="P195" i="46"/>
  <c r="AC184" i="46"/>
  <c r="AC9" i="46" s="1"/>
  <c r="AB184" i="46"/>
  <c r="AB9" i="46" s="1"/>
  <c r="AA184" i="46"/>
  <c r="AA9" i="46" s="1"/>
  <c r="Y184" i="46"/>
  <c r="Y9" i="46" s="1"/>
  <c r="X184" i="46"/>
  <c r="X9" i="46" s="1"/>
  <c r="W184" i="46"/>
  <c r="W9" i="46" s="1"/>
  <c r="V184" i="46"/>
  <c r="U184" i="46"/>
  <c r="U9" i="46" s="1"/>
  <c r="AG10" i="46"/>
  <c r="V9" i="46"/>
  <c r="F47" i="45"/>
  <c r="F46" i="45"/>
  <c r="F45" i="45"/>
  <c r="F44" i="45"/>
  <c r="F43" i="45"/>
  <c r="F42" i="45"/>
  <c r="F41" i="45"/>
  <c r="F40" i="45"/>
  <c r="F39" i="45"/>
  <c r="F38" i="45"/>
  <c r="F37" i="45"/>
  <c r="F36" i="45"/>
  <c r="F35" i="45"/>
  <c r="F34" i="45"/>
  <c r="F33" i="45"/>
  <c r="F32" i="45"/>
  <c r="F31" i="45"/>
  <c r="F30" i="45"/>
  <c r="F28" i="45"/>
  <c r="F27" i="45"/>
  <c r="F26" i="45"/>
  <c r="F25" i="45"/>
  <c r="F24" i="45"/>
  <c r="F23" i="45"/>
  <c r="F22" i="45"/>
  <c r="F21" i="45"/>
  <c r="F20" i="45"/>
  <c r="F19" i="45"/>
  <c r="F18" i="45"/>
  <c r="F17" i="45"/>
  <c r="F16" i="45"/>
  <c r="F15" i="45"/>
  <c r="F14" i="45"/>
  <c r="F13" i="45"/>
  <c r="F12" i="45"/>
  <c r="F11" i="45"/>
  <c r="F10" i="45"/>
  <c r="F9" i="45"/>
  <c r="F8" i="45"/>
  <c r="L76" i="44"/>
  <c r="F76" i="44"/>
  <c r="L75" i="44"/>
  <c r="O75" i="44" s="1"/>
  <c r="F75" i="44"/>
  <c r="L71" i="44"/>
  <c r="F71" i="44"/>
  <c r="M65" i="44"/>
  <c r="L69" i="44"/>
  <c r="L68" i="44"/>
  <c r="L67" i="44"/>
  <c r="L66" i="44"/>
  <c r="F65" i="44"/>
  <c r="L63" i="44"/>
  <c r="F63" i="44"/>
  <c r="L57" i="44"/>
  <c r="F57" i="44"/>
  <c r="L53" i="44"/>
  <c r="F53" i="44"/>
  <c r="L52" i="44"/>
  <c r="L51" i="44"/>
  <c r="L50" i="44"/>
  <c r="F49" i="44"/>
  <c r="L48" i="44"/>
  <c r="L47" i="44"/>
  <c r="L46" i="44"/>
  <c r="L45" i="44"/>
  <c r="L42" i="44"/>
  <c r="F41" i="44"/>
  <c r="L37" i="44"/>
  <c r="F37" i="44"/>
  <c r="N33" i="44"/>
  <c r="L29" i="44"/>
  <c r="I42" i="44" l="1"/>
  <c r="O42" i="44"/>
  <c r="I52" i="44"/>
  <c r="O52" i="44"/>
  <c r="I66" i="44"/>
  <c r="O66" i="44"/>
  <c r="I67" i="44"/>
  <c r="O67" i="44"/>
  <c r="I46" i="44"/>
  <c r="O46" i="44"/>
  <c r="I53" i="44"/>
  <c r="O53" i="44"/>
  <c r="I68" i="44"/>
  <c r="O68" i="44"/>
  <c r="I76" i="44"/>
  <c r="O76" i="44"/>
  <c r="I29" i="44"/>
  <c r="O29" i="44"/>
  <c r="I47" i="44"/>
  <c r="O47" i="44"/>
  <c r="I69" i="44"/>
  <c r="O69" i="44"/>
  <c r="I57" i="44"/>
  <c r="O57" i="44"/>
  <c r="J65" i="44"/>
  <c r="P65" i="44"/>
  <c r="I45" i="44"/>
  <c r="O45" i="44"/>
  <c r="I48" i="44"/>
  <c r="O48" i="44"/>
  <c r="I37" i="44"/>
  <c r="O37" i="44"/>
  <c r="I50" i="44"/>
  <c r="O50" i="44"/>
  <c r="I63" i="44"/>
  <c r="O63" i="44"/>
  <c r="I71" i="44"/>
  <c r="O71" i="44"/>
  <c r="K33" i="44"/>
  <c r="Q33" i="44"/>
  <c r="I51" i="44"/>
  <c r="O51" i="44"/>
  <c r="I75" i="44"/>
  <c r="AN24" i="47"/>
  <c r="AN8" i="47" s="1"/>
  <c r="AH26" i="47"/>
  <c r="AH25" i="47" s="1"/>
  <c r="AH24" i="47" s="1"/>
  <c r="AJ55" i="47"/>
  <c r="AF27" i="47"/>
  <c r="AH16" i="47"/>
  <c r="O39" i="47"/>
  <c r="AA12" i="47"/>
  <c r="O42" i="47"/>
  <c r="AO30" i="47"/>
  <c r="AA42" i="47"/>
  <c r="AA47" i="47"/>
  <c r="AA45" i="47" s="1"/>
  <c r="AG16" i="47"/>
  <c r="AG23" i="47" s="1"/>
  <c r="V39" i="47"/>
  <c r="AI45" i="47"/>
  <c r="AE9" i="47"/>
  <c r="N15" i="44"/>
  <c r="AB16" i="47"/>
  <c r="AB9" i="47" s="1"/>
  <c r="AO50" i="47"/>
  <c r="AE26" i="47"/>
  <c r="AE24" i="47" s="1"/>
  <c r="AE7" i="47" s="1"/>
  <c r="AF45" i="47"/>
  <c r="AD16" i="47"/>
  <c r="AD9" i="47" s="1"/>
  <c r="AD7" i="47" s="1"/>
  <c r="AK22" i="47"/>
  <c r="AK20" i="47" s="1"/>
  <c r="AJ9" i="47"/>
  <c r="AK29" i="47"/>
  <c r="AK27" i="47" s="1"/>
  <c r="AM24" i="47"/>
  <c r="AA39" i="47"/>
  <c r="AK12" i="47"/>
  <c r="AK14" i="47"/>
  <c r="AO13" i="47"/>
  <c r="AK37" i="47"/>
  <c r="AA57" i="47"/>
  <c r="AA60" i="47"/>
  <c r="AG55" i="47"/>
  <c r="M49" i="44"/>
  <c r="AI10" i="47"/>
  <c r="AO10" i="47" s="1"/>
  <c r="AK11" i="47"/>
  <c r="AK15" i="47"/>
  <c r="AK18" i="47"/>
  <c r="AO19" i="47"/>
  <c r="Z16" i="47"/>
  <c r="Z9" i="47" s="1"/>
  <c r="AO21" i="47"/>
  <c r="AG26" i="47"/>
  <c r="AG25" i="47" s="1"/>
  <c r="AG24" i="47" s="1"/>
  <c r="AC26" i="47"/>
  <c r="AC24" i="47" s="1"/>
  <c r="AC7" i="47" s="1"/>
  <c r="AA32" i="47"/>
  <c r="AI34" i="47"/>
  <c r="AO34" i="47" s="1"/>
  <c r="AK36" i="47"/>
  <c r="AK34" i="47" s="1"/>
  <c r="AA37" i="47"/>
  <c r="AO40" i="47"/>
  <c r="AO49" i="47"/>
  <c r="AA59" i="47"/>
  <c r="M41" i="44"/>
  <c r="AF10" i="47"/>
  <c r="AA11" i="47"/>
  <c r="AA10" i="47" s="1"/>
  <c r="AA15" i="47"/>
  <c r="AA19" i="47"/>
  <c r="AA21" i="47"/>
  <c r="AA20" i="47" s="1"/>
  <c r="AB26" i="47"/>
  <c r="AB24" i="47" s="1"/>
  <c r="AK41" i="47"/>
  <c r="AK39" i="47" s="1"/>
  <c r="AI42" i="47"/>
  <c r="AO42" i="47" s="1"/>
  <c r="AK47" i="47"/>
  <c r="AA18" i="47"/>
  <c r="AF34" i="47"/>
  <c r="AA36" i="47"/>
  <c r="Z26" i="47"/>
  <c r="Z24" i="47" s="1"/>
  <c r="AF39" i="47"/>
  <c r="AJ26" i="47"/>
  <c r="AF42" i="47"/>
  <c r="V42" i="47"/>
  <c r="AK48" i="47"/>
  <c r="AJ49" i="47"/>
  <c r="AJ45" i="47" s="1"/>
  <c r="AK59" i="47"/>
  <c r="AH9" i="47"/>
  <c r="AH8" i="47" s="1"/>
  <c r="AH7" i="47" s="1"/>
  <c r="L70" i="44"/>
  <c r="P296" i="46"/>
  <c r="E29" i="45"/>
  <c r="F29" i="45" s="1"/>
  <c r="M18" i="44"/>
  <c r="AA34" i="47"/>
  <c r="AI17" i="47"/>
  <c r="AK17" i="47" s="1"/>
  <c r="AI20" i="47"/>
  <c r="AO20" i="47" s="1"/>
  <c r="AA28" i="47"/>
  <c r="AA27" i="47" s="1"/>
  <c r="AO32" i="47"/>
  <c r="AK33" i="47"/>
  <c r="AK31" i="47" s="1"/>
  <c r="AI56" i="47"/>
  <c r="AO56" i="47" s="1"/>
  <c r="AK58" i="47"/>
  <c r="AK56" i="47" s="1"/>
  <c r="AI60" i="47"/>
  <c r="AI55" i="47" s="1"/>
  <c r="AI31" i="47"/>
  <c r="AO31" i="47" s="1"/>
  <c r="AA33" i="47"/>
  <c r="AA31" i="47" s="1"/>
  <c r="AA58" i="47"/>
  <c r="AA56" i="47" s="1"/>
  <c r="AA55" i="47" s="1"/>
  <c r="AF17" i="47"/>
  <c r="AF16" i="47" s="1"/>
  <c r="L65" i="44"/>
  <c r="T235" i="46"/>
  <c r="AK60" i="47"/>
  <c r="L49" i="44"/>
  <c r="I24" i="34"/>
  <c r="L17" i="21"/>
  <c r="L18" i="21"/>
  <c r="L19" i="21"/>
  <c r="L22" i="21"/>
  <c r="L23" i="21"/>
  <c r="L24" i="21"/>
  <c r="L25" i="21"/>
  <c r="L75" i="21"/>
  <c r="L26" i="21"/>
  <c r="L27" i="21"/>
  <c r="L28" i="21"/>
  <c r="L29" i="21"/>
  <c r="L76" i="21"/>
  <c r="L30" i="21"/>
  <c r="L31" i="21"/>
  <c r="L33" i="21"/>
  <c r="L34" i="21"/>
  <c r="L35" i="21"/>
  <c r="L36" i="21"/>
  <c r="L77" i="21"/>
  <c r="L37" i="21"/>
  <c r="L38" i="21"/>
  <c r="L39" i="21"/>
  <c r="L40" i="21"/>
  <c r="L41" i="21"/>
  <c r="L42" i="21"/>
  <c r="L43" i="21"/>
  <c r="L45" i="21"/>
  <c r="L46" i="21"/>
  <c r="L47" i="21"/>
  <c r="L48" i="21"/>
  <c r="L78" i="21"/>
  <c r="L50" i="21"/>
  <c r="L51" i="21"/>
  <c r="L52" i="21"/>
  <c r="L53" i="21"/>
  <c r="L54" i="21"/>
  <c r="L55" i="21"/>
  <c r="L56" i="21"/>
  <c r="L13" i="21"/>
  <c r="L14" i="21"/>
  <c r="L15" i="21"/>
  <c r="L12" i="21"/>
  <c r="K11" i="21"/>
  <c r="K49" i="21"/>
  <c r="E10" i="21"/>
  <c r="G10" i="21"/>
  <c r="J32" i="40"/>
  <c r="L15" i="33"/>
  <c r="I49" i="44" l="1"/>
  <c r="O49" i="44"/>
  <c r="J18" i="44"/>
  <c r="P18" i="44"/>
  <c r="J41" i="44"/>
  <c r="P41" i="44"/>
  <c r="I65" i="44"/>
  <c r="O65" i="44"/>
  <c r="J49" i="44"/>
  <c r="P49" i="44"/>
  <c r="I70" i="44"/>
  <c r="O70" i="44"/>
  <c r="AI23" i="47"/>
  <c r="AG9" i="47"/>
  <c r="AG8" i="47" s="1"/>
  <c r="AG7" i="47" s="1"/>
  <c r="L41" i="44"/>
  <c r="AB7" i="47"/>
  <c r="AA17" i="47"/>
  <c r="AA16" i="47" s="1"/>
  <c r="AF9" i="47"/>
  <c r="M33" i="44"/>
  <c r="P33" i="44" s="1"/>
  <c r="S49" i="21"/>
  <c r="K21" i="21"/>
  <c r="K10" i="21" s="1"/>
  <c r="AO26" i="47"/>
  <c r="AK10" i="47"/>
  <c r="AO45" i="47"/>
  <c r="AI64" i="47"/>
  <c r="AK64" i="47" s="1"/>
  <c r="AM64" i="47" s="1"/>
  <c r="AO64" i="47" s="1"/>
  <c r="AK26" i="47"/>
  <c r="AK16" i="47"/>
  <c r="AF26" i="47"/>
  <c r="AF24" i="47" s="1"/>
  <c r="AF7" i="47" s="1"/>
  <c r="L16" i="21"/>
  <c r="AK49" i="47"/>
  <c r="AK45" i="47" s="1"/>
  <c r="AA26" i="47"/>
  <c r="AA24" i="47" s="1"/>
  <c r="AJ25" i="47"/>
  <c r="AJ24" i="47" s="1"/>
  <c r="AJ8" i="47" s="1"/>
  <c r="AJ7" i="47" s="1"/>
  <c r="Z7" i="47"/>
  <c r="L11" i="21"/>
  <c r="L49" i="21"/>
  <c r="L21" i="21"/>
  <c r="L18" i="44"/>
  <c r="AO17" i="47"/>
  <c r="AI16" i="47"/>
  <c r="AI26" i="47"/>
  <c r="AI25" i="47" s="1"/>
  <c r="AI24" i="47" s="1"/>
  <c r="T229" i="46"/>
  <c r="T184" i="46" s="1"/>
  <c r="T9" i="46" s="1"/>
  <c r="P235" i="46"/>
  <c r="P229" i="46" s="1"/>
  <c r="P184" i="46" s="1"/>
  <c r="AM60" i="47"/>
  <c r="AM55" i="47" s="1"/>
  <c r="AK55" i="47"/>
  <c r="I41" i="44" l="1"/>
  <c r="O41" i="44"/>
  <c r="I18" i="44"/>
  <c r="O18" i="44"/>
  <c r="M15" i="44"/>
  <c r="J15" i="44" s="1"/>
  <c r="J33" i="44"/>
  <c r="L33" i="44"/>
  <c r="AK23" i="47"/>
  <c r="AM23" i="47" s="1"/>
  <c r="AA23" i="47"/>
  <c r="AA9" i="47" s="1"/>
  <c r="AA7" i="47" s="1"/>
  <c r="K18" i="30"/>
  <c r="L10" i="21"/>
  <c r="AK25" i="47"/>
  <c r="AK24" i="47" s="1"/>
  <c r="AO25" i="47"/>
  <c r="AO24" i="47" s="1"/>
  <c r="AI9" i="47"/>
  <c r="AO16" i="47"/>
  <c r="AG184" i="46"/>
  <c r="P9" i="46"/>
  <c r="AO60" i="47"/>
  <c r="M26" i="32"/>
  <c r="Z6" i="31"/>
  <c r="X7" i="31"/>
  <c r="Z7" i="31" s="1"/>
  <c r="N20" i="34"/>
  <c r="I33" i="44" l="1"/>
  <c r="O33" i="44"/>
  <c r="L15" i="44"/>
  <c r="I15" i="44" s="1"/>
  <c r="AO23" i="47"/>
  <c r="AM9" i="47"/>
  <c r="AM8" i="47" s="1"/>
  <c r="AO9" i="47"/>
  <c r="AK9" i="47"/>
  <c r="AK8" i="47" s="1"/>
  <c r="AK7" i="47" s="1"/>
  <c r="AI8" i="47"/>
  <c r="AI7" i="47" s="1"/>
  <c r="AO55" i="47"/>
  <c r="AO8" i="47" s="1"/>
  <c r="BB12" i="43"/>
  <c r="AE22" i="43"/>
  <c r="AE20" i="43"/>
  <c r="AE21" i="43"/>
  <c r="AE23" i="43"/>
  <c r="AE24" i="43"/>
  <c r="AE25" i="43"/>
  <c r="AE26" i="43"/>
  <c r="AE28" i="43"/>
  <c r="AE29" i="43"/>
  <c r="AE30" i="43"/>
  <c r="AE31" i="43"/>
  <c r="AE43" i="43"/>
  <c r="AE44" i="43"/>
  <c r="AE46" i="43"/>
  <c r="AE47" i="43"/>
  <c r="J12" i="43"/>
  <c r="K12" i="43"/>
  <c r="L12" i="43"/>
  <c r="M12" i="43"/>
  <c r="O12" i="43"/>
  <c r="P12" i="43"/>
  <c r="Q12" i="43"/>
  <c r="R12" i="43"/>
  <c r="S12" i="43"/>
  <c r="T12" i="43"/>
  <c r="U12" i="43"/>
  <c r="V12" i="43"/>
  <c r="W12" i="43"/>
  <c r="X12" i="43"/>
  <c r="Z12" i="43"/>
  <c r="AA12" i="43"/>
  <c r="AD12" i="43"/>
  <c r="M35" i="31"/>
  <c r="P35" i="31" s="1"/>
  <c r="Q35" i="31" s="1"/>
  <c r="S18" i="31"/>
  <c r="M18" i="31"/>
  <c r="P18" i="31" s="1"/>
  <c r="Q18" i="31" s="1"/>
  <c r="I18" i="31"/>
  <c r="M17" i="31"/>
  <c r="P17" i="31" s="1"/>
  <c r="Q17" i="31" s="1"/>
  <c r="S17" i="31" s="1"/>
  <c r="I17" i="31"/>
  <c r="O34" i="31"/>
  <c r="M34" i="31"/>
  <c r="I34" i="31"/>
  <c r="O33" i="31"/>
  <c r="M33" i="31"/>
  <c r="I33" i="31"/>
  <c r="AM7" i="47" l="1"/>
  <c r="AN65" i="47"/>
  <c r="P34" i="31"/>
  <c r="Q34" i="31" s="1"/>
  <c r="P33" i="31"/>
  <c r="Q33" i="31" s="1"/>
  <c r="AO65" i="47" l="1"/>
  <c r="AO7" i="47" s="1"/>
  <c r="AN7" i="47"/>
  <c r="O32" i="31"/>
  <c r="M32" i="31"/>
  <c r="I32" i="31"/>
  <c r="P32" i="31" l="1"/>
  <c r="Q32" i="31" s="1"/>
  <c r="H7" i="31" l="1"/>
  <c r="L7" i="31"/>
  <c r="AB27" i="43" l="1"/>
  <c r="AE27" i="43" s="1"/>
  <c r="N23" i="43"/>
  <c r="I19" i="43" l="1"/>
  <c r="AB45" i="43"/>
  <c r="AE45" i="43" s="1"/>
  <c r="Y43" i="43"/>
  <c r="AB42" i="43"/>
  <c r="AE42" i="43" s="1"/>
  <c r="AB40" i="43"/>
  <c r="AE40" i="43" s="1"/>
  <c r="AB39" i="43"/>
  <c r="AE39" i="43" s="1"/>
  <c r="AB38" i="43"/>
  <c r="AE38" i="43" s="1"/>
  <c r="AB37" i="43"/>
  <c r="AE37" i="43" s="1"/>
  <c r="AB36" i="43"/>
  <c r="AE36" i="43" s="1"/>
  <c r="AB41" i="43"/>
  <c r="AE41" i="43" s="1"/>
  <c r="AB35" i="43"/>
  <c r="AE35" i="43" s="1"/>
  <c r="AB34" i="43"/>
  <c r="AE34" i="43" s="1"/>
  <c r="AB33" i="43"/>
  <c r="AE33" i="43" s="1"/>
  <c r="AB32" i="43"/>
  <c r="AE32" i="43" s="1"/>
  <c r="N19" i="43" l="1"/>
  <c r="AE19" i="43"/>
  <c r="AC28" i="43"/>
  <c r="AB17" i="43"/>
  <c r="Y17" i="43"/>
  <c r="AC17" i="43" s="1"/>
  <c r="N17" i="43"/>
  <c r="Y13" i="43"/>
  <c r="Y12" i="43" s="1"/>
  <c r="N13" i="43"/>
  <c r="N12" i="43" s="1"/>
  <c r="AB13" i="43"/>
  <c r="I14" i="43"/>
  <c r="AE14" i="43" s="1"/>
  <c r="I13" i="43"/>
  <c r="AG28" i="43"/>
  <c r="AG27" i="43"/>
  <c r="AC27" i="43"/>
  <c r="AG26" i="43"/>
  <c r="AC26" i="43"/>
  <c r="AG25" i="43"/>
  <c r="AC25" i="43"/>
  <c r="AG24" i="43"/>
  <c r="AC24" i="43"/>
  <c r="AG23" i="43"/>
  <c r="AC23" i="43"/>
  <c r="AG22" i="43"/>
  <c r="H22" i="43"/>
  <c r="H12" i="43" s="1"/>
  <c r="BA21" i="43"/>
  <c r="AG21" i="43"/>
  <c r="AC21" i="43"/>
  <c r="I18" i="43"/>
  <c r="AE18" i="43" s="1"/>
  <c r="AB16" i="43"/>
  <c r="I16" i="43"/>
  <c r="AB15" i="43"/>
  <c r="I15" i="43"/>
  <c r="AE15" i="43" s="1"/>
  <c r="AP12" i="43"/>
  <c r="AP10" i="43" s="1"/>
  <c r="AO12" i="43"/>
  <c r="AM12" i="43"/>
  <c r="AF12" i="43"/>
  <c r="AN9" i="43"/>
  <c r="AG17" i="43" l="1"/>
  <c r="AE17" i="43"/>
  <c r="I12" i="43"/>
  <c r="AE13" i="43"/>
  <c r="AE16" i="43"/>
  <c r="AB12" i="43"/>
  <c r="AG18" i="43"/>
  <c r="BA18" i="43"/>
  <c r="AG14" i="43"/>
  <c r="AG15" i="43"/>
  <c r="AG16" i="43"/>
  <c r="AG13" i="43"/>
  <c r="AC14" i="43"/>
  <c r="AC15" i="43"/>
  <c r="AC13" i="43"/>
  <c r="AC16" i="43"/>
  <c r="AC12" i="43" l="1"/>
  <c r="AE12" i="43"/>
  <c r="BB6" i="43" l="1"/>
  <c r="AM23" i="43"/>
  <c r="AN23" i="43" s="1"/>
  <c r="AN21" i="43"/>
  <c r="O21" i="21"/>
  <c r="J24" i="21"/>
  <c r="N10" i="40"/>
  <c r="P47" i="39"/>
  <c r="P11" i="39"/>
  <c r="P31" i="32"/>
  <c r="K12" i="30"/>
  <c r="M16" i="30"/>
  <c r="Q16" i="30" s="1"/>
  <c r="BB7" i="43" l="1"/>
  <c r="BB8" i="43"/>
  <c r="BC6" i="43"/>
  <c r="BC7" i="43"/>
  <c r="K8" i="30"/>
  <c r="K7" i="30" s="1"/>
  <c r="BC8" i="43" l="1"/>
  <c r="BB9" i="43"/>
  <c r="BC9" i="43" s="1"/>
  <c r="P5" i="32"/>
  <c r="M22" i="32"/>
  <c r="L22" i="32"/>
  <c r="H22" i="32"/>
  <c r="L17" i="32" l="1"/>
  <c r="I19" i="34" s="1"/>
  <c r="M21" i="32"/>
  <c r="M19" i="32"/>
  <c r="M17" i="32" s="1"/>
  <c r="T23" i="32"/>
  <c r="U23" i="32" s="1"/>
  <c r="G22" i="32"/>
  <c r="T17" i="32"/>
  <c r="A2" i="40" l="1"/>
  <c r="A2" i="39"/>
  <c r="A2" i="38"/>
  <c r="I35" i="40" l="1"/>
  <c r="I34" i="40"/>
  <c r="I33" i="40"/>
  <c r="I32" i="40"/>
  <c r="I31" i="40"/>
  <c r="I30" i="40"/>
  <c r="H29" i="40"/>
  <c r="H10" i="40" s="1"/>
  <c r="R10" i="40" s="1"/>
  <c r="G29" i="40"/>
  <c r="I28" i="40"/>
  <c r="I27" i="40"/>
  <c r="I26" i="40"/>
  <c r="I25" i="40"/>
  <c r="G24" i="40"/>
  <c r="J23" i="40"/>
  <c r="I23" i="40"/>
  <c r="I22" i="40"/>
  <c r="J21" i="40"/>
  <c r="I21" i="40"/>
  <c r="I20" i="40"/>
  <c r="I19" i="40"/>
  <c r="I18" i="40"/>
  <c r="I17" i="40"/>
  <c r="G16" i="40"/>
  <c r="G15" i="40" s="1"/>
  <c r="G10" i="40" s="1"/>
  <c r="I14" i="40"/>
  <c r="I13" i="40"/>
  <c r="I12" i="40"/>
  <c r="G11" i="40"/>
  <c r="F10" i="40"/>
  <c r="E10" i="40"/>
  <c r="J10" i="40" l="1"/>
  <c r="I10" i="40"/>
  <c r="I121" i="39"/>
  <c r="I120" i="39"/>
  <c r="I119" i="39"/>
  <c r="I118" i="39"/>
  <c r="I117" i="39"/>
  <c r="I116" i="39"/>
  <c r="I115" i="39"/>
  <c r="I114" i="39"/>
  <c r="I113" i="39"/>
  <c r="I112" i="39"/>
  <c r="I111" i="39"/>
  <c r="I110" i="39"/>
  <c r="I109" i="39"/>
  <c r="I108" i="39"/>
  <c r="G107" i="39"/>
  <c r="I107" i="39" s="1"/>
  <c r="I106" i="39"/>
  <c r="I105" i="39"/>
  <c r="I104" i="39"/>
  <c r="I103" i="39"/>
  <c r="I102" i="39"/>
  <c r="I101" i="39"/>
  <c r="I100" i="39"/>
  <c r="I99" i="39"/>
  <c r="I98" i="39"/>
  <c r="I97" i="39"/>
  <c r="I96" i="39"/>
  <c r="I95" i="39"/>
  <c r="I94" i="39"/>
  <c r="I93" i="39"/>
  <c r="I92" i="39"/>
  <c r="I91" i="39"/>
  <c r="I90" i="39"/>
  <c r="I89" i="39"/>
  <c r="I88" i="39"/>
  <c r="I87" i="39"/>
  <c r="I86" i="39"/>
  <c r="I85" i="39"/>
  <c r="I84" i="39"/>
  <c r="I83" i="39"/>
  <c r="I82" i="39"/>
  <c r="I81" i="39"/>
  <c r="H80" i="39"/>
  <c r="I80" i="39" s="1"/>
  <c r="I79" i="39"/>
  <c r="H78" i="39"/>
  <c r="I78" i="39" s="1"/>
  <c r="I77" i="39"/>
  <c r="I76" i="39"/>
  <c r="I75" i="39"/>
  <c r="I74" i="39"/>
  <c r="I73" i="39"/>
  <c r="I72" i="39"/>
  <c r="I71" i="39"/>
  <c r="I70" i="39"/>
  <c r="I69" i="39"/>
  <c r="I68" i="39"/>
  <c r="I67" i="39"/>
  <c r="I66" i="39"/>
  <c r="I65" i="39"/>
  <c r="I64" i="39"/>
  <c r="I63" i="39"/>
  <c r="I62" i="39"/>
  <c r="I61" i="39"/>
  <c r="I60" i="39"/>
  <c r="I59" i="39"/>
  <c r="I58" i="39"/>
  <c r="I57" i="39"/>
  <c r="I56" i="39"/>
  <c r="I55" i="39"/>
  <c r="I54" i="39"/>
  <c r="I53" i="39"/>
  <c r="I52" i="39"/>
  <c r="I51" i="39"/>
  <c r="F51" i="39"/>
  <c r="I50" i="39"/>
  <c r="F50" i="39"/>
  <c r="I49" i="39"/>
  <c r="I48" i="39"/>
  <c r="G47" i="39"/>
  <c r="J46" i="39"/>
  <c r="I46" i="39"/>
  <c r="J45" i="39"/>
  <c r="I45" i="39"/>
  <c r="I44" i="39"/>
  <c r="J43" i="39"/>
  <c r="I43" i="39"/>
  <c r="J42" i="39"/>
  <c r="I42" i="39"/>
  <c r="J41" i="39"/>
  <c r="I41" i="39"/>
  <c r="J40" i="39"/>
  <c r="I40" i="39"/>
  <c r="I39" i="39"/>
  <c r="I38" i="39"/>
  <c r="J37" i="39"/>
  <c r="I37" i="39"/>
  <c r="I36" i="39"/>
  <c r="J35" i="39"/>
  <c r="I35" i="39"/>
  <c r="J34" i="39"/>
  <c r="I34" i="39"/>
  <c r="I33" i="39"/>
  <c r="J32" i="39"/>
  <c r="I32" i="39"/>
  <c r="J31" i="39"/>
  <c r="I31" i="39"/>
  <c r="R30" i="39"/>
  <c r="S30" i="39" s="1"/>
  <c r="J30" i="39"/>
  <c r="I30" i="39"/>
  <c r="J29" i="39"/>
  <c r="I29" i="39"/>
  <c r="J28" i="39"/>
  <c r="I28" i="39"/>
  <c r="G27" i="39"/>
  <c r="I25" i="39"/>
  <c r="I24" i="39"/>
  <c r="R23" i="39"/>
  <c r="S23" i="39" s="1"/>
  <c r="I23" i="39"/>
  <c r="I22" i="39"/>
  <c r="I21" i="39"/>
  <c r="I20" i="39"/>
  <c r="I19" i="39"/>
  <c r="I18" i="39"/>
  <c r="I17" i="39"/>
  <c r="R16" i="39"/>
  <c r="I16" i="39"/>
  <c r="H15" i="39"/>
  <c r="H11" i="39" s="1"/>
  <c r="G15" i="39"/>
  <c r="I14" i="39"/>
  <c r="I13" i="39"/>
  <c r="G12" i="39"/>
  <c r="F11" i="39"/>
  <c r="E11" i="39"/>
  <c r="E10" i="39" s="1"/>
  <c r="P10" i="39"/>
  <c r="O10" i="39"/>
  <c r="N10" i="39"/>
  <c r="M10" i="39"/>
  <c r="E10" i="38"/>
  <c r="F10" i="38"/>
  <c r="H10" i="38"/>
  <c r="N10" i="38" s="1"/>
  <c r="J10" i="38"/>
  <c r="M10" i="38"/>
  <c r="G11" i="38"/>
  <c r="I12" i="38"/>
  <c r="G13" i="38"/>
  <c r="I14" i="38"/>
  <c r="G15" i="38"/>
  <c r="I16" i="38"/>
  <c r="I17" i="38"/>
  <c r="I18" i="38"/>
  <c r="G19" i="38"/>
  <c r="I20" i="38"/>
  <c r="I21" i="38"/>
  <c r="I22" i="38"/>
  <c r="I23" i="38"/>
  <c r="G24" i="38"/>
  <c r="I25" i="38"/>
  <c r="I26" i="38"/>
  <c r="J38" i="37"/>
  <c r="J37" i="37" s="1"/>
  <c r="J10" i="37" s="1"/>
  <c r="I38" i="37"/>
  <c r="I37" i="37" s="1"/>
  <c r="H37" i="37"/>
  <c r="H10" i="37" s="1"/>
  <c r="Q10" i="37" s="1"/>
  <c r="G37" i="37"/>
  <c r="I36" i="37"/>
  <c r="G35" i="37"/>
  <c r="I34" i="37"/>
  <c r="I33" i="37"/>
  <c r="I32" i="37"/>
  <c r="I31" i="37"/>
  <c r="I30" i="37"/>
  <c r="I29" i="37"/>
  <c r="I28" i="37"/>
  <c r="I27" i="37"/>
  <c r="G26" i="37"/>
  <c r="I25" i="37"/>
  <c r="I24" i="37"/>
  <c r="G23" i="37"/>
  <c r="I22" i="37"/>
  <c r="I21" i="37"/>
  <c r="I20" i="37"/>
  <c r="G19" i="37"/>
  <c r="I17" i="37"/>
  <c r="G16" i="37"/>
  <c r="I15" i="37"/>
  <c r="I14" i="37"/>
  <c r="I13" i="37"/>
  <c r="I12" i="37"/>
  <c r="H11" i="37"/>
  <c r="G11" i="37"/>
  <c r="L10" i="37"/>
  <c r="F10" i="37"/>
  <c r="E10" i="37"/>
  <c r="H10" i="39" l="1"/>
  <c r="G11" i="39"/>
  <c r="G10" i="39" s="1"/>
  <c r="I10" i="39" s="1"/>
  <c r="G18" i="37"/>
  <c r="G10" i="37" s="1"/>
  <c r="I10" i="37"/>
  <c r="G10" i="38"/>
  <c r="I10" i="38" s="1"/>
  <c r="J27" i="39"/>
  <c r="J10" i="39" s="1"/>
  <c r="Q11" i="40" s="1"/>
  <c r="F10" i="39"/>
  <c r="I11" i="39"/>
  <c r="I15" i="39"/>
  <c r="I27" i="34" l="1"/>
  <c r="I23" i="34"/>
  <c r="L14" i="32"/>
  <c r="L13" i="32" s="1"/>
  <c r="M16" i="32" l="1"/>
  <c r="M14" i="32" s="1"/>
  <c r="R39" i="32"/>
  <c r="W9" i="31" l="1"/>
  <c r="X33" i="31"/>
  <c r="I14" i="32"/>
  <c r="K14" i="32"/>
  <c r="H22" i="34"/>
  <c r="I43" i="21" l="1"/>
  <c r="F43" i="21"/>
  <c r="F10" i="21" s="1"/>
  <c r="I26" i="34" l="1"/>
  <c r="H26" i="34"/>
  <c r="J16" i="21" l="1"/>
  <c r="J55" i="21"/>
  <c r="I55" i="21"/>
  <c r="I54" i="21"/>
  <c r="J53" i="21"/>
  <c r="I53" i="21"/>
  <c r="I52" i="21"/>
  <c r="I51" i="21"/>
  <c r="I50" i="21"/>
  <c r="I78" i="21"/>
  <c r="I48" i="21"/>
  <c r="I47" i="21"/>
  <c r="H46" i="21"/>
  <c r="I42" i="21"/>
  <c r="I41" i="21"/>
  <c r="I40" i="21"/>
  <c r="J38" i="21"/>
  <c r="I38" i="21"/>
  <c r="J37" i="21"/>
  <c r="I37" i="21"/>
  <c r="J77" i="21"/>
  <c r="I77" i="21"/>
  <c r="J36" i="21"/>
  <c r="I36" i="21"/>
  <c r="J35" i="21"/>
  <c r="I35" i="21"/>
  <c r="J34" i="21"/>
  <c r="I34" i="21"/>
  <c r="I31" i="21"/>
  <c r="I30" i="21"/>
  <c r="J76" i="21"/>
  <c r="I76" i="21"/>
  <c r="I29" i="21"/>
  <c r="J28" i="21"/>
  <c r="I28" i="21"/>
  <c r="J27" i="21"/>
  <c r="I27" i="21"/>
  <c r="J26" i="21"/>
  <c r="I26" i="21"/>
  <c r="J75" i="21"/>
  <c r="I75" i="21"/>
  <c r="T25" i="21"/>
  <c r="U25" i="21" s="1"/>
  <c r="J25" i="21"/>
  <c r="I25" i="21"/>
  <c r="I24" i="21"/>
  <c r="J23" i="21"/>
  <c r="I23" i="21"/>
  <c r="I33" i="21"/>
  <c r="I19" i="21"/>
  <c r="I17" i="21"/>
  <c r="I14" i="34"/>
  <c r="H14" i="34"/>
  <c r="J49" i="21" l="1"/>
  <c r="I46" i="21"/>
  <c r="H10" i="21"/>
  <c r="J21" i="21"/>
  <c r="I18" i="21"/>
  <c r="A2" i="21"/>
  <c r="A2" i="32" s="1"/>
  <c r="A3" i="51" s="1"/>
  <c r="G24" i="32"/>
  <c r="I12" i="21"/>
  <c r="I13" i="21"/>
  <c r="A3" i="31" l="1"/>
  <c r="A2" i="50" s="1"/>
  <c r="I18" i="35"/>
  <c r="I14" i="35"/>
  <c r="I11" i="35"/>
  <c r="I22" i="34"/>
  <c r="G20" i="35"/>
  <c r="T39" i="32"/>
  <c r="I10" i="35" l="1"/>
  <c r="I18" i="34"/>
  <c r="I10" i="34" s="1"/>
  <c r="N10" i="35" s="1"/>
  <c r="H18" i="34"/>
  <c r="G15" i="35"/>
  <c r="P12" i="34" l="1"/>
  <c r="K8" i="33" l="1"/>
  <c r="K10" i="35" l="1"/>
  <c r="J10" i="35"/>
  <c r="H10" i="35"/>
  <c r="G10" i="35"/>
  <c r="F10" i="35"/>
  <c r="E10" i="35"/>
  <c r="A3" i="35"/>
  <c r="G57" i="34"/>
  <c r="J57" i="34" s="1"/>
  <c r="G37" i="34"/>
  <c r="J37" i="34" s="1"/>
  <c r="G27" i="34"/>
  <c r="N10" i="34"/>
  <c r="H10" i="34"/>
  <c r="N12" i="34"/>
  <c r="I11" i="34"/>
  <c r="H11" i="34"/>
  <c r="G10" i="34"/>
  <c r="F10" i="34"/>
  <c r="E10" i="34"/>
  <c r="K14" i="33"/>
  <c r="L14" i="33" s="1"/>
  <c r="L11" i="33" s="1"/>
  <c r="F14" i="33"/>
  <c r="F13" i="33"/>
  <c r="K12" i="33"/>
  <c r="F12" i="33"/>
  <c r="L9" i="33"/>
  <c r="L8" i="33" s="1"/>
  <c r="G8" i="33"/>
  <c r="G6" i="33" s="1"/>
  <c r="A6" i="44" l="1"/>
  <c r="A3" i="45" s="1"/>
  <c r="A3" i="46" s="1"/>
  <c r="A3" i="47" s="1"/>
  <c r="K11" i="33"/>
  <c r="K6" i="33" s="1"/>
  <c r="F6" i="33"/>
  <c r="L6" i="33"/>
  <c r="I14" i="21"/>
  <c r="M2" i="34" l="1"/>
  <c r="N2" i="35"/>
  <c r="N4" i="35" s="1"/>
  <c r="M25" i="32"/>
  <c r="N12" i="35" l="1"/>
  <c r="O10" i="21" l="1"/>
  <c r="M39" i="32" l="1"/>
  <c r="G39" i="32"/>
  <c r="M24" i="32"/>
  <c r="M13" i="32" s="1"/>
  <c r="M41" i="32" l="1"/>
  <c r="G38" i="32"/>
  <c r="J34" i="32"/>
  <c r="M34" i="32" s="1"/>
  <c r="M31" i="32"/>
  <c r="M30" i="32"/>
  <c r="P30" i="32" s="1"/>
  <c r="L29" i="32"/>
  <c r="P28" i="32" s="1"/>
  <c r="M11" i="32"/>
  <c r="M10" i="32"/>
  <c r="L8" i="32"/>
  <c r="K7" i="32"/>
  <c r="O47" i="31"/>
  <c r="M47" i="31"/>
  <c r="O31" i="31"/>
  <c r="M31" i="31"/>
  <c r="I31" i="31"/>
  <c r="O30" i="31"/>
  <c r="M30" i="31"/>
  <c r="O29" i="31"/>
  <c r="M29" i="31"/>
  <c r="I29" i="31"/>
  <c r="O28" i="31"/>
  <c r="M28" i="31"/>
  <c r="I28" i="31"/>
  <c r="O27" i="31"/>
  <c r="M27" i="31"/>
  <c r="I27" i="31"/>
  <c r="O26" i="31"/>
  <c r="M26" i="31"/>
  <c r="I26" i="31"/>
  <c r="O24" i="31"/>
  <c r="M24" i="31"/>
  <c r="I24" i="31"/>
  <c r="O23" i="31"/>
  <c r="M23" i="31"/>
  <c r="I23" i="31"/>
  <c r="O22" i="31"/>
  <c r="M22" i="31"/>
  <c r="I22" i="31"/>
  <c r="W21" i="31"/>
  <c r="M21" i="31"/>
  <c r="P21" i="31" s="1"/>
  <c r="Q21" i="31" s="1"/>
  <c r="I21" i="31"/>
  <c r="M16" i="31"/>
  <c r="P16" i="31" s="1"/>
  <c r="Q16" i="31" s="1"/>
  <c r="I16" i="31"/>
  <c r="M15" i="31"/>
  <c r="P15" i="31" s="1"/>
  <c r="Q15" i="31" s="1"/>
  <c r="I15" i="31"/>
  <c r="M14" i="31"/>
  <c r="P14" i="31" s="1"/>
  <c r="Q14" i="31" s="1"/>
  <c r="I14" i="31"/>
  <c r="P13" i="31"/>
  <c r="Q13" i="31" s="1"/>
  <c r="O12" i="31"/>
  <c r="M12" i="31"/>
  <c r="I12" i="31"/>
  <c r="Q11" i="31"/>
  <c r="N11" i="31"/>
  <c r="N7" i="31" s="1"/>
  <c r="P10" i="31"/>
  <c r="Q10" i="31" s="1"/>
  <c r="O9" i="31"/>
  <c r="P9" i="31" s="1"/>
  <c r="Q9" i="31" s="1"/>
  <c r="O8" i="31"/>
  <c r="M8" i="31"/>
  <c r="I8" i="31"/>
  <c r="S7" i="31"/>
  <c r="M13" i="30"/>
  <c r="M7" i="30" s="1"/>
  <c r="P8" i="30"/>
  <c r="M7" i="31" l="1"/>
  <c r="O7" i="31"/>
  <c r="I7" i="31"/>
  <c r="M33" i="32"/>
  <c r="P34" i="32"/>
  <c r="M8" i="32"/>
  <c r="M7" i="32" s="1"/>
  <c r="P12" i="31"/>
  <c r="Q12" i="31" s="1"/>
  <c r="P27" i="31"/>
  <c r="Q27" i="31" s="1"/>
  <c r="P22" i="31"/>
  <c r="Q22" i="31" s="1"/>
  <c r="P28" i="31"/>
  <c r="Q28" i="31" s="1"/>
  <c r="P26" i="31"/>
  <c r="Q26" i="31" s="1"/>
  <c r="P30" i="31"/>
  <c r="Q30" i="31" s="1"/>
  <c r="P29" i="31"/>
  <c r="Q29" i="31" s="1"/>
  <c r="P31" i="31"/>
  <c r="Q31" i="31" s="1"/>
  <c r="P8" i="31"/>
  <c r="P47" i="31"/>
  <c r="Q47" i="31" s="1"/>
  <c r="P24" i="31"/>
  <c r="Q24" i="31" s="1"/>
  <c r="M29" i="32"/>
  <c r="P23" i="31"/>
  <c r="Q23" i="31" s="1"/>
  <c r="Q8" i="31" l="1"/>
  <c r="L7" i="32"/>
  <c r="P8" i="32" s="1"/>
  <c r="V6" i="31"/>
  <c r="V8" i="31" l="1"/>
  <c r="Y7" i="31"/>
  <c r="S5" i="31"/>
  <c r="J15" i="21"/>
  <c r="J11" i="21" l="1"/>
  <c r="J10" i="21" l="1"/>
  <c r="R7" i="30" s="1"/>
  <c r="P18" i="30" l="1"/>
  <c r="P4" i="32"/>
  <c r="P7" i="32" s="1"/>
  <c r="U7" i="32" s="1"/>
  <c r="Q3" i="32"/>
  <c r="R3" i="32" s="1"/>
  <c r="W33" i="31" s="1"/>
  <c r="Q4" i="30"/>
  <c r="P5" i="21" l="1"/>
  <c r="I15" i="21" l="1"/>
  <c r="T10" i="21" l="1"/>
  <c r="T29" i="47"/>
  <c r="R29" i="47"/>
  <c r="V29" i="47"/>
  <c r="O29" i="47"/>
  <c r="P29" i="47"/>
  <c r="S29" i="47"/>
  <c r="U29" i="47"/>
  <c r="Q29" i="47"/>
</calcChain>
</file>

<file path=xl/comments1.xml><?xml version="1.0" encoding="utf-8"?>
<comments xmlns="http://schemas.openxmlformats.org/spreadsheetml/2006/main">
  <authors>
    <author>Win 8.1 Version 2</author>
  </authors>
  <commentList>
    <comment ref="AA30" authorId="0">
      <text>
        <r>
          <rPr>
            <b/>
            <sz val="9"/>
            <color indexed="81"/>
            <rFont val="Tahoma"/>
            <family val="2"/>
          </rPr>
          <t>Win 8.1 Version 2:</t>
        </r>
        <r>
          <rPr>
            <sz val="9"/>
            <color indexed="81"/>
            <rFont val="Tahoma"/>
            <family val="2"/>
          </rPr>
          <t xml:space="preserve">
Năm 2018 hủy 34.752 ngđ</t>
        </r>
      </text>
    </comment>
  </commentList>
</comments>
</file>

<file path=xl/comments2.xml><?xml version="1.0" encoding="utf-8"?>
<comments xmlns="http://schemas.openxmlformats.org/spreadsheetml/2006/main">
  <authors>
    <author>Microsoft Office User</author>
    <author>ismail - [2010]</author>
  </authors>
  <commentList>
    <comment ref="H216" authorId="0">
      <text>
        <r>
          <rPr>
            <b/>
            <sz val="10"/>
            <color indexed="81"/>
            <rFont val="Calibri"/>
            <family val="2"/>
          </rPr>
          <t>Theo chỉ đạo của Chủ tịch ngày 29/10. Bằng hoặc giảm đi</t>
        </r>
      </text>
    </comment>
    <comment ref="H269" authorId="1">
      <text>
        <r>
          <rPr>
            <b/>
            <sz val="9"/>
            <color indexed="81"/>
            <rFont val="Tahoma"/>
            <family val="2"/>
          </rPr>
          <t xml:space="preserve">lấy theo đề nghị của Bảo hiểm xã hội tỉnh
</t>
        </r>
        <r>
          <rPr>
            <sz val="9"/>
            <color indexed="81"/>
            <rFont val="Tahoma"/>
            <family val="2"/>
          </rPr>
          <t xml:space="preserve">
</t>
        </r>
      </text>
    </comment>
    <comment ref="H270" authorId="1">
      <text>
        <r>
          <rPr>
            <b/>
            <sz val="9"/>
            <color indexed="81"/>
            <rFont val="Tahoma"/>
            <family val="2"/>
          </rPr>
          <t xml:space="preserve">lấy theo đề nghị của Bảo hiểm xã hội tỉnh
</t>
        </r>
        <r>
          <rPr>
            <sz val="9"/>
            <color indexed="81"/>
            <rFont val="Tahoma"/>
            <family val="2"/>
          </rPr>
          <t xml:space="preserve">
</t>
        </r>
      </text>
    </comment>
    <comment ref="N371" authorId="1">
      <text>
        <r>
          <rPr>
            <b/>
            <sz val="9"/>
            <color indexed="81"/>
            <rFont val="Tahoma"/>
            <family val="2"/>
          </rPr>
          <t>bỏ 30 tỷ nhà thi đấu 5,000 chỗ do đã chuyển sang vốn đầu tư</t>
        </r>
        <r>
          <rPr>
            <sz val="9"/>
            <color indexed="81"/>
            <rFont val="Tahoma"/>
            <family val="2"/>
          </rPr>
          <t xml:space="preserve">
</t>
        </r>
      </text>
    </comment>
    <comment ref="H382" authorId="1">
      <text>
        <r>
          <rPr>
            <b/>
            <sz val="9"/>
            <color indexed="81"/>
            <rFont val="Tahoma"/>
            <family val="2"/>
          </rPr>
          <t>Cấp theo lộ trình đã được phê duyệt</t>
        </r>
        <r>
          <rPr>
            <sz val="9"/>
            <color indexed="81"/>
            <rFont val="Tahoma"/>
            <family val="2"/>
          </rPr>
          <t xml:space="preserve">
</t>
        </r>
      </text>
    </comment>
  </commentList>
</comments>
</file>

<file path=xl/sharedStrings.xml><?xml version="1.0" encoding="utf-8"?>
<sst xmlns="http://schemas.openxmlformats.org/spreadsheetml/2006/main" count="2935" uniqueCount="1544">
  <si>
    <t>STT</t>
  </si>
  <si>
    <t/>
  </si>
  <si>
    <t>Sở Tài nguyên MT</t>
  </si>
  <si>
    <t>Sở Y tế</t>
  </si>
  <si>
    <t>BCH quân sự tỉnh</t>
  </si>
  <si>
    <t>Toà án tỉnh</t>
  </si>
  <si>
    <t>Bộ chỉ huy Bộ đội Biên phòng tỉnh Quảng Ninh</t>
  </si>
  <si>
    <t>Ban quản lý khu KT Quảng ninh</t>
  </si>
  <si>
    <t>Sở LĐTBXH</t>
  </si>
  <si>
    <t>Công an tỉnh Quảng Ninh</t>
  </si>
  <si>
    <t>a</t>
  </si>
  <si>
    <t>b</t>
  </si>
  <si>
    <t>Lũy kế vốn đã thanh toán đến kỳ báo cáo</t>
  </si>
  <si>
    <t>TỔNG CỘNG</t>
  </si>
  <si>
    <t>Bao gồm TWHT</t>
  </si>
  <si>
    <t>Đơn vị tính : triệu đồng</t>
  </si>
  <si>
    <t>Cầu Cửa Lục 3</t>
  </si>
  <si>
    <t>Cầu Cửa Lục 1</t>
  </si>
  <si>
    <t>Đài Khí tượng thủy văn khu vực Đông Bắc</t>
  </si>
  <si>
    <t>Trạm khí tượng hải văn Cửa Đối tại xã Minh Châu, huyện Vân Đồn</t>
  </si>
  <si>
    <t>Viện kiểm sát nhân dân tỉnh QN</t>
  </si>
  <si>
    <t>UBND TP Hạ Long</t>
  </si>
  <si>
    <t>Hoàn thiện hạ tầng Trung tâm hành chính tỉnh</t>
  </si>
  <si>
    <t>Dự án thoát nước và xử lý nước thải thành phố Hạ Long</t>
  </si>
  <si>
    <t>Mở rộng, nâng cấp QL 279 đoạn từ Km 27+100m đến Km 30+300m</t>
  </si>
  <si>
    <t>Hệ thống chiếu sáng tại một số đoạn QL 279 tại các đoạn Km15+000-Km17+900; Km19+420-Km23+900; Km25+300-Km27+100</t>
  </si>
  <si>
    <t>Xây dựng kè chống sạt lở sông Trới</t>
  </si>
  <si>
    <t>Đường đấu nối Tỉnh lộ 326 với Quốc lộ 279, đoạn qua Cụm công nghiệp Hoành Bồ và trung tâm xã Thống Nhất</t>
  </si>
  <si>
    <t>Đường đấu nối từ Quốc lộ 279 đến Tỉnh lộ 342 qua trung tâm xã Đồng Lâm, huyện Hoành Bồ</t>
  </si>
  <si>
    <t>UBND TP Uông Bí</t>
  </si>
  <si>
    <t>Đại học Hạ Long - giai đoạn II, tại cơ sở 1, phường Nam Khê, thành phố Uông Bí</t>
  </si>
  <si>
    <t>UBND TP Cẩm Phả</t>
  </si>
  <si>
    <t>UBND huyện Tiên Yên</t>
  </si>
  <si>
    <t>UBND TX  Đông Triều</t>
  </si>
  <si>
    <t>Nạo vét bồi lắng lòng hồ Bến Châu, hồ Yên Dưỡng thị xã Đông Triều  (Sở NN&amp;PTNT)</t>
  </si>
  <si>
    <t>UBND huyện Ba Chẽ</t>
  </si>
  <si>
    <t>UBND Thị xã Quảng Yên</t>
  </si>
  <si>
    <t>Nâng cấp tổng thể tuyến đê Yên Giang Quảng Yên</t>
  </si>
  <si>
    <t>UBND TP Móng Cái</t>
  </si>
  <si>
    <t>SC, kiên cố hóa hệ thống kênh tưới xã Đông Ngũ và xã Đông Hải, huyện Tiên Yên</t>
  </si>
  <si>
    <t>UBND huyện Bình Liêu</t>
  </si>
  <si>
    <t>UBND huyện Hải Hà</t>
  </si>
  <si>
    <t>UBND huyện Vân Đồn</t>
  </si>
  <si>
    <t>Khu tái định cư xã Ngọc Vừng</t>
  </si>
  <si>
    <t>Chỉnh trang cảnh quan đô thị khu vực hồ Mắt Rồng</t>
  </si>
  <si>
    <t>Chỉnh trang tuyến đường từ cầu Vân Đồn đến xã HLong</t>
  </si>
  <si>
    <t>Chỉnh trang đường tỉnh 334 đoạn Km9+600 đến Km13+600</t>
  </si>
  <si>
    <t>UBND huyện Cô Tô</t>
  </si>
  <si>
    <t>UBND huyện Đầm Hà</t>
  </si>
  <si>
    <t>Trụ sở Viện kiểm sát nhân dân huyện Ba Chẽ</t>
  </si>
  <si>
    <t>Hỗ trợ giải phóng mặt bằng Dự án cầu Bạch Đằng, đường dẫn và nút giao cuối tuyến</t>
  </si>
  <si>
    <t>TWHT</t>
  </si>
  <si>
    <t>Tiểu DA 2 SC và nâng cao an toan đập WB8</t>
  </si>
  <si>
    <t>CT, SC HM cống lấy nước và tràn xả lũ hồ chưa nước Tràng Vinh, TP Móng Cái</t>
  </si>
  <si>
    <t>Trụ sở LV CA phường Hà Phong</t>
  </si>
  <si>
    <t>TT Dịch vụ việc làm Quảng Ninh</t>
  </si>
  <si>
    <t>Hỗ trợ GPMB tuyến đường ven biển đoạn trên địa bàn tỉnh QN</t>
  </si>
  <si>
    <t>Kế hoạch năm 2020</t>
  </si>
  <si>
    <t xml:space="preserve">Đồn biên phòng Cửa khẩu Cảng Cẩm Phả </t>
  </si>
  <si>
    <t>SC, NC CT thủy lợi Quán Vuông xã Bình Khê, thị xã Đông Triều</t>
  </si>
  <si>
    <t>Hồ chưa nước khe mười, huyện Ba Chẽ</t>
  </si>
  <si>
    <t>XD Tuyến kè san nền từ Bưu điện đến cầu Hái Nạc khu KTCK H.Mô</t>
  </si>
  <si>
    <t>Giải phóng mặt bằng Dự án Đường Cao tốc Hạ Long - Vân Đồn và Cải tạo QL18 đoạn Hạ Long - Mông Dương</t>
  </si>
  <si>
    <t>Điều chỉnh TT 50 tỷ từ nguồn NST sang nguồn TWHT kéo dài</t>
  </si>
  <si>
    <t>Trường đại học Hạ Long</t>
  </si>
  <si>
    <t>BQLDA Đầu tư XD các công trình giao thông tỉnh QN</t>
  </si>
  <si>
    <t>Sở Văn hóa Thể thao</t>
  </si>
  <si>
    <t>Sở NN và PTNT</t>
  </si>
  <si>
    <t>Sở Giao thông Vận tải</t>
  </si>
  <si>
    <t>Quyết định Phê duyệt dự án</t>
  </si>
  <si>
    <t>Tổng mức đầu tư</t>
  </si>
  <si>
    <t xml:space="preserve">Tổng số </t>
  </si>
  <si>
    <t>Trong đó: Ngân sách tỉnh</t>
  </si>
  <si>
    <t xml:space="preserve">Dự án đường nối thành phố Hạ Long với Cầu Bạch Đằng, tỉnh Quảng Ninh </t>
  </si>
  <si>
    <t>1292/QĐ-UBND  ngày 18/6/2014; 2290/QĐ-UBND  ngày 21/7/2016;
4892/QĐ-UBND ngày 18/12/2017; 4372/QĐ-UBND ngày 30/10/2018</t>
  </si>
  <si>
    <t>Tuyến đường trục chính từ cảng hàng không Quảng Ninh đến Khu phức hợp nghỉ dưỡng giải trí cao cấp Vân Đồn, KKT Vân Đồn tỉnh Quảng Ninh</t>
  </si>
  <si>
    <t>3630/QĐ-UBND ngày 31/10/2016; 4103/QĐ-UBND ngày 16/10/2018</t>
  </si>
  <si>
    <t>Ghi chú</t>
  </si>
  <si>
    <t>I</t>
  </si>
  <si>
    <t>II</t>
  </si>
  <si>
    <t>Dự án đầu tư xây dựng công trình hạ tầng vùng sản xuất giống nhuyễn thể tập trung Vân Đồn, tỉnh Quảng Ninh</t>
  </si>
  <si>
    <t>3461/QĐ-BNN-TCTS ngày 06/8/2014; 4987/QĐ-BNN-TCTS ngày 29/11/2017</t>
  </si>
  <si>
    <t>Nâng cấp hệ thống đê Quan Lạn xã Quan Lạn huyện Vân Đồn (bao gồm cả phần trồng rừng)</t>
  </si>
  <si>
    <t>2995/QĐ-UBND 31/10/2013; 3357/QĐ-UBND ngày 30/10/2015</t>
  </si>
  <si>
    <t>Sửa chữa và nâng cao an toàn đập (WB8) vay vốn ngân hàng thế giới</t>
  </si>
  <si>
    <t>Quyết định số 4638/QĐ-BNN-HTQT ngày 09/11/2015; Số 4415/QĐ-UBND ngày 27/12/2016</t>
  </si>
  <si>
    <t>Dự án đầu tư bến cập tàu tránh trú bão kết hợp bến cá tại Đảo Trần, Cô Tô</t>
  </si>
  <si>
    <t>QDDA 4294/QĐ-UBND ngày 31/10/2017</t>
  </si>
  <si>
    <t xml:space="preserve">Dự án khu neo đậu tránh trú bão cho tàu, thuyền phường Cẩm Thủy, TP Cẩm Phả </t>
  </si>
  <si>
    <t>QDDA 4295/QĐ-UBND ngày 31/10/2017</t>
  </si>
  <si>
    <t>Cải tạo, nâng cấp vị trí xung yếu đê Đồng Rui, huyện Tiên Yên</t>
  </si>
  <si>
    <t>QĐDA 4297/QĐ-UBND ngày 31/10/2017</t>
  </si>
  <si>
    <t>Khu neo đậu tránh trú bão cấp vùng kết hợp Cảng cá loại I tại Vân Đồn</t>
  </si>
  <si>
    <t>QĐ số 4374/QĐ-UBND ngày 30/10/2018</t>
  </si>
  <si>
    <t>Đầu tư xây dựng Hồ Khe Giữa, xã Dương Huy, Thành phố Cẩm Phả</t>
  </si>
  <si>
    <t>QĐ số 4373/QĐ-UBND ngày 30/10/2018</t>
  </si>
  <si>
    <t>Dự án đầu tư khu neo đậu tránh trú bão cho tàu, thuyền khu vực xã Tiến Tới huyện Hải Hà</t>
  </si>
  <si>
    <t>QĐDA 4372/QĐ-UBND ngày 30/10/2018</t>
  </si>
  <si>
    <t>Tiêu thoát nước khu vực cửa Đền và khu Láng Cà thuộc các xã Hồng Thái Tây, Hồng Thái Đông, thị xã Đông Triều và khu vực phía Bắc phường Phương Nam, thành phố Uông Bí</t>
  </si>
  <si>
    <t>QĐ số 4398/QĐ-UBND ngày 30/10/2018</t>
  </si>
  <si>
    <t>Dự án tràn xả lũ dự phòng và hệ thống thoát lũ sau tràn hồ chứa nước Khe Cát, xã Hải Lạng, huyện Tiên Yên</t>
  </si>
  <si>
    <t>QĐ số 4577QĐ-UBND ngày 30/10/2019</t>
  </si>
  <si>
    <t>Cải tạo, nâng cấp các kênh tiêu chính, kết hợp xử lý môi trường khu vực Hà Bắc trên địa bàn thị xã Quảng Yên</t>
  </si>
  <si>
    <t>QĐ số 4399/QĐ-UBND ngày 30/10/2018</t>
  </si>
  <si>
    <t xml:space="preserve">Dự án Hiện đại hóa ngành Lâm nghiệp và tăng cường tính chống chịu vùng ven biển, vốn vay (WB) </t>
  </si>
  <si>
    <t>Quyết định số1658/QĐ-BNN-HTQT 04/5/2017</t>
  </si>
  <si>
    <t>Dự án mua sắm trang thiết bị thể dục thể thao chuyên dụng và trang thiết bị thiết yếu phục vụ hoạt động của Trung tâm huấn luyện và thi đấu thể dục thể thao tỉnh</t>
  </si>
  <si>
    <t>QĐ số 4400/QĐ-UBND ngày 30/10/2018</t>
  </si>
  <si>
    <t>Xây dựng, lắp đặt hệ thống biển quảng cáo chính trị ngoài trời trên địa bàn tỉnh Quảng Ninh</t>
  </si>
  <si>
    <t>4392/QĐ-UBND ngày 30/10/2018</t>
  </si>
  <si>
    <t>III</t>
  </si>
  <si>
    <t>IV</t>
  </si>
  <si>
    <t>Dự án Xây dựng hệ thống cơ sở dữ liệu và phần mềm phục vụ công tác quản lý tài nguyên và môi trường, cảnh báo thiên tai trực tuyến trên địa bàn tỉnh Quảng Ninh (Trung tâm GIS vùng)</t>
  </si>
  <si>
    <t>QĐ số 4389/QĐ-UBND ngày 30/10/2018</t>
  </si>
  <si>
    <t>V</t>
  </si>
  <si>
    <t>Dự án đầu tư xây dựng, cải tạo, nâng cấp Bệnh viện đa khoa Cẩm Phả</t>
  </si>
  <si>
    <t>QĐDA 4250/QĐ-UBND ngày 30/10/2017</t>
  </si>
  <si>
    <t>Dự án đầu tư nâng cấp mở rộng Trung tâm y tế huyện Hải Hà</t>
  </si>
  <si>
    <t>QDDA 4064/QĐ-UBND ngày 30/10/2017</t>
  </si>
  <si>
    <t>Dự án đầu tư nâng cấp mở rộng Trung tâm y tế thành phố Móng Cái</t>
  </si>
  <si>
    <t>QĐDA 4058/QĐ-UBND ngày 30/10/2017; 3390/QĐ-UBND ngày 13/8/2019</t>
  </si>
  <si>
    <t>Dự án đầu tư nâng cấp mở rộng Trung tâm y tế huyện Tiên Yên</t>
  </si>
  <si>
    <t>QĐDA 4383/QĐ-UBND ngày 30/10/2018</t>
  </si>
  <si>
    <t>Dự án đầu tư bổ sung cơ sở vật chất kết hợp với cải tạo nâng cấp mở rộng khuôn viên Trung tâm y tế huyện Ba Chẽ</t>
  </si>
  <si>
    <t>QĐDA 4384/QĐ-UBND ngày 30/10/2018</t>
  </si>
  <si>
    <t>Dự án đầu tư nâng cấp mở rộng Trung tâm y tế huyện Bình Liêu</t>
  </si>
  <si>
    <t>QĐDA 4378/QĐ-UBND ngày 30/10/2018</t>
  </si>
  <si>
    <t>Xây dựng cơ sở vật chất và trang thiết bị y tế cho Trung tâm Bảo trợ tâm thần Quảng Ninh</t>
  </si>
  <si>
    <t>QĐDA 4382/QĐ-UBND ngày 30/10/2018</t>
  </si>
  <si>
    <t>Dự án đầu tư xây dựng Bệnh viện Lão Khoa</t>
  </si>
  <si>
    <t>QĐDA 4381/QĐ-UBND ngày 30/10/2018</t>
  </si>
  <si>
    <t>Nâng cấp mở rộng Bệnh viện y dược cổ truyền tỉnh Quảng Ninh (GĐI)</t>
  </si>
  <si>
    <t>QĐDA 4249/QĐ-UBND ngày 25/10/2018</t>
  </si>
  <si>
    <t>Trung tâm kiểm dịch Y tế quốc tế tỉnh kết hợp trạm kiểm dịch y tế cửa khẩu Hòn Gai</t>
  </si>
  <si>
    <t>QĐDA số 4386/QĐ-UBND ngày 30/10/2018</t>
  </si>
  <si>
    <t>Dự án đầu tư nâng cấp mở rộng Bệnh viện đa khoa tỉnh, trung tâm CDC và một số đơn vị sự nghiệp thuộc Sở Y tế</t>
  </si>
  <si>
    <t>QĐ số 4394/QĐ-UBND ngày 30/10/2018</t>
  </si>
  <si>
    <t>Đối ứng danh mục dự án An ninh y tế khu vực tiểu vùng Mê Công mở rộng theo Quyết định số 692/QĐ-TTg ngày 27/4/2016 của Thủ tướng Chính phủ</t>
  </si>
  <si>
    <t>692/QĐ-TTg ngày 27/4/2016; 3762/QĐ-BYT ngày 22/7/2016</t>
  </si>
  <si>
    <t>Nhà làm việc, kho lưu trữ hồ sơ tài liệu bộ phận Thanh tra quốc phòng, Ban tài chính và bộ phận hành chính văn phòng - Bộ CHQS tỉnh Quảng Ninh</t>
  </si>
  <si>
    <t>3258/QĐ-UBND ngày 28/10/2015</t>
  </si>
  <si>
    <t>Đại đội Bệnh xá và Trung tâm Quân Y -  Bộ CHQS tỉnh Quảng Ninh</t>
  </si>
  <si>
    <t>QDDA 3590/QĐ-UBND 28/10/2016</t>
  </si>
  <si>
    <t>Hỗ trợ dự án Doanh trại Ban chỉ huy quân sự huyện Bình Liêu</t>
  </si>
  <si>
    <t>QDDA 5888/QĐ-BQP ngày 28/12/2017</t>
  </si>
  <si>
    <t>Hỗ trợ dự án Doanh trại Ban chỉ huy quân sự huyện Cô Tô</t>
  </si>
  <si>
    <t>QDDA 5884/QĐ-BQP ngày 28/12/2017</t>
  </si>
  <si>
    <t>Kè chắn sóng kết hợp đường cơ động mũi Tràng Vỹ, Móng Cái</t>
  </si>
  <si>
    <t>QĐ số 4483/QĐ-UBND ngày 30/10/2018</t>
  </si>
  <si>
    <t>Nhà hội trường, nhà truyền thống và thư viện – Bộ CHQS tỉnh Quảng Ninh</t>
  </si>
  <si>
    <t>QĐ số 4484/QĐ-UBND ngày 30/10/2018</t>
  </si>
  <si>
    <t>Nhà chỉ huy, làm việc các cơ quan và hạ tâng kỹ thuật Bộ CHQS tỉnh Quảng Ninh</t>
  </si>
  <si>
    <t>2947/QĐ-BQP ngày 12/7/2019; 3061/QĐ-BQP ngày 19/7/2019</t>
  </si>
  <si>
    <t>Hỗ trợ Dự án Xây dựng Doanh trại Ban chỉ huy quân sự thị xã Quảng Yên</t>
  </si>
  <si>
    <t>QĐ 3844/QĐ-BQP ngày 4/9/2019</t>
  </si>
  <si>
    <t>Hỗ trợ Dự án Xây dựng Doanh trại Ban chỉ huy quân sự thành phố Móng Cái</t>
  </si>
  <si>
    <t>QĐ 3915/QĐ-BQP ngày 11/9/2019</t>
  </si>
  <si>
    <t>Trụ sở Tòa án thành phố Uông Bí</t>
  </si>
  <si>
    <t>QĐ số 4750/QĐ-BQP ngày 30/10/2018</t>
  </si>
  <si>
    <t>Trụ sở Tòa án nhân dân huyện Ba Chẽ</t>
  </si>
  <si>
    <t>QĐ số 4390/QĐ-UBND ngày 30/10/2018</t>
  </si>
  <si>
    <t>QĐ số 4449/QĐ-UBND ngày 30/10/2018</t>
  </si>
  <si>
    <t>Dự án Đường giao thông từ Nà Làng - Khe Và nối ra đường tuần tra biên giới khu vực mốc 1301 xã Tình Húc, huyện Bình Liêu</t>
  </si>
  <si>
    <t>3401/QĐ-UBND tỉnh ngày 30/10/2015; 3108/QĐ-UBND ngày 30/7/2019</t>
  </si>
  <si>
    <t>Trạm kiểm soát biên phòng Bắc Luân, Đồn Biên phòng cửa khẩu quốc tế Móng Cái</t>
  </si>
  <si>
    <t>3669/QĐ-UBND ngày 31/10/2016</t>
  </si>
  <si>
    <t>Đường tuần tra ra các mốc biên giới Việt Trung, huyện Hải Hà, thành phố Móng Cái</t>
  </si>
  <si>
    <t>QĐDA 4073 ngày 30/10/2017</t>
  </si>
  <si>
    <t>Trạm kiểm soát Biên phòng Cái Rồng/Đồn biên phòng Quan Lạn</t>
  </si>
  <si>
    <t>QĐ 4474/QĐ-UBND ngày 30/10/2018</t>
  </si>
  <si>
    <t>Đường tuần tra đến các mốc 1339, 1340 và 1341 biên giới Việt Trung thuộc địa bàn huyện Hải Hà, tỉnh Quảng Ninh</t>
  </si>
  <si>
    <t>QĐ số 4266/QĐ-UBND ngày 26/10/2018</t>
  </si>
  <si>
    <t>Hỗ trợ BCH Bộ đội Biên phòng tỉnh đầu tư xây dựng Trạm KSBP Quảng Điền thuộc Đồn Biên phòng Quảng Đức, xã Quảng Điền, huyện Hải Hà</t>
  </si>
  <si>
    <t>QĐ 4343/QĐ-UBND ngày 30/10/2019</t>
  </si>
  <si>
    <t>Hỗ trợ BCH Bộ đội Biên phòng tỉnh đầu tư xây dựng Trạm KSBP Tiền Phong, thuộc Đồn Biên phòng cửa khẩu cảng Hòn Gai, thị xã Quảng Yên</t>
  </si>
  <si>
    <t>QĐ 4535/QĐ-UBND ngày 28/10/2019</t>
  </si>
  <si>
    <t>Sửa chữa nâng cấp sân vận động Cẩm Phả</t>
  </si>
  <si>
    <t>QĐDA số 4059/QĐ-UBND ngày 30/10/2017</t>
  </si>
  <si>
    <t>Trụ sở làm việc Trung tâm Hành chính công Tỉnh Quảng Ninh</t>
  </si>
  <si>
    <t>QDDA 4053/QĐ-UBND ngày 31/10/2017</t>
  </si>
  <si>
    <t>Xây dựng hoàn chỉnh nút giao Đầm Nhà Mạc (tại Km20+050, đường cao tốc Hạ Long - Hải Phòng)</t>
  </si>
  <si>
    <t>4644/QĐ-UBND ngày 31/10/2019</t>
  </si>
  <si>
    <t>4642/QĐ-UBND ngày 31/10/2019</t>
  </si>
  <si>
    <t>Đường ven sông kết nối từ đường cao tốc Hạ Long – Hải Phòng đến thị xã Đông Triều, đoạn từ nút giao Đầm Nhà Mạc đến đường tỉnh 338 (Giai đoạn 1)</t>
  </si>
  <si>
    <t>4645/QĐ-UBND ngày 31/10/2019</t>
  </si>
  <si>
    <t>4641/QĐ-UBND ngày 31/10/2019</t>
  </si>
  <si>
    <t>Đường nối từ đường cao tốc Hạ Long-Hải Phòng (km 6+700) đến đường tỉnh 331 (giai đoạn 1)</t>
  </si>
  <si>
    <t>4643/QĐ-UBND ngày 31/10/2019</t>
  </si>
  <si>
    <t>Cấp điện lưới quốc gia cho đảo Trần, huyện Cô Tô và đảo Cái Chiên, huyện Hải Hà, tỉnh Quảng Ninh (giai đoạn 2)</t>
  </si>
  <si>
    <t>3217/QĐ-UBND ngày 26/10/2019 (gđ1+2) và 4085/QĐ-UBND ngày 27/9/019 (gđ2)</t>
  </si>
  <si>
    <t>Đầu tư xây dựng trụ sở liên cơ quan số 3 tại phường Hồng Hà, thành phố Hạ Long (Tiền thuê trụ sở + chi phí dịch vụ quản lý tòa nhà)</t>
  </si>
  <si>
    <t>2026/QĐ-UBND ngày 12/9/2014; 3183/QĐ-UBND ngày 30/9/2016</t>
  </si>
  <si>
    <t>Trụ sở làm việc các Ban Xây dựng Đảng, mặt trận tổ quốc và các đoàn thể trong tỉnh (Tiền thuê trụ sở + chi phí dịch vụ quản lý tòa nhà)</t>
  </si>
  <si>
    <t>433/QĐ-UBND ngày 10/2/2015; 3185/QĐ-UBND ngày 30/9/2016</t>
  </si>
  <si>
    <t xml:space="preserve">Nhà điều dưỡng cán bộ tỉnh </t>
  </si>
  <si>
    <t>3672/QĐ-UBND ngày 31/10/2016; 3217/QĐ-UBND ngày 1/8/2019</t>
  </si>
  <si>
    <t>Cải tạo, nâng cấp tổng thể Trụ sở Tỉnh ủy Quảng Ninh</t>
  </si>
  <si>
    <t>QDDA 3616/QĐ-UBND ngày 31/10/2016; 5323/QĐ-UBND ngày 21/12/2018</t>
  </si>
  <si>
    <t>Dự án tuyến đường trục chính trung tâm Khu đô thị Cái Rồng</t>
  </si>
  <si>
    <t>QĐDA 4129/QĐ-UBND ngày 31/10/2017</t>
  </si>
  <si>
    <t>Cải tạo nâng cấp đường tỉnh 334, đoạn từ Km 30+750 đến Km 31+050, huyện Vân Đồn</t>
  </si>
  <si>
    <t>QĐ số 4414/QĐ-UBND ngày 30/10/2018</t>
  </si>
  <si>
    <t>Đường bao biển nối thành phố Hạ Long - thành phố Cẩm Phả</t>
  </si>
  <si>
    <t>QĐDA 4399/QĐ-UBND ngày 31/10/2018</t>
  </si>
  <si>
    <t>Đường trục chính thứ 2 của Khu công nghiệp - cảng biển Hải Hà</t>
  </si>
  <si>
    <t>QĐ số 4398/QĐ-UBND ngày 31/10/2018</t>
  </si>
  <si>
    <t>Đường nối KCN Cái Lân qua KCN Việt Hưng đến đường cao tốc Hạ Long – Vân Đồn</t>
  </si>
  <si>
    <t>4622/QĐ-UBND ngày 31/10/2019</t>
  </si>
  <si>
    <t>Xây dựng hạ tầng khu tái định cư xã Hạ Long, huyện Vân Đồn</t>
  </si>
  <si>
    <t>2255 ngày 22/7/2009; 3968 ngày 7/12/2009; 2341 ngày 27/7/2016</t>
  </si>
  <si>
    <t>Đầu tư xây dựng cổng và hàng rào Khu công nghiệp Cái Lân, thành phố Hạ Long</t>
  </si>
  <si>
    <t>Đường trục chính từ cổng khu công nghiệp kết nối với tuyến đường RD-01 Khu công nghiệp Cái Lân, thành phố Hạ Long</t>
  </si>
  <si>
    <t>Hạ tầng kỹ thuật Khu kinh tế Cửa khẩu Hoành Mô, huyện Bình Liêu</t>
  </si>
  <si>
    <t>Đầu tư nâng cao năng lực trung tâm dịch vụ việc làm tỉnh Quảng Ninh, giai đoạn 2016-2020 tại thành phố Hạ Long</t>
  </si>
  <si>
    <t>3365 ngày 30/10/2015; 5711 ngày 19/12/2019</t>
  </si>
  <si>
    <t>QĐ số 4526/QĐ-UBND ngày 28/10/2019</t>
  </si>
  <si>
    <t>Sửa chữa cụm công trình Trung tâm tổ chức hội nghị, trụ sở liên cơ quan số 2, nhà khách và hệ thống nhà cầu kết nối với các trụ sở liên cơ với trụ sở UBND tỉnh</t>
  </si>
  <si>
    <t>Đầu tư xây dựng công trình Trường Cao đẳng nghề Việt - hàn tại Quảng Ninh (giai đoạn 1)</t>
  </si>
  <si>
    <t>3233; 1190; 3283; 26/11/2013; 
20/4/2017; 8/8/2019</t>
  </si>
  <si>
    <t>Cải tạo sửa chữa một số hạng mục công trình thuộc Trung tâm bảo trợ trẻ em có hoàn cảnh đặc biệt tỉnh Quảng Ninh</t>
  </si>
  <si>
    <t>QĐ số 4393/QĐ-UBND ngày 30/10/2018</t>
  </si>
  <si>
    <t>Đầu tư trang thiết bị, phương tiện phục vụ công tác PCCC và cứu nạn cứu hộ của Cảnh sát PCCC tỉnh Quảng Ninh GĐ 2016-2020</t>
  </si>
  <si>
    <t>QĐ số 3680/QĐ-UBND ngày 31/10/2016</t>
  </si>
  <si>
    <t>Hỗ trợ xây dựng Dự án trung tâm huấn luyện và bồi dưỡng nghiệp vụ Công an tỉnh Quảng Ninh</t>
  </si>
  <si>
    <t>QĐDA 4068/QĐ-UBND ngày 30/10/2017</t>
  </si>
  <si>
    <t>Trụ sở đội PCCC và cứu hộ cứu nạn Vân Đồn</t>
  </si>
  <si>
    <t>QĐDA 4251/QĐ-UBND ngày 30/10/2017; 1159/QĐ-UBND ngày 11/4/2018; 1747/QĐ-UBND ngày 25/4/2019</t>
  </si>
  <si>
    <t>Nâng cấp, cải tạo cơ sở vật chất Trụ sở Công an tỉnh Quảng Ninh</t>
  </si>
  <si>
    <t>QĐDA 4292/QĐ-UBND ngày 26/10/2018</t>
  </si>
  <si>
    <t>Trụ sở công an khu vực cảng hàng không quốc tế Vân Đồn</t>
  </si>
  <si>
    <t>QĐDA số 4482/QĐ-UBND ngày 30/10/2018</t>
  </si>
  <si>
    <t>Bổ sung trang thiết bị giám định ma túy cho Công an tỉnh Quảng Ninh</t>
  </si>
  <si>
    <t>QĐDA 4379/QĐ-UBND ngày 30/10/2018</t>
  </si>
  <si>
    <t>Hỗ trợ Công an tỉnh đầu tư xây dựng trụ sở làm việc Đội cảnh sát phòng cháy chữa cháy và cứu nạn cứu hộ huyện Hải Hà</t>
  </si>
  <si>
    <t xml:space="preserve"> QĐ 4509/QĐ-UBND ngày 25/10/2019</t>
  </si>
  <si>
    <t>Hỗ trợ Công an tỉnh đầu tư xây dựng trụ sở làm việc Đội cảnh sát phòng cháy chữa cháy và cứu nạn cứu hộ thị xã Quảng Yên</t>
  </si>
  <si>
    <t>QĐ 4508/QĐ-UBND ngày 30/10/29018</t>
  </si>
  <si>
    <t>Hỗ trợ Công an tỉnh đầu tư xây dựng trụ sở làm việc Đội cảnh sát phòng cháy chữa cháy và cứu nạn cứu hộ huyện Cô Tô</t>
  </si>
  <si>
    <t>QĐ 4489/QĐ-UBND ngày 25/10/2019</t>
  </si>
  <si>
    <t>Hỗ trợ Công an tỉnh đầu tư xây dựng trụ sở làm việc Đội cảnh sát phòng cháy chữa cháy và cứu nạn cứu hộ huyện Tiên Yên</t>
  </si>
  <si>
    <t>QĐ 4510/QĐ-UBND ngày 25/10/2019</t>
  </si>
  <si>
    <t>QDDA 4049/QĐ-UBND ngày 30/10/2017; 3215/QĐ-UBND ngày 1/8/2019</t>
  </si>
  <si>
    <t>QĐ số 4401/QĐ-UBND ngày 30/10/2018</t>
  </si>
  <si>
    <t>3280/QĐ-UBND ngày 30/12/2014: 131/QĐ-UBND ngày 18/01/2018</t>
  </si>
  <si>
    <t>QĐ số 4487/QĐ-UBND ngày 31/10/2018</t>
  </si>
  <si>
    <t>QĐ số 4480/QĐ-UBND ngày 30/10/2018</t>
  </si>
  <si>
    <t>QĐDA số 4377/QĐ-UBND ngày 31/10/2017 (Huyện)</t>
  </si>
  <si>
    <t>QĐ số 4488/QĐ-UBND ngày 31/10/2018</t>
  </si>
  <si>
    <t>QĐ số 4489/QĐ-UBND ngày 31/10/2018</t>
  </si>
  <si>
    <t>Đường giao thông nối Quốc lộ 18 với tỉnh lộ 334 tại phường Cửa Ông, thành phố  Cẩm  Phả</t>
  </si>
  <si>
    <t>4459/QĐ-UBND ngày 30/10/2018; 3584 ngày 26/8/2019</t>
  </si>
  <si>
    <t>Đường kết nối từ quốc lộ 18 với đường bao biển Hạ Long - Cẩm Phả và chỉnh trang đô thị tại phường Quang Hanh, thành phố Cẩm Phả</t>
  </si>
  <si>
    <t>QĐ số 4588/QĐ-UBND ngày 31/10/2018</t>
  </si>
  <si>
    <t>Dự án Hạ tầng giao thông vào khu sản xuất tôm giống, tôm thương phẩm và thức ăn cho tôm sử dụng công nghệ cao tại xã Cộng Hòa, thành phố Cẩm Phả</t>
  </si>
  <si>
    <t>QĐ số 4460/QĐ-UBND ngày 30/10/2018</t>
  </si>
  <si>
    <t>Tuyến đường vào cụm công nghiệp Cẩm Thịnh, thành phố Cẩm Phả</t>
  </si>
  <si>
    <t>QĐ số 4459/QĐ-UBND ngày 30/10/2018</t>
  </si>
  <si>
    <t>Đầu tư cơ sở hạ tầng vùng nuôi trồng thủy sản tập trung tại xã Hải Lạng, huyện Tiên Yên</t>
  </si>
  <si>
    <t>QĐ số 4346/QĐ-UBND ngày 29/10/2018</t>
  </si>
  <si>
    <t>Dự án đầu tư xây dựng công trình cầu Triều và đường dẫn nối QL 18 (Thị xã Đông Triều) với Đường tỉnh 389 (huyện Kinh Môn, Hải Dương)</t>
  </si>
  <si>
    <t>QĐ số 4587/QĐ-UBND ngày 31/10/2018; 3450/QĐ-UBND ngày 15/8/2019</t>
  </si>
  <si>
    <t>Tôn tạo di tích địa điểm lịch sử trung tâm chiến khu Đông Triều (Chùa Bắc Mã), xã Bình Dương, thị xã Đông Triều, tỉnh Quảng Ninh (giai đoạn II)</t>
  </si>
  <si>
    <t>QĐ số 4395/QĐ-UBND ngày 30/10/2018</t>
  </si>
  <si>
    <t>Nâng cấp đường và xây dựng cầu từ xã Nguyễn Huệ, thị xã Đông Triều, tỉnh Quảng Ninh sang xã Văn Đức, thị xã Chí Linh, tỉnh Hải Dương</t>
  </si>
  <si>
    <t>VB số 638a/HĐND-KTNS ngày 26/10/2017; QĐ 1575/QĐ-UBND ngày 30/10/2017 (TX)</t>
  </si>
  <si>
    <t>Tu bổ, nâng cấp một số đoạn xung yếu đê sông Hồng Phong, thị xã Đông Triều</t>
  </si>
  <si>
    <t>QĐDA số 4475/QĐ-UBND ngày 30/10/2018</t>
  </si>
  <si>
    <t>Tuyến đường nối tỉnh lộ 331B và tỉnh lộ 338 thị xã Quảng Yên (đường vào KCN Amata)</t>
  </si>
  <si>
    <t>QĐ số 4471/QĐ-UBND ngày 31/10/2018</t>
  </si>
  <si>
    <t>Cải tạo, nâng cấp đường tỉnh 331B đoạn Chợ Rộc - Bến Giang, thị xã Quảng Yên.</t>
  </si>
  <si>
    <t>QDDA 4056/QĐ-UBND ngày 30/10/2017</t>
  </si>
  <si>
    <t>Cải tạo, nâng cấp đường tỉnh 338 đoạn cầu Chanh - Liên Vị, thị xã Quảng Yên.</t>
  </si>
  <si>
    <t>QDDA 4048/QĐ-UBND ngày 30/10/2017</t>
  </si>
  <si>
    <t>Dự án bảo tồn, tôn tạo và phát huy giá trị lịch sử Chiến thắng Bạch Đằng tỉnh Quảng Ninh (GĐ 1)</t>
  </si>
  <si>
    <t>QĐ số 3598/QĐ-UBND ngày 28/10/2016</t>
  </si>
  <si>
    <t>Đường ống dẫn nước từ kênh chính vào các trạm cấp nước sinh hoạt trên địa bàn thị xã Quảng Yên</t>
  </si>
  <si>
    <t>QĐDA 2547/QĐ-UBND ngày 27/10/2017 (Huyện)</t>
  </si>
  <si>
    <t>Cải tạo nâng cấp tuyến đường Chợ Quán - Tiền Phong, thị xã Quảng Yên</t>
  </si>
  <si>
    <t>QĐ số 4470/QĐ-UBND ngày 31/10/2018</t>
  </si>
  <si>
    <t>Tuyến đường từ nút giao Chợ Rộc đến nút giao Phong Hải, thị xã Quảng Yên</t>
  </si>
  <si>
    <t>QĐ số 4472/QĐ-UBND ngày 31/10/2018</t>
  </si>
  <si>
    <t>Nâng cấp một số ngầm tràn trên đường tỉnh 330, huyện Ba Chẽ, tỉnh Quảng Ninh</t>
  </si>
  <si>
    <t>QDDA 3323/QĐ-UBND ngày 9/8/2019</t>
  </si>
  <si>
    <t>Dự án cấp nước sinh hoạt, sản xuất tập trung cho 04 xã vùng cao (xã Lương Mông, Minh Cầm, Đạp Thanh, Thanh Lâm) huyện Ba Chẽ</t>
  </si>
  <si>
    <t>QĐ 4536/QĐ-UBND ngày 28/10/2019</t>
  </si>
  <si>
    <t>Dự án cải tạo tuyến đường tránh lũ thị trấn Ba Chẽ</t>
  </si>
  <si>
    <t>QĐDA 4413/QĐ-UBND ngày 30/10/2018</t>
  </si>
  <si>
    <t>Chợ trung tâm Ba Chẽ, tỉnh Quảng Ninh</t>
  </si>
  <si>
    <t>4633/QĐ-UBND ngày 31/10/2019</t>
  </si>
  <si>
    <t>Dự án phát triển các đô thị dọc hành lang tiểu vùng sông Me Kong GMS lần thứ 2 (ADB)</t>
  </si>
  <si>
    <t>2683/QĐ-UBND ngày 15/9/2015; 4333/QĐ-UBND ngày 23/12/2016</t>
  </si>
  <si>
    <t>Cải tạo, nâng cấp đường xuyên đảo xã Vĩnh Thực - xã Vĩnh Trung, thành phố Móng Cái</t>
  </si>
  <si>
    <t>QĐ 3399/QĐ-UBND ngày 30/10/2015; 1311/QĐ-UBND ngày 20/4/2018</t>
  </si>
  <si>
    <t>Cầu thông thủy tại Km6+650 (đoạn cầu Đá bến đò cũ), đường tỉnh 335</t>
  </si>
  <si>
    <t>QĐDA 4253/QĐ-UBND ngày 30/10/2017</t>
  </si>
  <si>
    <t>Đầu tư lắp đặt hệ thống điện chiếu sáng quốc lộ 18A, đoạn từ Km 262+200 đến Km 272+00 thuộc địa bàn thành phố Móng Cái</t>
  </si>
  <si>
    <t>QĐ số 4416/QĐ-UBND ngày 30/10/2018</t>
  </si>
  <si>
    <t>Cải tạo, nâng cấp đường từ xã Hải Tiến - hồ Tràng Vinh đến trạm Biên phòng Pò Hèn xã Hải Sơn, thành phố Móng Cái</t>
  </si>
  <si>
    <t>QĐ 4369/QĐ-UBND ngày 16/10/2019</t>
  </si>
  <si>
    <t>Chỉnh trang khu dân cư km3, phường Hải Yên, thành phố Móng Cái</t>
  </si>
  <si>
    <t>QĐ số 4406/QĐ-UBND ngày 30/10/2018</t>
  </si>
  <si>
    <t>Xây dựng công trình hồ chứa nước Nà Mo, xã Vô Ngại, huyện Bình Liêu</t>
  </si>
  <si>
    <t>QĐ số 4462/QĐ-UBND ngày 30/10/2018</t>
  </si>
  <si>
    <t>Cải tạo, nâng cấp đường thị trấn Bình Liêu - Húc Động, huyện Bình Liêu</t>
  </si>
  <si>
    <t>QDDA 3509/QĐ-UBND ngày 27/10/2017 (huyện)</t>
  </si>
  <si>
    <t>Kiên cố hóa hệ thống Kênh đập Quảng Long 2</t>
  </si>
  <si>
    <t>QĐDA số 4078/QĐ-UBND ngày 30/10/2017</t>
  </si>
  <si>
    <t>Xây dựng kè chống sạt lở bãi biển xã Cái Chiên huyện Hải Hà</t>
  </si>
  <si>
    <t>QĐDA số 3278/QĐ-UBND ngày 24/8/2018</t>
  </si>
  <si>
    <t>Dự án cải tạo nâng cấp đường trung tâm đảo Cái Chiên, Hải Hà</t>
  </si>
  <si>
    <t>QĐ số 4408/QĐ-UBND ngày 30/10/2018</t>
  </si>
  <si>
    <t>QĐ số 4456/QĐ-UBND ngày 30/10/2018</t>
  </si>
  <si>
    <t>QĐDA 4063/QĐ-UBND ngày 30/10/2017</t>
  </si>
  <si>
    <t>Cải tạo nâng cấp tuyến đường từ Bưu điện huyện ra cảng Cái Rồng</t>
  </si>
  <si>
    <t>QĐDA 4273/QĐ-UBND ngày 31/10/2017</t>
  </si>
  <si>
    <t>QĐDA 4314/QĐ-UBND ngày 31/10/2017; 4102/QĐ-UBND ngày 16/10/2018</t>
  </si>
  <si>
    <t>QĐ số 4458/QĐ-UBND ngày 30/10/2018</t>
  </si>
  <si>
    <t>Cải tạo, nâng cấp, khắc phục hậu quả mưa, lũ gây ảnh hưởng đến tuyến đường Bản Sen - Tân Lập, huyện Vân Đồn (GĐ 2)</t>
  </si>
  <si>
    <t>QĐ số 4392/QĐ-UBND ngày 30/10/2018</t>
  </si>
  <si>
    <t>Dự án cải tạo nâng cấp tuyến đường trung tâm xã Bản Sen (đoạn từ Cảng Hòn Gai đến thôn Bản Sen), huyện Vân Đồn</t>
  </si>
  <si>
    <t>QDDA 5078/QĐ-UBND ngày 30/10/2017 (huyện)</t>
  </si>
  <si>
    <t>Mở rộng, nâng cấp đường xuyên đảo huyện Cô Tô - giai đoạn 2</t>
  </si>
  <si>
    <t>QDDA 4061/QĐ-UBND ngày 30/10/2017</t>
  </si>
  <si>
    <t>Hỗ trợ cải tạo, nâng cấp Hồ C4, thị trấn Cô Tô</t>
  </si>
  <si>
    <t>QĐ số 4476/QĐ-UBND ngày 30/10/2018</t>
  </si>
  <si>
    <t>Mở rộng, nâng cấp đường xuyên đảo xã Thanh Lân, huyện Cô Tô</t>
  </si>
  <si>
    <t>QĐ số 4463/QĐ-UBND ngày 30/10/2018</t>
  </si>
  <si>
    <t>Đầu tư xây dựng hạ tầng Khu nông nghiệp ứng dụng công nghệ cao về thủy sản tại Đầm Hà</t>
  </si>
  <si>
    <t>QĐ số 4408/QĐ-UBND ngày 29/10/2018</t>
  </si>
  <si>
    <t>Nâng cấp sửa chữa hồ Tân Bình</t>
  </si>
  <si>
    <t>QĐ 4406/QĐ-UBND ngày 29/10/2018</t>
  </si>
  <si>
    <t>Đầu tư xây dựng chỉnh trang đô thị Đầm Hà</t>
  </si>
  <si>
    <t>QĐ số 4405/QĐ-UBND ngày 29/10/2018</t>
  </si>
  <si>
    <t>Dự án cải tạo nâng cấp tuyến đường từ QL 18 đến khu nông nghiệp ứng dụng công nghệ cao trong lĩnh vực thủy sản cấp tỉnh tại huyện Đầm Hà</t>
  </si>
  <si>
    <t>QĐ số 4407/QĐ-UBND ngày 29/10/2018</t>
  </si>
  <si>
    <t>Tỉ lệ giải ngân đến ngày 15/6/2020</t>
  </si>
  <si>
    <t>&lt;10%</t>
  </si>
  <si>
    <t>&gt;10%</t>
  </si>
  <si>
    <t>GPMB</t>
  </si>
  <si>
    <t>CT</t>
  </si>
  <si>
    <t>KCM</t>
  </si>
  <si>
    <t>Đếm</t>
  </si>
  <si>
    <t>Đầu tư hoàn chỉnh đường trục chính phù hợp tiêu chuẩn đường cao tốc và xây dựng tuyến đường gom từ đường cao tốc đến sân bay Vân Đồn</t>
  </si>
  <si>
    <t>QĐ số 4409/QĐ-UBND ngày 30/10/2018</t>
  </si>
  <si>
    <t>PHỤ BIỂU 03: DANH MỤC CÁC DỰ ÁN CHUYỂN TIẾP CÓ TỶ LỆ GIẢI NGÂN TRÊN 10%</t>
  </si>
  <si>
    <t>Chủ đầu tư</t>
  </si>
  <si>
    <t>Tên dự án</t>
  </si>
  <si>
    <t>BQLDA DT các CT dân dụng và CN</t>
  </si>
  <si>
    <t>Văn phòng UBND tỉnh</t>
  </si>
  <si>
    <t>Tổng cộng</t>
  </si>
  <si>
    <t>Đối ứng ODA</t>
  </si>
  <si>
    <t>Theo đề nghị CĐT</t>
  </si>
  <si>
    <t>Đơn vị tính: Triệu đồng</t>
  </si>
  <si>
    <t>Danh mục dự án</t>
  </si>
  <si>
    <t>Mã dự án</t>
  </si>
  <si>
    <t>Quyết định phê duyệt</t>
  </si>
  <si>
    <t>Lũy kế vốn cấp</t>
  </si>
  <si>
    <t>KH vốn năm 2020 sau phân bổ, điều hòa</t>
  </si>
  <si>
    <t>Tỷ lệ bố trí vốn so với ước KLTH năm (%)</t>
  </si>
  <si>
    <t>Lý do</t>
  </si>
  <si>
    <t>Khối lượng thực hiện</t>
  </si>
  <si>
    <t>Tổng số</t>
  </si>
  <si>
    <t>NS tỉnh</t>
  </si>
  <si>
    <t>Lũy kế vốn cấp đến hết năm 2019</t>
  </si>
  <si>
    <t>Trong đó: năm 2020</t>
  </si>
  <si>
    <t>TỔNG SỐ</t>
  </si>
  <si>
    <t>Thưởng vượt dự toán thu phân chia giữa NSTW và NSĐP năm 2019</t>
  </si>
  <si>
    <t>6178/BTC-NSNN ngày 27/5/2020</t>
  </si>
  <si>
    <t>Văn bản số 6178/BTC-NSNN ngày 27/5/2020 của Bộ Tài chính; Chỉ phân bổ cho dự án kết cấu hạ tầng, thực hiện các nhiệm vụ quan trọng</t>
  </si>
  <si>
    <t>Nguồn vốn sự nghiệp có tính chất đầu tư chuyển sang đầu tư</t>
  </si>
  <si>
    <t>Điều hòa giảm các nguồn vốn chưa phân bổ chi tiết</t>
  </si>
  <si>
    <t>Hỗ trợ Doanh nghiệp đầu tư vào lĩnh vực nông nghiệp, nông thôn theo Nghị định số 57/2018/NĐ-CP</t>
  </si>
  <si>
    <t>5298/QĐ-UBND ngày 20/12/2018</t>
  </si>
  <si>
    <t>Vốn chuẩn bị đầu tư</t>
  </si>
  <si>
    <t>Nguồn vốn điều hòa giảm các dự án giải ngân chậm theo chỉ đạo của Tỉnh ủy, UBND tỉnh</t>
  </si>
  <si>
    <t>Đơn vị: nghìn đồng</t>
  </si>
  <si>
    <t>Stt</t>
  </si>
  <si>
    <t>Danh mục công trình</t>
  </si>
  <si>
    <t>Văn bản đề nghị của Chủ đầu tư</t>
  </si>
  <si>
    <t>Quyết định đầu tư</t>
  </si>
  <si>
    <t>Quyết định phê duyệt quyết toán</t>
  </si>
  <si>
    <t>Lũy kế vốn đã cấp
đến nay</t>
  </si>
  <si>
    <t>Số vốn ngân sách còn thiếu</t>
  </si>
  <si>
    <t>Số</t>
  </si>
  <si>
    <t>Ngày, tháng, năm</t>
  </si>
  <si>
    <t>Trong đó: NS tỉnh</t>
  </si>
  <si>
    <t>Giá trị quyết toán được phê duyệt</t>
  </si>
  <si>
    <t>Dự án Hạ tầng kỹ thuật Cung Văn hóa Thanh thiếu nhi Quảng Ninh</t>
  </si>
  <si>
    <t>BQLDA ĐTXDCCT giao thông</t>
  </si>
  <si>
    <t>3182; 2170; 4641</t>
  </si>
  <si>
    <t>30/9/2016; 18/6/2018; 13/11/2018</t>
  </si>
  <si>
    <t>ok</t>
  </si>
  <si>
    <t>QĐDA 3182/QĐ-UBND ngày 30/9/2016; 2170/QĐ-UBND ngày 18/6/2018; 4641/QĐ-UBND ngày 13/11/2018</t>
  </si>
  <si>
    <t>Khu dịch vụ thương mại phục vụ du lịch và trung tâm hậu cần nghề cá Vịnh Bắc Bộ tại huyện Cô Tô</t>
  </si>
  <si>
    <t>120/UBND ngày 11/2/2020</t>
  </si>
  <si>
    <t>Mở rộng, nâng cấp đường xuyên đảo Cô Tô, huyện Cô Tô (giai đoạn 2)</t>
  </si>
  <si>
    <t>120 ngày 11/2/2020</t>
  </si>
  <si>
    <t>Trung tâm dịch vụ hậu cần nghề cá Bắc Vịnh Bắc bộ tại huyện Cô Tô</t>
  </si>
  <si>
    <t>3483; 3592; 3523</t>
  </si>
  <si>
    <t>21/9/2007; 12/11/2009 21/8/2019</t>
  </si>
  <si>
    <t>Dự án đầu tư khu neo đậu tránh trú bão cho tàu ca tại khu vực Vụng Sú Thoi Dây, thôn Phúc Tiến, xã Tân Lập, huyện Đầm Hà</t>
  </si>
  <si>
    <t>Sở Nông nghiệp và Phát triển Nông thôn</t>
  </si>
  <si>
    <t>Dự án Nâng cao năng lực phòng cháy, chữa cháy và bảo vệ rừng cấp bách tỉnh Quảng Ninh giai đoạn 2015-2019</t>
  </si>
  <si>
    <t>Chi cục Kiểm lâm tỉnh</t>
  </si>
  <si>
    <t>398/KL-TGVDA ngày 22/4/2020</t>
  </si>
  <si>
    <t>Phân vốn ngân sách tỉnh không bao gồm kinh phí sự nghiệp (3.748.441 nghìn đồng)</t>
  </si>
  <si>
    <t>Công trình cấp nước tập trung tại xã Hồng Thái Tây, huyện Đông Triều.</t>
  </si>
  <si>
    <t>Trung tâm Nước sinh hoạt và VMSNT</t>
  </si>
  <si>
    <t>56/NSH&amp;VSMTNT ngày 25/3/2020</t>
  </si>
  <si>
    <t>1959; 161</t>
  </si>
  <si>
    <t>02/08/2013; 14/1/2019</t>
  </si>
  <si>
    <t>Cột 15: Vốn đã được bố trí là Vốn CTMTQG Nước sạch và VSMTNT năm 2012 (tại QĐ số 3314/QĐ-UBND ngày 17/12/2012).</t>
  </si>
  <si>
    <t>Công trình cấp nước tập trung tại xã Hoàng Quế, huyện Đông Triều</t>
  </si>
  <si>
    <t>56/NSH&amp;VSMTNT ngày 25/3/2021</t>
  </si>
  <si>
    <t>556; 161</t>
  </si>
  <si>
    <t>18/03/2014; 14/1/2019</t>
  </si>
  <si>
    <t>Cột 15: Vốn đã được bố trí là Vốn CTMTQG Nước sạch và VSMTNT năm 2013 (tại QĐ số 3368/QĐ-UBND ngày 20/12/2012).</t>
  </si>
  <si>
    <t>Công trình cấp nước tập trung tại  xã Quảng Nghĩa, Hải Tiến, Hải Đông, TP. Móng Cái</t>
  </si>
  <si>
    <t>56/NSH&amp;VSMTNT ngày 25/3/2022</t>
  </si>
  <si>
    <t>1263; 161</t>
  </si>
  <si>
    <t>28/04/2016; 14/1/2019</t>
  </si>
  <si>
    <t>Sửa chữa , chỉnh trang công trình nhà làm việc số 1 của 03 cơ quan Văn phòng Đoàn đại biểu Quốc hội, Văn phòng Hội đồng nhân dân và Văn phòng Ủy ban nhân dân tỉnh</t>
  </si>
  <si>
    <t>234/VP.UBND-XD4 ngày 14/4/2020</t>
  </si>
  <si>
    <t>3678; 3866</t>
  </si>
  <si>
    <t>31/10/2016; 28/9/2018</t>
  </si>
  <si>
    <t xml:space="preserve"> Số lũy kế bao gồm cả 3.114.340 nghìn đồng chuyển nguồn 2019 sang năm 2020</t>
  </si>
  <si>
    <t>Củng cố, nâng cấp đê, kè chống sạt lở bờ sông Cái Cá kết hợp đường bao biển thuộc Trung tâm thể thao vùng Đông Bắc</t>
  </si>
  <si>
    <t>BQLDA ĐTXDCCT dân dụng và công nghiệp</t>
  </si>
  <si>
    <t>420/CV-BDD&amp;CN</t>
  </si>
  <si>
    <t>1086;372; 3205</t>
  </si>
  <si>
    <t>14/5/2012;
25/01/2017; 21/8/2017</t>
  </si>
  <si>
    <t>Trụ sở làm việc của Trạm kiểm soát liên ngành cầu Bắc Luân II</t>
  </si>
  <si>
    <t>Nhà tập luyện đa năng phục vụ người cao tuổi tại Trung tâm thể thao người cao tuổi Quảng Ninh</t>
  </si>
  <si>
    <t>Nhà đa năng trường trung học phổ thông Quảng Hà, huyện Hải Hà</t>
  </si>
  <si>
    <t>Sở Giáo dục và Đào tạo</t>
  </si>
  <si>
    <t>Trạm kiểm soát Biên phòng Bắc Phong Sinh thuộc đồn Biên phòng Quảng Đức, huyện  Hải Hà</t>
  </si>
  <si>
    <t>BCH Bộ đội Biên phòng</t>
  </si>
  <si>
    <t>Dự án cấp điện cho CCN Hoành Bồ, xã Thống nhất, huyện Hoành Bồ</t>
  </si>
  <si>
    <t xml:space="preserve"> UBND TP Hạ Long</t>
  </si>
  <si>
    <t>1970/UBND-TCKH ngày 12/3/2020</t>
  </si>
  <si>
    <t>4077; 1500</t>
  </si>
  <si>
    <t>31/10/2017; 8/5/2020</t>
  </si>
  <si>
    <t>Mở rộng, nâng cấp Bệnh viện đa khoa huyện Hoành Bồ</t>
  </si>
  <si>
    <t>Công an Tỉnh</t>
  </si>
  <si>
    <t>Cải tạo sửa chữa hồ chứa nước Rộc Cả, xã Thống Nhất, huyện Hoành Bồ</t>
  </si>
  <si>
    <t>Công ty TNHH MTV thủy lợi Yên Lập</t>
  </si>
  <si>
    <t>Dự án Đầu tư xây dựng tuyến đường giao thông trục chính nối các khu chức năng chính Khu kinh tế Vân Đồn, tỉnh Quảng Ninh (giai đoạn 1)</t>
  </si>
  <si>
    <t>Ban QL khu Kinh tế</t>
  </si>
  <si>
    <t>3270; 2386</t>
  </si>
  <si>
    <t xml:space="preserve">23/10/2009; 28/7/2016 </t>
  </si>
  <si>
    <t>Không bao gồm chi phí GPMB. Dự án đang được điều chỉnh cơ cấu nguồn vốn để thanh toán cho nha thầu tránh phát sinh nợ đọng XDCB (Chỉ phân khai sau khi dự án được điều chỉnh cơ cấu nguồn vốn)</t>
  </si>
  <si>
    <t>Phân bổ thu hồi vốn ứng</t>
  </si>
  <si>
    <t>Cấp điện lưới quốc gia cho đảo Trần, huyện Cô Tô và đảo Cái Chiên, huyện Hải Hà, tỉnh Quảng Ninh:
- Giai đoạn 1: Cấp điện cho đảo Cái Chiên huyện Hải Hà</t>
  </si>
  <si>
    <t>Công ty
Điện lực
Quảng Ninh</t>
  </si>
  <si>
    <t>3217 ngày 26/10/2015</t>
  </si>
  <si>
    <t>Cầu Bắc Luân II</t>
  </si>
  <si>
    <t>Sở Giao thông vận tải</t>
  </si>
  <si>
    <t>3224 ngày 06/12/2012;
2512 ngày 30/10/2014;
3543 ngày 13/8/2018</t>
  </si>
  <si>
    <t>Kè bảo vệ bờ sông biên giới Khu vực cột Mốc 1367 (2), thành phố Móng Cái</t>
  </si>
  <si>
    <t>Sở Nông nghiệp và phát triển nông thôn</t>
  </si>
  <si>
    <t>2593 ngày 15/10/2012</t>
  </si>
  <si>
    <t>1292/QĐ-UBND  ngày 18/6/2014; 2290/QĐ-UBND  ngày 21/7/2016; 4892/QĐ-UBND ngày 18/12/2017; 4372/QĐ-UBND ngày 30/10/2018; 2116/QĐ-UBND ngày 27/5/2019</t>
  </si>
  <si>
    <t>Để xử lý khiếu kiện phát sinh trong công tác GPMB</t>
  </si>
  <si>
    <t>Các dự án trọng điểm hoàn thành chào mừng Đại hội Đảng bộ tỉnh lần thứ XV</t>
  </si>
  <si>
    <t>BQLDA Đầu tư xây dựng các công trình giao thông</t>
  </si>
  <si>
    <t>UBND TX Đông Triều</t>
  </si>
  <si>
    <t>BQLDA đầu tư các công trình dân dụng và công nghiệp</t>
  </si>
  <si>
    <t>Các dự án quan trọng, trọng điểm và các dự án khác cần đẩy nhanh tiến độ</t>
  </si>
  <si>
    <t xml:space="preserve">Dự án Đường trung tâm thị xã Đông Triều </t>
  </si>
  <si>
    <t>2747/QĐ-UBND ngày 29/10/2018</t>
  </si>
  <si>
    <t>Đồn biên phòng cửa khẩu Cảng Vân Đồn/Bộ chỉ huy BĐBP tỉnh Quảng Ninh</t>
  </si>
  <si>
    <t>BCH Bộ đội BP tỉnh</t>
  </si>
  <si>
    <t>274/QĐ-BQP ngày 19/1/2019 và 855/QĐ-BQP ngày 17/3/2020</t>
  </si>
  <si>
    <t>Đường kết nối từ đường cao tốc Vân Đồn - Móng Cái đến cảng Vạn Ninh</t>
  </si>
  <si>
    <t>QĐ số 4402/QĐ-UBND ngày 30/10/2018</t>
  </si>
  <si>
    <t>Trung tâm dịch vụ việc làm tỉnh</t>
  </si>
  <si>
    <t>QĐ số 713/QĐ-UBND ngày 3/3/2020</t>
  </si>
  <si>
    <t>1584; 1528 5/7/2012; 25/4/2014 (Bộ GTVT)</t>
  </si>
  <si>
    <t>G</t>
  </si>
  <si>
    <t>ĐVT: triệu đồng</t>
  </si>
  <si>
    <t>Dự án</t>
  </si>
  <si>
    <t>Quyết định</t>
  </si>
  <si>
    <t xml:space="preserve">Tổng mức đầu tư </t>
  </si>
  <si>
    <t>KH 2016-2020</t>
  </si>
  <si>
    <t>Điều hòa giảm KH 2020</t>
  </si>
  <si>
    <t>Điều chỉnh giảm KH 2016-2020</t>
  </si>
  <si>
    <t>KH 2016-2020 sau điều chỉnh</t>
  </si>
  <si>
    <t>Nguồn dự phòng vốn đầu tư giai đoạn 2019-2020 chưa phân bổ</t>
  </si>
  <si>
    <t>Theo Nghị quyết số 222/2019/NQ-HĐND ngày 07/12/2019 của HĐND tỉnh</t>
  </si>
  <si>
    <t>Nguồn vốn 01 chương trình không có khả năng giải ngân hết đề nghị điều chỉnh giảm vốn</t>
  </si>
  <si>
    <t>Hầm đường bộ qua Vịnh cửa Lục</t>
  </si>
  <si>
    <t xml:space="preserve">Ban QLDA Hầm đường bộ qua Vịnh Cửa Lục </t>
  </si>
  <si>
    <t>.</t>
  </si>
  <si>
    <t>Kế hoạch trung hạn bố trí 2.020.000 triệu đồng, tuy nhiên đến nay việc hoàn thiện thủ tục khó có khả năng thực hiện. Mặt khác Tỉnh có chỉ đạo lùi thời gian thực hiện dự án vào thời điểm thích hợp. Vì vậy, đề nghị giảm vốn trung hạn 2.015.858 triệu đồng</t>
  </si>
  <si>
    <t>Đầu tư nâng cấp mở rộng Bệnh viện đa khoa tỉnh, trung tâm CDC và một số đơn vị sự nghiệp thuộc Sở Y tế</t>
  </si>
  <si>
    <t>Kế hoạch trung hạn bố trí 200.000 triệu đồng, tuy nhiên đến nay dự án chưa triển khai được do phải điều chỉnh tách trung tâm CDC ra thành dự án riêng để đảm bảo công tác phòng chống bệnh truyền nhiễm trong tình hình mới. Vì vậy, đề nghị giảm vốn trung hạn 194.000 triệu đồng</t>
  </si>
  <si>
    <t>Sở Văn hóa và Thể thao</t>
  </si>
  <si>
    <t>Do dự án phải điều chỉnh các vị trí đặt biển cho phù hợp với quy hoạch của các địa phương, nên không đảm bảo tiến dộ thực hiện hoàn thành để tuyên truyền, quảng cáo chính trị và chào mừng đại hội Đảng các cấp. Vì vậy, đề nghị giảm vốn trung hạn 28.827 triệu đồng</t>
  </si>
  <si>
    <t>DANH MỤC CÁC CHƯƠNG TRÌNH, DỰ ÁN ĐÃ ĐƯỢC BỐ TRÍ VỐN TRONG TRUNG HẠN, CÓ NHU CẦU BỔ SUNG VỐN GIAI ĐOẠN 2019-2020</t>
  </si>
  <si>
    <t>TT</t>
  </si>
  <si>
    <t>KH 2016-2020 đã bố trí</t>
  </si>
  <si>
    <t>Tỷ lệ bố trí vốn (%)</t>
  </si>
  <si>
    <t>Phòng theo dõi, quản lý</t>
  </si>
  <si>
    <t xml:space="preserve">TMĐT </t>
  </si>
  <si>
    <t>Trong đó:</t>
  </si>
  <si>
    <t>NS TW</t>
  </si>
  <si>
    <t>NS TỈNH</t>
  </si>
  <si>
    <t>1</t>
  </si>
  <si>
    <t>Đầu tư hoàn chỉnh đường trục chính phù hợp tiêu chuẩn đường cao tốc và xây dựng tuyến đường gom từ đường cao tốc đến sây bay Vân Đồn</t>
  </si>
  <si>
    <t>Ban QLDA ĐTXD các công trình giao thông</t>
  </si>
  <si>
    <t>Cải tạo hệ thống thoát nước chống ngập lụt khu vực Km 135+400 đến Km 135+800/QL18  (chân dốc Đèo Bụt, cổng nghĩa trang An lạc Viên)</t>
  </si>
  <si>
    <t>QĐCT 4369/QĐ-UBND ngày 30/10/2018</t>
  </si>
  <si>
    <t>TĐGSĐT</t>
  </si>
  <si>
    <t>DANH MỤC DỰ ÁN CẦN BỔ SUNG TRUNG HẠN 2016-2020</t>
  </si>
  <si>
    <t>KH vốn năm 2020</t>
  </si>
  <si>
    <t>Căn cứ đề xuất</t>
  </si>
  <si>
    <t>Dự kiến năm khởi công</t>
  </si>
  <si>
    <t>Trong đó</t>
  </si>
  <si>
    <t xml:space="preserve">TỔNG SỐ </t>
  </si>
  <si>
    <t>Tại Thông báo Kết luận số 395-KL/TU ngày 18/3/2019 của Ban Thường vụ Tỉnh ủy tại buổi làm việc với tâp thể Ban Thường vụ Thị ủy Đông Triều đã đồng ý chủ chương xem xét hỗ trợ. Tại Thông báo số 426-TB/BCSĐ ngày 23/8/2019. UBND thị xã Đông triều đang triển khai thực hiện dự án</t>
  </si>
  <si>
    <t>Thực hiện và giải ngân không đảm bảo tiến độ theo chỉ đạo của Tỉnh ủy, UBND tỉnh</t>
  </si>
  <si>
    <t>Để đẩm bảo đúng với lũy kế vốn đối ứng và ngân sách tỉnh vay lại đã bố trí cho dự án đến hết năm 2020, trong đó: Ngân sách tỉnh đối ứng là 92.940 triệu đồng; ngân sách tỉnh vay lại là 204.458 triệu đồng</t>
  </si>
  <si>
    <t>UBND TX Quảng Yên; UBND TP Hạ Long</t>
  </si>
  <si>
    <t>Bồi thường, giải phóng mặt bằng và tái định cư dự án Cảng hàng không Quảng Ninh</t>
  </si>
  <si>
    <t>Số 2335 ngày 14/9/2012</t>
  </si>
  <si>
    <t>Theo chỉ đạo của UBND tỉnh tại các Văn bản: 7371/UBND-TM2 ngày 15/11/2016; 8841/UBND-TM2 ngày 5/12/2019. Thanh toán số vốn phát sinh trong công tác GPMB</t>
  </si>
  <si>
    <t>Để triển khai thực hiện dự án nhằm hoàn thành đồng bộ với tuyến đường cao tốc Vân Đồn - Móng Cái vào năm 2021</t>
  </si>
  <si>
    <t>Dự nguồn phân bổ cho dự án Đường cao tốc Vân Đồn Móng Cái (Đoạn Vân Đồn Tiên Yên từ km71+00- Km87+80)</t>
  </si>
  <si>
    <t>Dự kiến triển khai cuối năm 2020 và hoàn thành trong năm 2021 theo chỉ đạo của Tỉnh ủy, UBND tỉnh. Chỉ phân khai vốn sau khi có đầy đủ thủ tục theo quy định</t>
  </si>
  <si>
    <t>Dự phòng vốn đầu tư công trung hạn</t>
  </si>
  <si>
    <t>Dự án Cải tạo, nâng cấp QL18 đoạn thành phố Uông Bí - thành phố Hạ Long theo hình thức BOT (GPMB thi công cầu vượt dân sinh Km79+605)</t>
  </si>
  <si>
    <t>Điều hòa giảm vốn kế hoạch 2020</t>
  </si>
  <si>
    <t>Để triển khai các hạng mục phát sinh sau quyết toán nhằm hoàn thành đồng bộ công trình, phát huy hiệu quả sau đầu tư</t>
  </si>
  <si>
    <t>Để triển khai các hạng mục phát sinh sau quyết toán nhằm hoàn thành đồng bộ công trình, phát huy hiệu quả sau đầu tư, đề nghị bổ sung trung hạn 1.300 triệu đồng</t>
  </si>
  <si>
    <t>Kế hoạch năm 2020 sau điều hòa</t>
  </si>
  <si>
    <t>Công tác bồi thường GPMB</t>
  </si>
  <si>
    <t>Phân bổ cho công tác bồi thường GPMB</t>
  </si>
  <si>
    <t>Dự án chuyển tiếp giải ngân 0%</t>
  </si>
  <si>
    <t>Dự án chuyển tiếp giải ngân dưới 10%</t>
  </si>
  <si>
    <t>Dự án chuyển tiếp giải ngân trên 10%</t>
  </si>
  <si>
    <t>Dự án khởi công mới</t>
  </si>
  <si>
    <t>Thu hồi vốn ứng từ nguồn dự phòng tiền lương 50.000 triệu đồng theo kiến nghị của UBKT trung ương và Kiểm toán nhà nước. 
Chỉ phân khai chi tiết sau khi điều chỉnh cơ cấu nguồn vốn</t>
  </si>
  <si>
    <t>Thu hồi vốn ứng từ nguồn dự phòng tiền lương 34.473 triệu đồng theo kiến nghị của UBKT trung ương và Kiểm toán nhà nước.
Chỉ phân khai chi tiết sau khi điều chỉnh cơ cấu nguồn vốn</t>
  </si>
  <si>
    <t>Thu hồi vốn ứng từ nguồn dự phòng tiền lương 30.000 triệu đồng theo kiến nghị của UBKT trung ương và Kiểm toán nhà nước 
Chỉ phân khai chi tiết sau khi điều chỉnh cơ cấu nguồn vốn</t>
  </si>
  <si>
    <t>Thu hồi vốn ứng từ nguồn dự phòng tiền lương 50.000 triệu đồng. Chỉ phân khai chi tiết sau khi điều chỉnh cơ cấu nguồn vốn</t>
  </si>
  <si>
    <t>Thu hồi vốn ứng từ nguồn dự phòng tiền lương 34.473 triệu đồng. Chỉ phân khai chi tiết sau khi điều chỉnh cơ cấu nguồn vốn</t>
  </si>
  <si>
    <t>Thu hồi vốn ứng từ nguồn dự phòng tiền lương 30.000 triệu đồng. Chỉ phân khai chi tiết sau khi điều chỉnh cơ cấu nguồn vốn</t>
  </si>
  <si>
    <t>Dự kiến phê duyệt chủ trương đầu tư tại kỳ họp thường lệ giữa năm</t>
  </si>
  <si>
    <t>Dự án đầu tư nâng cao năng lực trung tâm dịch vụ việc làm Quảng Ninh giai đoạn 2016-2020 tại Tp Hạ Long</t>
  </si>
  <si>
    <t xml:space="preserve">Các dự án khác </t>
  </si>
  <si>
    <t>Dự án giải ngân từ 10%-30%</t>
  </si>
  <si>
    <t>Dự án giải ngân từ 30%-50%</t>
  </si>
  <si>
    <t>Dự án giải ngân trên 50%</t>
  </si>
  <si>
    <t xml:space="preserve">Theo đề nghị CĐT </t>
  </si>
  <si>
    <r>
      <t xml:space="preserve">Dự án phát triển các đô thị dọc hành lang tiểu vùng sông Me Kong GMS lần thứ 2 (ADB)
</t>
    </r>
    <r>
      <rPr>
        <i/>
        <sz val="11"/>
        <rFont val="Times New Roman"/>
        <family val="1"/>
      </rPr>
      <t>- Phần đối ứng ODA</t>
    </r>
  </si>
  <si>
    <t xml:space="preserve"> - GPMB</t>
  </si>
  <si>
    <t xml:space="preserve"> - Xây lắp</t>
  </si>
  <si>
    <t xml:space="preserve">Để xử lý khiếu kiện phát sinh trong công tác GPMB </t>
  </si>
  <si>
    <t>Thanh toán khối lượng hoàn thành tránh phát sinh nợ đọng XDCB</t>
  </si>
  <si>
    <t>PHỤ BIỂU 01: DANH MỤC CÁC DỰ ÁN CHUYỂN TIẾP CÓ TỶ LỆ GIẢI NGÂN 0%</t>
  </si>
  <si>
    <t>Phương án đề xuất điều hòa giảm</t>
  </si>
  <si>
    <t>Các dự án GPMB</t>
  </si>
  <si>
    <t>Không điều hòa</t>
  </si>
  <si>
    <t>Thu hồi vốn ứng</t>
  </si>
  <si>
    <t>Các dự án còn lại</t>
  </si>
  <si>
    <t>Dự án do Bộ, ngành trung ương phê duyệt, ngân sách tỉnh chỉ hỗ trợ</t>
  </si>
  <si>
    <t>c</t>
  </si>
  <si>
    <t>Dự án đang hoàn thiện thủ tục thanh toán, quyết toán</t>
  </si>
  <si>
    <t>d</t>
  </si>
  <si>
    <t>Các dự án mới phân bổ vốn vẫn đảm bảo giải ngân trong năm</t>
  </si>
  <si>
    <t xml:space="preserve">Ban quản lý khu KT </t>
  </si>
  <si>
    <t>e</t>
  </si>
  <si>
    <t>Các dự án khác</t>
  </si>
  <si>
    <t>BQLDA Đầu tư XD các công trình giao thông</t>
  </si>
  <si>
    <t>Ban quản lý khu KT</t>
  </si>
  <si>
    <t>Dự án quan trọng, trọng điểm</t>
  </si>
  <si>
    <t>PHỤ BIỂU 02: DANH MỤC CÁC DỰ ÁN CHUYỂN TIẾP CÓ TỶ LỆ GIẢI NGÂN DƯỚI 10%</t>
  </si>
  <si>
    <t>A</t>
  </si>
  <si>
    <t>Các dự án giải ngân đạt từ 10%-30%</t>
  </si>
  <si>
    <t>Giữ nguyên để thu hút đầu tư</t>
  </si>
  <si>
    <t>B</t>
  </si>
  <si>
    <t>Các dự án giải ngân đạt trên 30%</t>
  </si>
  <si>
    <t>QDDA 4457/QĐ-UBND ngày 30/10/2018 (tỉnhn)</t>
  </si>
  <si>
    <t>4365/QĐ-UBND ngày 30/10/2018</t>
  </si>
  <si>
    <t>Không điều hòa (Vốn ODA 368.820 triệu đồng; tỉnh vay lại 158.066 triệu đồng)</t>
  </si>
  <si>
    <t xml:space="preserve">PHỤ BIỂU 04: DANH MỤC CÁC DỰ ÁN KHỞI CÔNG MỚI </t>
  </si>
  <si>
    <t>Không điều hòa do có quy mô nhỏ</t>
  </si>
  <si>
    <t>C</t>
  </si>
  <si>
    <t>Các công trình dự án động lực, trọng điểm</t>
  </si>
  <si>
    <t>Các dự án giải ngân dưới 30%</t>
  </si>
  <si>
    <t>Các dự án giải ngân trên 30%</t>
  </si>
  <si>
    <t xml:space="preserve">BIỂU TỔNG HỢP NGUỒN VỐN SỰ NGHIỆP CÓ TÍNH CHẤT ĐẦU TƯ NĂM 2020 ĐIỀU HÒA </t>
  </si>
  <si>
    <t>ĐVT: Triệu đồng</t>
  </si>
  <si>
    <t>Điều hòa giảm tại NQ 246</t>
  </si>
  <si>
    <t xml:space="preserve">Khả năng 
giải ngân </t>
  </si>
  <si>
    <t>Nguồn kinh phí còn dư (+)/thiếu (-)</t>
  </si>
  <si>
    <t>Điều hòa tăng</t>
  </si>
  <si>
    <t>Kế hoạch vốn còn lại sau điều chỉnh</t>
  </si>
  <si>
    <t>D</t>
  </si>
  <si>
    <t>2=3+7+10</t>
  </si>
  <si>
    <t>3=1-2</t>
  </si>
  <si>
    <t>5=3-4</t>
  </si>
  <si>
    <t>9=3-7+8</t>
  </si>
  <si>
    <t>Chi thường xuyên</t>
  </si>
  <si>
    <t>Vốn sự nghiệp giáo dục có tính chất đầu tư</t>
  </si>
  <si>
    <t xml:space="preserve">Các dự án mua sắm của ngành giáo dục </t>
  </si>
  <si>
    <t xml:space="preserve">Dự án trang thiết bị cho các trường mầm non, phổ thông trên địa bàn tỉnh Quảng Ninh năm 2019-2020 </t>
  </si>
  <si>
    <t xml:space="preserve"> QĐ số 2529/QĐ-UBND ngày 25/6/2019 của UBND tỉnh</t>
  </si>
  <si>
    <t>Dự án đầu tư bổ sung trang bị bộ thiết bị đồ dùng đồ chơi vận động ngoài trời và bộ  thiết bị dùng chung hỗ trợ đổi mới phương pháp dạy học cho các trường mầm non công lập trên địa bàn tỉnh Quảng Ninh năm 2019</t>
  </si>
  <si>
    <t xml:space="preserve"> QĐ số 2549/QĐ-UBND ngày 25/6/2019 của UBND tỉnh</t>
  </si>
  <si>
    <t>Dự án đầu tư bổ sung bộ thiết bị đổi mới phương pháp dạy học lấy học sinh làm trung  tâm cho các trường tiểu học trên địa bàn tỉnh Quảng Ninh năm 2019</t>
  </si>
  <si>
    <t>QĐ số 2553/QĐ-UBND ngày 25/6/2019 của UBND tỉnh</t>
  </si>
  <si>
    <t xml:space="preserve">Dự án đầu tư trang bị hệ thống Camera và âm thanh các trường mầm non công lập trên địa bàn tỉnh Quảng Ninh </t>
  </si>
  <si>
    <t>QĐ số 2562/QĐ-UBND ngày 25/6/2019 của UBND tỉnh</t>
  </si>
  <si>
    <t>Dự án Cải tạo, nâng cấp thư viện trường học, phát triển văn hóa đọc tại 20 trường tiểu học trên địa bàn tỉnh Quảng Ninh năm 2019</t>
  </si>
  <si>
    <t>Quyết định số 2434/QĐ-UBND ngày 17/6/2019 của UBND tỉnh</t>
  </si>
  <si>
    <t>Đề án thành phố thông minh</t>
  </si>
  <si>
    <t xml:space="preserve">Xây dựng trường học thông minh trên địa bàn thành phố Hạ Long (giai đoạn II) </t>
  </si>
  <si>
    <t>Ban QLDA ĐT XD CT Dân dụng</t>
  </si>
  <si>
    <t>4169/QĐ-UBND ngày 22/10/2018</t>
  </si>
  <si>
    <t>00000</t>
  </si>
  <si>
    <t>070</t>
  </si>
  <si>
    <t>072</t>
  </si>
  <si>
    <t>A3325</t>
  </si>
  <si>
    <t>A1413</t>
  </si>
  <si>
    <t>Đã có QT GĐ chuẩn bị đầu tư số 342/QĐ-STC ngày 23/01/2019</t>
  </si>
  <si>
    <t>Xây dựng trường học thông minh cho 66 trường phổ thông trên địa bàn tỉnh Quảng Ninh (giai đoạn I)</t>
  </si>
  <si>
    <t>4170/QĐ-UBND ngày 22/10/2018</t>
  </si>
  <si>
    <t>074</t>
  </si>
  <si>
    <t>Đã có QT GĐ chuẩn bị đầu tư số 343/QĐ-STC ngày 23/01/2019</t>
  </si>
  <si>
    <t>Nguồn kinh phí chưa có nội dung phân bổ</t>
  </si>
  <si>
    <t>Vốn sự nghiệp khoa học CN có tính chất đầu tư</t>
  </si>
  <si>
    <t>Kinh phí đã phân bổ</t>
  </si>
  <si>
    <t>-</t>
  </si>
  <si>
    <t>Xây dựng bổ sung cơ sở hạ tầng kỹ thuật và phần mềm nền tảng cho thành phố thông minh tỉnh Quảng Ninh</t>
  </si>
  <si>
    <t>2350/QĐ-UBND ngày 26/6/2018</t>
  </si>
  <si>
    <t>A3319</t>
  </si>
  <si>
    <t>A1412</t>
  </si>
  <si>
    <t>Sở Thông tin và Truyền thông</t>
  </si>
  <si>
    <t>371/QĐ-STC ngày 25/01/2019 của Sở Tài chính</t>
  </si>
  <si>
    <t>Xây dựng kiến trúc thành phố thông minh</t>
  </si>
  <si>
    <t>871/QĐ-UBND ngày 20/3/2018, QĐ PDQT DAHT: số 3839/QĐ-STC ngày 09/9/2019</t>
  </si>
  <si>
    <t>Ứng dụng CNTT phục vụ công tác đảm bảo an ninh trật tự và an toàn xã hội trên địa bàn thành phố Hạ Long</t>
  </si>
  <si>
    <t>4311/QĐ-UBND ngày 25/10/2018</t>
  </si>
  <si>
    <t>Công an tỉnh</t>
  </si>
  <si>
    <t>Xây dựng hệ thống quản lý điều hành giao thông thông minh</t>
  </si>
  <si>
    <t>4239/QĐ-UBND ngày 25/10/2018</t>
  </si>
  <si>
    <t>Nâng cao năng lực quan trắc môi trường tự động trên địa bàn tỉnh</t>
  </si>
  <si>
    <t>Sở Tài nguyên và Môi trường</t>
  </si>
  <si>
    <t>870/QĐ-UBND ngày 20/3/2018
3655/QĐ-UBND ngày 30/8/2019</t>
  </si>
  <si>
    <t>f</t>
  </si>
  <si>
    <t>Đầu tư nâng cấp cơ sở hạ tầng CNTT và trung tâm điều hành thông minh tại Trụ sở văn phòng HĐND, UBND, đoàn ĐBQH tỉnh</t>
  </si>
  <si>
    <t>2439/QĐ/UBND ngày 27/6/2017</t>
  </si>
  <si>
    <t>Dự án ứng dụng CNTT nâng cao hiệu quả hoạt động ngành du lịch tỉnh Quảng Ninh giai đoạn 1</t>
  </si>
  <si>
    <t>1571/QĐ-UBND ngày 17/4/2019</t>
  </si>
  <si>
    <t>A3408</t>
  </si>
  <si>
    <t>A1553</t>
  </si>
  <si>
    <t>Dự án Xây dựng trung tâm kiểm soát an toàn thông tin mạng tỉnh Quảng Ninh</t>
  </si>
  <si>
    <t>1610/QĐ-UBND ngày 19/4/2019</t>
  </si>
  <si>
    <t>Số hóa di sản văn hóa trên địa bàn tỉnh Quảng Ninh (Sở Văn hóa và Thể thao)</t>
  </si>
  <si>
    <t xml:space="preserve">2947/QĐ-UBND ngày 29/6/2018 </t>
  </si>
  <si>
    <t>Dự án Xây dựng hệ thống thông tin cơ sở dữ liệu công tác dân tộc tỉnh Quảng Ninh</t>
  </si>
  <si>
    <t>Ban Dân tộc</t>
  </si>
  <si>
    <t>1694/QĐ-UBND ngày 24/4/2019</t>
  </si>
  <si>
    <t>A3393</t>
  </si>
  <si>
    <t>A1537</t>
  </si>
  <si>
    <t>Nâng cấp thư điện tử công vụ tỉnh Quảng Ninh</t>
  </si>
  <si>
    <t>3397/QĐ-UBND ngày 13/8/2019</t>
  </si>
  <si>
    <t>Dự án Ứng dụng CNTT trong công tác quản lý hồ sơ người có công với cách mạng trên địa bàn tỉnh Quảng Ninh</t>
  </si>
  <si>
    <t>Sở Lao động - Thương binh và xã hội</t>
  </si>
  <si>
    <t>5325/QĐ-UBND ngày 20/12/2019</t>
  </si>
  <si>
    <t>Dự án đầu tư nâng cấp hệ thống thiết bị sản xuất chương trình và truyền dẫn phát sóng phát thanh (Kên phát thanh thời sự chính trị tổng hợp QNR1)</t>
  </si>
  <si>
    <t>Trung tâm truyền thông tỉnh</t>
  </si>
  <si>
    <t>5384/QĐ-UBND ngày 23/12/2019</t>
  </si>
  <si>
    <t>Văn phòng Đoàn Đại biểu QH, HĐND và UBND tỉnh</t>
  </si>
  <si>
    <t xml:space="preserve">Số hóa di sản văn hóa trên địa bàn tỉnh Quảng Ninh </t>
  </si>
  <si>
    <t>Kinh phí còn lại chưa phân bổ</t>
  </si>
  <si>
    <t>Kinh phí 10% tiền sử dụng đất</t>
  </si>
  <si>
    <t>Dự án Xây dựng hệ thống thông tin đất đai tỉnh Quảng Ninh đến năm 2020</t>
  </si>
  <si>
    <t>2640/QĐ-UBND ngày 28/9/2019</t>
  </si>
  <si>
    <t>KP chỉnh lý, cấp GCNQSDĐ theo bàn đổ địa chính cho các tổ chức trên địa bàn tỉnh</t>
  </si>
  <si>
    <t>2213/QĐ-UBND ngày 31/5/2019</t>
  </si>
  <si>
    <t>KP 10% tiền sử dụng đất còn lại chưa phân bổ</t>
  </si>
  <si>
    <t>Rà roát xác định ranh giới đất, rừng nằm ngoài ranh giới của Đồng Sơn - Kỳ Thượng</t>
  </si>
  <si>
    <t>Kinh phí kiểm kê đất đai lập bản đồ hiện trạng sử dụng đất tỉnh</t>
  </si>
  <si>
    <t>Kinh phí thực hiện Đề án giao đất, giao rừng, cho thuê đất, thuê rừng huyện Tiên Yên</t>
  </si>
  <si>
    <t>Còn lại chưa phân bổ</t>
  </si>
  <si>
    <t>Chi đầu tư phát triển</t>
  </si>
  <si>
    <t>Đường nối từ đường cao tốc Hạ Long - Hải Phòng với Khu công nghiệp Nam Tiền Phong, thị xã Quảng Yên</t>
  </si>
  <si>
    <t xml:space="preserve"> UBND TX Quảng Yên </t>
  </si>
  <si>
    <t>933/QĐ-UBND ngày 31/3/2016;
2960/QĐ-UBND ngày 14/09/2016; QĐ 741/QĐ-UBND ngày 14/3/2017</t>
  </si>
  <si>
    <t xml:space="preserve"> - GPMB: </t>
  </si>
  <si>
    <t>+ UBND TX Quảng Yên</t>
  </si>
  <si>
    <t>+ UBND TP Hạ Long</t>
  </si>
  <si>
    <t>- Tiểu dự án xây dựng đường giao thông nông thôn dọc 02 bên tuyến đường</t>
  </si>
  <si>
    <t>- UBND TX Quảng Yên: 6.500 triệu đồng (Trong đó: GPMB 4.500; Tiểu dự án xây dựng đường giao thông nông thôn dọc 02 bên tuyến đường 2.000 triệu đồng)</t>
  </si>
  <si>
    <t>- UBND TP Hạ Long: 20.000 triệu đồng</t>
  </si>
  <si>
    <t>Để xử lý phát sinh trong công tác GPMB</t>
  </si>
  <si>
    <t>UBND TX Quảng Yên</t>
  </si>
  <si>
    <t>Đường nối thành phố Hạ Long với cầu Bạch Đằng</t>
  </si>
  <si>
    <t>THạn 375.138</t>
  </si>
  <si>
    <t>Đề đẩy nhanh tiến độ triển khai thực hiện hoàn thành dự án chào mừng Đại hôi Đảng Bộ tỉnh lần thứ XV</t>
  </si>
  <si>
    <t>Hiện nay dự án đã thi công và giả ngân gần hết vốn TW. Vì vậy, để đẩy nhanh tiến độ thực hiện dự án tránh phát sinh nợ đọng XDCB, đề nghị bổ sung 10.000 triệu đồng</t>
  </si>
  <si>
    <t xml:space="preserve">Dự nguồn Phân bổ cho dự án Đường cao tốc Vân Đồn Móng Cái (Đoạn Vân Đồn Tiên Yên từ km71+00- Km87+80) </t>
  </si>
  <si>
    <t>Hạ Long, Cẩm Phả, Vân Đồn</t>
  </si>
  <si>
    <t>3188/QĐ-UBND ngày 22/10/2015; 3708/QĐ-UBND ngày 1/11/2016; 823/QĐ-UBND ngày 16/3/2018; 3368/QDD-UBND ngày 12/8/2019</t>
  </si>
  <si>
    <t>Do nhu cầu GPMB thực tế của các địa phương đến nay chỉ cẩn bổ sung thêm 24.096 triệu đồng của kế hoạch năm 2020 (UBND tỉnh đã phân khai chi tiết tại QĐ số 1573/QĐ-UBND ngày 15/5/2020). Vì vậy đề nghị điều hòa giảm 175.904/200.000 triệu đồng</t>
  </si>
  <si>
    <t>Số vốn đề nghị phân bổ, điều hòa giảm</t>
  </si>
  <si>
    <t>Số vốn đề nghị phân bổ, điều hòa tăng</t>
  </si>
  <si>
    <t>Để xử lý khiếu kiện phát sinh trong công tác GPMB; chỉ phân khai sau khi điều chỉnh lại tổng mức đầu tư</t>
  </si>
  <si>
    <t>Đơn vị: Triệu đồng</t>
  </si>
  <si>
    <t>Phân loại dự án (A-B-C)</t>
  </si>
  <si>
    <t>Ngành, lĩnh vực</t>
  </si>
  <si>
    <t>Quyết định đầu tư đã được UBND tỉnh giao kế hoạch các năm</t>
  </si>
  <si>
    <t>Lũy kế số vốn đến hết năm 2015</t>
  </si>
  <si>
    <t>Kế hoạch vốn trung hạn giai đoạn 2016-2020</t>
  </si>
  <si>
    <t>KH năm 2016</t>
  </si>
  <si>
    <t>KH năm 2017</t>
  </si>
  <si>
    <t>Kế hoạch 2018</t>
  </si>
  <si>
    <t>KH năm 2019</t>
  </si>
  <si>
    <t>Lũy kế vốn cấp đến 2019</t>
  </si>
  <si>
    <t>Kế hoạch vốn trung hạn giai năm 2020</t>
  </si>
  <si>
    <t xml:space="preserve">Lũy kế vốn cấp đến 2020 </t>
  </si>
  <si>
    <t>Tỷ lệ vốn bố trí (%)</t>
  </si>
  <si>
    <t>Đếm dự án</t>
  </si>
  <si>
    <t>Dự kiến Chuyển tiếp sang 2021-2025</t>
  </si>
  <si>
    <t>Dự kiến kế hoạch năm 2021</t>
  </si>
  <si>
    <t>Tỷ lệ</t>
  </si>
  <si>
    <t>Ghi chú (chi tiết)</t>
  </si>
  <si>
    <t>Địa phương</t>
  </si>
  <si>
    <t>Rà soát</t>
  </si>
  <si>
    <t>Dùng tên dự án</t>
  </si>
  <si>
    <t>Trung ương</t>
  </si>
  <si>
    <t>KIỂM TRA</t>
  </si>
  <si>
    <t>Số quyết định; ngày, tháng, năm ban hành</t>
  </si>
  <si>
    <t>Tổng số (tất cả các nguồn vốn)</t>
  </si>
  <si>
    <t>NS Tỉnh</t>
  </si>
  <si>
    <t>Ứng 2016</t>
  </si>
  <si>
    <t>Ứng 2019</t>
  </si>
  <si>
    <t>Trong đó NS tỉnh</t>
  </si>
  <si>
    <t>KH</t>
  </si>
  <si>
    <t>Thu ứng</t>
  </si>
  <si>
    <t>Vốn ứng đến hết 2016 chưa bố trí vốn thu hồi</t>
  </si>
  <si>
    <t>Chênh lệch</t>
  </si>
  <si>
    <t>2018-2020</t>
  </si>
  <si>
    <t>2016-2020</t>
  </si>
  <si>
    <t>2016-2017</t>
  </si>
  <si>
    <t>Ban quản lý dự án ĐTXD các CTDD&amp;CN</t>
  </si>
  <si>
    <t xml:space="preserve">Cầu Cửa Lục 3 </t>
  </si>
  <si>
    <t>Ban Quản lý ĐTXD các CTGT</t>
  </si>
  <si>
    <t>BQL dự án đầu tư xây dựng các công trình Giao thông</t>
  </si>
  <si>
    <t>BQL Khu kinh tế</t>
  </si>
  <si>
    <t>Đại học Hạ Long</t>
  </si>
  <si>
    <t>QĐCT 49/QĐ-HĐND ngày 10/9/2018</t>
  </si>
  <si>
    <t>Ban chỉ huy Biên phòng cửa khẩu cảng Vân Đồn</t>
  </si>
  <si>
    <t>BCH Biên phòng tỉnh</t>
  </si>
  <si>
    <t>QĐ số 274/QĐ-BQP ngày 19/01/2019; 855/QĐ-BQP ngày 17/3/2020 (BQP)</t>
  </si>
  <si>
    <t>2. TỔNG SỐ NHU CẦU VỐN NGÂN SÁCH TỈNH  DỰ KIẾN CHUYỂN TIẾP SANG GIAI ĐOẠN 2021-2025 LÀ 17.124 TỶ CHIẾM 38% SỐ VỐN GIAI ĐOẠN 2016-2020</t>
  </si>
  <si>
    <t>3. SAU KHI LOẠI TRỪ DỰ ÁN HẦM ĐƯỜNG BỘ QUA VỊNH CỬA LỤC KHÔNG TRIỂN KHAI 9.781 TỶ ĐỒNG CÒN THÌ NHU CẦU VỐN NGÂN SÁCH TỈNH CHUYỂN SANG GIAI ĐOẠN 2021-2025 LÀ 7.343 TỶ ĐỒNG CHIẾM 16%</t>
  </si>
  <si>
    <t>DANH MỤC CÁC CHƯƠNG TRÌNH, DỰ ÁN CHUYỂN TIẾP SANG GIAI ĐOẠN  2021-2025</t>
  </si>
  <si>
    <t>1. TỔNG SỐ  VỐN DỰ KIẾN TRONG KẾ HOẠCH ĐẦU TƯ CÔNG TRUNG HẠN 2016-2020 LÀ 50.656,587 TỶ (THEO NGHỊ QUYẾT 82, 151,184), TRONG ĐÓ VỐN NGÂN SÁCH TỈNH LÀ 45.344, 370 TỶ ĐỒNG</t>
  </si>
  <si>
    <t xml:space="preserve">Dự án Đường cao tốc Vân Đồn Móng Cái (Đoạn Vân Đồn Tiên Yên từ km71+00- Km87+80) </t>
  </si>
  <si>
    <t>PHỤ BIỂU 13:</t>
  </si>
  <si>
    <t>Biểu 01: 
ĐIỀU CHỈNH GIẢM CÁC DỰ ÁN ĐÃ ĐƯỢC BỐ TRÍ VỐN TRONG TRUNG HẠN</t>
  </si>
  <si>
    <t xml:space="preserve">Biểu 02: </t>
  </si>
  <si>
    <t xml:space="preserve">Biểu 03: </t>
  </si>
  <si>
    <t>Trung tâm Giáo dục Quốc phòng - An ninh (Giai đoạn 2)</t>
  </si>
  <si>
    <t>Đầu tư, mở rộng Trung tâm Giáo dục Lao động Xã hội tỉnh Quảng Ninh</t>
  </si>
  <si>
    <t>Trung tâm Giáo dục LĐXH tỉnh Quảng Ninh</t>
  </si>
  <si>
    <t>Ứng dụng kỹ thuật di truyền trong chuẩn đoán trước sinh tại Bệnh viện Sản nhi Quảng Ninh</t>
  </si>
  <si>
    <t>Bệnh viện Sản - Nhi</t>
  </si>
  <si>
    <t>Công trình cấp nước xã Tân Bình, huyện Đầm Hà</t>
  </si>
  <si>
    <t>1783; 161</t>
  </si>
  <si>
    <t>17/07/2013; 14/1/2019</t>
  </si>
  <si>
    <t>Công trình cấp nước xã Đông Hải – Đông Ngũ, huyện Tiên Yên</t>
  </si>
  <si>
    <t>1198; 161</t>
  </si>
  <si>
    <t>10/06/2014; 14/1/2019</t>
  </si>
  <si>
    <t>Hồ chứa nước Khe Cát, Tiên Yên</t>
  </si>
  <si>
    <t>3125; 441; 2772</t>
  </si>
  <si>
    <t>30/10/2009; 11/2/2015; 19/7/2017</t>
  </si>
  <si>
    <t>Các dự án không có khả năng triển khai hoặc không đảm bảo tiến độ do nhiều nguyên nhân khác nhau đề nghị đưa khỏi kế hoạch đầu công trung hạn 2016-2020 xem xét đầu tư giai đoạn sau</t>
  </si>
  <si>
    <t>Tạm dừng triển khai theo chỉ đạo của Tỉnh</t>
  </si>
  <si>
    <t>Trạm kiểm soát biên phòng Cái Lân thuộc Đồn biên phòng cửa khẩu cảng Hòn Gai</t>
  </si>
  <si>
    <t>QĐ PD DA 3359 ngày 30/10/2015</t>
  </si>
  <si>
    <t>Điều hòa giảm vốn kế hoạch 2020 (Gốc)</t>
  </si>
  <si>
    <t>s</t>
  </si>
  <si>
    <t xml:space="preserve">   UỶ BAN NHÂN DÂN </t>
  </si>
  <si>
    <t xml:space="preserve">   TỈNH QUẢNG NINH</t>
  </si>
  <si>
    <t>Biểu số 33-NĐ31</t>
  </si>
  <si>
    <t>DỰ TOÁN CHI NGÂN SÁCH ĐỊA PHƯƠNG NĂM 2020</t>
  </si>
  <si>
    <t>CỦA TỈNH QUẢNG NINH</t>
  </si>
  <si>
    <t>Đơn vị: Triệu đồng./.</t>
  </si>
  <si>
    <t>Ngày 13/11/2018</t>
  </si>
  <si>
    <t>CHỈ TIÊU</t>
  </si>
  <si>
    <t>CHÊNH LỆCH SO NQ 246</t>
  </si>
  <si>
    <t>NSĐP</t>
  </si>
  <si>
    <t>TỈNH</t>
  </si>
  <si>
    <t>H,X</t>
  </si>
  <si>
    <t xml:space="preserve">Chi từ nguồn thu NSĐP được hưởng </t>
  </si>
  <si>
    <t>Chi từ nguồn cải cách tiền lương cấp huyện</t>
  </si>
  <si>
    <t>TỔNG CHI NSĐP</t>
  </si>
  <si>
    <t>CHI ĐẦU TƯ PHÁT TRIỂN</t>
  </si>
  <si>
    <t>Chi đầu tư phát triển từ nguồn thu tiền sử dụng đất</t>
  </si>
  <si>
    <t>Chi đầu tư XDCB bằng nguồn vốn trong nước</t>
  </si>
  <si>
    <t xml:space="preserve"> - Chi từ nguồn phí tham quan Vịnh Hạ Long</t>
  </si>
  <si>
    <t>- Chi từ nguồn phí tham quan danh thắng Yên Tử</t>
  </si>
  <si>
    <t xml:space="preserve"> - Chi nguồn thu phí BVMT đối với hoạt động KTKS than</t>
  </si>
  <si>
    <t xml:space="preserve"> - Chi từ nguồn thu cho thuê mặt đất, mặt nước</t>
  </si>
  <si>
    <t xml:space="preserve"> - Chi từ nguồn Phí sử dụng hạ tầng cửa khẩu</t>
  </si>
  <si>
    <t xml:space="preserve"> - Chi đầu tư từ nguồn thu xổ số kiến thiết</t>
  </si>
  <si>
    <t>- Vốn tập trung còn lại</t>
  </si>
  <si>
    <t>Bổ sung chi đầu tư sau khi cân đối các nhiệm vụ chi</t>
  </si>
  <si>
    <t>Trong đó: cơ cấu từ các nhiệm vụ chi bổ sung chi ĐTPT</t>
  </si>
  <si>
    <t>CHI HỖ TRỢ HOẠT ĐỘNG TÍN DỤNG NHÀ NƯỚC</t>
  </si>
  <si>
    <t>DỰ TRỮ TÀI CHÍNH</t>
  </si>
  <si>
    <t>CHI THƯỜNG XUYÊN</t>
  </si>
  <si>
    <t>*</t>
  </si>
  <si>
    <t>Chi từ nguồn thu NSĐP được hưởng</t>
  </si>
  <si>
    <t>Trđó: Chi từ nguồn cải cách tiền lương cấp tỉnh dự toán 2020</t>
  </si>
  <si>
    <t>Trong đó: Chi từ nguồn cải cách tiền lương cấp huyện còn tồn tại cấp ngân sách</t>
  </si>
  <si>
    <t>An ninh - quốc phòng</t>
  </si>
  <si>
    <t xml:space="preserve">  Trđó: - KP chi hoạt động an ninh địa phương</t>
  </si>
  <si>
    <t xml:space="preserve">            - KP chi hoạt động quốc phòng địa phương</t>
  </si>
  <si>
    <t xml:space="preserve">             - KP bảo vệ biên giới đất liền, biên giới biển địa phương</t>
  </si>
  <si>
    <t>Chi SN Giáo dục - Đào tạo</t>
  </si>
  <si>
    <t>Trđó:  - Chi SN giáo dục có tính chất đầu tư</t>
  </si>
  <si>
    <t xml:space="preserve">           - SN tập trung ngành giáo dục</t>
  </si>
  <si>
    <t xml:space="preserve">           - Tăng cường cơ sở vật chất và mua sắm trang thiết bị cho các trường học</t>
  </si>
  <si>
    <t xml:space="preserve">           - KP đào tạo nguồn nhân lực CLC, cán bộ cơ sở</t>
  </si>
  <si>
    <t xml:space="preserve">           - Hỗ trợ sinh viên hệ đại học</t>
  </si>
  <si>
    <t xml:space="preserve">           - Thu hút nhân tài</t>
  </si>
  <si>
    <t xml:space="preserve">           - KP sửa chữa CSVC trường học do cấp huyện quản lý</t>
  </si>
  <si>
    <t>SN khoa học Công nghệ</t>
  </si>
  <si>
    <t>Trđó: - Kinh phí nhiệm vụ, đề tài khoa học</t>
  </si>
  <si>
    <t xml:space="preserve">          - KP đặt hàng lĩnh vực KHCN</t>
  </si>
  <si>
    <t xml:space="preserve">          -  SN KHCN có tính chất đầu tư</t>
  </si>
  <si>
    <t>SN Y tế, dân số và gia đình</t>
  </si>
  <si>
    <t>Trđó: - SN tập trung ngành y tế</t>
  </si>
  <si>
    <t xml:space="preserve">        - Tăng cường CSVC, mua sắm thiết bị cho các cơ sở y tế</t>
  </si>
  <si>
    <t xml:space="preserve">          - Kinh phí phòng chống dịch COVID-19</t>
  </si>
  <si>
    <t>SN văn hoá, thể thao, phát thanh truyền hình</t>
  </si>
  <si>
    <t>Trđó: - SN văn hóa ngành</t>
  </si>
  <si>
    <t xml:space="preserve">          - SN thể thao ngành</t>
  </si>
  <si>
    <t xml:space="preserve">          - KP đặt hàng lĩnh vực thể thao</t>
  </si>
  <si>
    <t xml:space="preserve">          - KP đặt hàng Trung tâm thông tin</t>
  </si>
  <si>
    <t>Chi sự nghiệp môi trường</t>
  </si>
  <si>
    <t>Trđó: - Chi đặt hàng lĩnh vực môi trường</t>
  </si>
  <si>
    <t xml:space="preserve">Chi SN kinh tế </t>
  </si>
  <si>
    <t xml:space="preserve">          - KP đặt hàng lĩnh vực kinh tế</t>
  </si>
  <si>
    <t xml:space="preserve">         - KP bế mạc năm du lịch và tổ chức hội nghị …</t>
  </si>
  <si>
    <t xml:space="preserve">          - KP xúc tiến du lịch, xúc tiến thương mại, xúc tiến đầu tư (bao gồm 30 tỷ đồng KP quảng bá trên các phương tiện truyền thông trong và ngoài nước)</t>
  </si>
  <si>
    <t xml:space="preserve">          - KP sự nghiệp giao thông</t>
  </si>
  <si>
    <t xml:space="preserve">          - KP 10% thực hiện thực hiện công tác đo đạc, đăng ký đất đai, lập cơ sở dữ liệu hồ sơ địa chính và cấp giấy chứng nhận quyền sử dụng đất theo chỉ đạo của Thủ tướng Chính phủ. </t>
  </si>
  <si>
    <t>Chi quản lý hành chính</t>
  </si>
  <si>
    <t>Trđó: - KP mua sắm, sửa chữa tài sản phục vụ chuyên môn</t>
  </si>
  <si>
    <t xml:space="preserve">           - KP phục vụ công tác thu lệ phí</t>
  </si>
  <si>
    <t xml:space="preserve">           - KP thực hiện chương trình cải cách tư pháp</t>
  </si>
  <si>
    <t>Chi đảm bảo xã hội</t>
  </si>
  <si>
    <t>Chi khác</t>
  </si>
  <si>
    <t>KP chi sự nghiệp có tính chất đầu tư dành cho các dự án và đề án thành phố thông minh (năm 2019 bố trí lên SNKHCN)</t>
  </si>
  <si>
    <t>Cơ cấu các nhiệm vụ chi bổ sung chi đầu tư phát triển bổ sung mục I</t>
  </si>
  <si>
    <t xml:space="preserve">DỰ PHÒNG NGÂN SÁCH </t>
  </si>
  <si>
    <t>VII. CHI NỘP NS CẤP TRÊN</t>
  </si>
  <si>
    <t>VI</t>
  </si>
  <si>
    <t>DỰ PHÒNG NGUỒN TĂNG LƯƠNG</t>
  </si>
  <si>
    <t>Số chi tăng lương, an sinh xã hội từ nguồn cải cách tiền lương theo Quyết định 579/QĐ-UBND ngày 28/4/2017 của Thủ tướng Chính phủ đã tính tại mục IV</t>
  </si>
  <si>
    <t>VII</t>
  </si>
  <si>
    <t>CHI TRẢ LÃI PHÍ</t>
  </si>
  <si>
    <t>CHI TỪ NGUỒN NSTW BỔ SUNG CÓ MỤC TIÊU</t>
  </si>
  <si>
    <t>Bổ sung vốn đầu tư để thực hiện các chương trình mục tiêu, nhiệm vụ</t>
  </si>
  <si>
    <t>Bổ sung vốn sự nghiệp thực hiện các chế độ, chính sách và một số CTMT</t>
  </si>
  <si>
    <t>Bổ sung vốn thực hiện 2 chương trình mục tiêu quốc gia</t>
  </si>
  <si>
    <t>TRẢ NỢ GỐC</t>
  </si>
  <si>
    <t>Tổng số chi Bộ Tài chính giao</t>
  </si>
  <si>
    <t xml:space="preserve">Loại trừ bội chi cho đầu tư </t>
  </si>
  <si>
    <t>Chi bổ sung từ NSTW</t>
  </si>
  <si>
    <t>Chi cân đối NSĐP</t>
  </si>
  <si>
    <t>Biểu số 34-NĐ31</t>
  </si>
  <si>
    <t>DỰ TOÁN CHI NGÂN SÁCH CẤP TỈNH THEO LĨNH VỰC NĂM 2020</t>
  </si>
  <si>
    <t>Nội dung</t>
  </si>
  <si>
    <t>4=3-2</t>
  </si>
  <si>
    <t>TỔNG CHI NGÂN SÁCH TỈNH</t>
  </si>
  <si>
    <t>CHI BỔ SUNG CHO NGÂN SÁCH CẤP DƯỚI</t>
  </si>
  <si>
    <t>CHI NGÂN SÁCH CẤP TỈNH THEO LĨNH VỰC</t>
  </si>
  <si>
    <t xml:space="preserve">Chi đầu tư phát triển </t>
  </si>
  <si>
    <t>Chi đầu tư cho các dự án</t>
  </si>
  <si>
    <t>Chi giáo dục - đào tạo và dạy nghề</t>
  </si>
  <si>
    <t>Chi khoa học và công nghệ</t>
  </si>
  <si>
    <t>Chi quốc phòng</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</si>
  <si>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</si>
  <si>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</si>
  <si>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</si>
  <si>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</si>
  <si>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</si>
  <si>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</si>
  <si>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</si>
  <si>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 xml:space="preserve">Chi hoạt động của cơ quan quản lý nhà nước, đảng, đoàn thể </t>
  </si>
  <si>
    <t>Chi bảo đảm xã hội</t>
  </si>
  <si>
    <t>Chi đầu tư khác</t>
  </si>
  <si>
    <t>Chi đầu tư và hỗ trợ vốn cho các doanh nghiệp cung cấp sản phẩm, dịch vụ công ích do Nhà nước đặt hàng, các tổ chức kinh tế,</t>
  </si>
  <si>
    <t>Chi đầu tư phát triển khác</t>
  </si>
  <si>
    <t xml:space="preserve">Chi khoa học và công nghệ </t>
  </si>
  <si>
    <t>Chi anh ninh - quốc phòng</t>
  </si>
  <si>
    <t>Chi hoạt động của cơ quan quản lý nhà nước, đảng, đoàn thể</t>
  </si>
  <si>
    <t>Chi khác ngân sách</t>
  </si>
  <si>
    <t>Cơ cấu các nhiệm vụ chi bổ sung chi đầu tư phát triển đã tính tại mục I</t>
  </si>
  <si>
    <t>Chi trả nợ lãi các khoản do chính quyền địa phương vay</t>
  </si>
  <si>
    <t>Chi hỗ trợ hoạt động tín dụng nhà nước</t>
  </si>
  <si>
    <t>Chi bổ sung quỹ dự trữ tài chính</t>
  </si>
  <si>
    <t>Dự phòng ngân sách</t>
  </si>
  <si>
    <t>Chi tạo nguồn, điều chỉnh tiền lương</t>
  </si>
  <si>
    <t>Số chi tăng lương, an sinh xã hội từ nguồn cải cách tiền lương theo Quyết định 579/QĐ-TTg ngày 28/4/2017 của Thủ tướng Chính phủ đã tính tại mục I</t>
  </si>
  <si>
    <r>
      <t>Ghi chú:</t>
    </r>
    <r>
      <rPr>
        <i/>
        <sz val="12"/>
        <color indexed="8"/>
        <rFont val="Times New Roman"/>
        <family val="1"/>
      </rPr>
      <t xml:space="preserve"> </t>
    </r>
  </si>
  <si>
    <t>(1) Ngân sách xã không có nhiệm vụ chi bổ sung cân đối cho ngân sách cấp dưới.</t>
  </si>
  <si>
    <t>(2)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</si>
  <si>
    <t>(3) Theo quy định tại Điều 7, Điều 11 và Điều 39 Luật NSNN, ngân sách huyện, xã không có nhiệm vụ chi nghiên cứu khoa học và công nghệ, chi trả lãi vay, chi bổ sung quỹ dự trữ tài chính.</t>
  </si>
  <si>
    <t>Phụ lục số 12</t>
  </si>
  <si>
    <t>Biểu 37 - NĐ31</t>
  </si>
  <si>
    <t>DỰ TOÁN CHI THƯỜNG XUYÊN CỦA NGÂN SÁCH CẤP TỈNH CHO TỪNG CƠ QUAN, TỔ CHỨC THEO LĨNH VỰC NĂM 2019</t>
  </si>
  <si>
    <t>ĐVT: triệu đồng./.</t>
  </si>
  <si>
    <t>Dự toán 2019</t>
  </si>
  <si>
    <t>Dự toán 2020</t>
  </si>
  <si>
    <t>Chi an ninh</t>
  </si>
  <si>
    <t>Chi Giáo dục - đào tạo và dạy nghề</t>
  </si>
  <si>
    <t>Y tế, dân số, gia đình</t>
  </si>
  <si>
    <t>Văn hóa thông tin</t>
  </si>
  <si>
    <t>Phát thanh truyền hình</t>
  </si>
  <si>
    <t>Thể dục thể thao</t>
  </si>
  <si>
    <t>Bảo vệ môi trường</t>
  </si>
  <si>
    <t>Các hoạt động kinh tế</t>
  </si>
  <si>
    <t>Hoạt động của cơ quan quản lý nhà nước, Đảng, đoàn thể</t>
  </si>
  <si>
    <t>Bảo đảm xã hội</t>
  </si>
  <si>
    <t>KP tự chủ</t>
  </si>
  <si>
    <t>KP không tự chủ</t>
  </si>
  <si>
    <t>Kinh phí dự án, đề tài, nhiệm vụ</t>
  </si>
  <si>
    <t>Theo định mức</t>
  </si>
  <si>
    <t>Bù mặt bằng</t>
  </si>
  <si>
    <t>Kinh phí thường xuyên</t>
  </si>
  <si>
    <t>Văn phòng Đoàn ĐBQH, HĐND và UBND tỉnh</t>
  </si>
  <si>
    <t xml:space="preserve">Văn phòng Đoàn ĐBQH, HĐND và UBND tỉnh </t>
  </si>
  <si>
    <t>Trung tâm thông tin</t>
  </si>
  <si>
    <t xml:space="preserve"> Ban quản lý các khu kinh tế</t>
  </si>
  <si>
    <t xml:space="preserve"> Ban Dân tộc tỉnh</t>
  </si>
  <si>
    <t xml:space="preserve"> Ban Xây dựng Nông thôn mới </t>
  </si>
  <si>
    <t xml:space="preserve"> Sở Tài chính</t>
  </si>
  <si>
    <t>Trong đó: Kinh phí trích từ nguồn thu hồi phát hiện qua thanh tra nộp ngân sách nhà nước</t>
  </si>
  <si>
    <t xml:space="preserve"> Sở Lao động Thương binh và xã hội</t>
  </si>
  <si>
    <t>Văn phòng Sở</t>
  </si>
  <si>
    <t>Chi cục phòng chống tệ nạn xã hội</t>
  </si>
  <si>
    <t xml:space="preserve">Trung tâm bảo trợ trẻ em </t>
  </si>
  <si>
    <t>TT bảo trợ xã hội</t>
  </si>
  <si>
    <t>TT điều dưỡng người có công</t>
  </si>
  <si>
    <t>TT dịch vụ việc làm</t>
  </si>
  <si>
    <t>Cơ sở cai nghiện ma túy</t>
  </si>
  <si>
    <t>TT công tác xã hội</t>
  </si>
  <si>
    <t xml:space="preserve"> Sở Khoa học &amp; công nghệ</t>
  </si>
  <si>
    <t>Văn phòng Sở KHCN</t>
  </si>
  <si>
    <t>Chi cục Tiêu chuẩn đo lường chất lượng</t>
  </si>
  <si>
    <t xml:space="preserve"> Sở Xây dựng </t>
  </si>
  <si>
    <t xml:space="preserve"> Sở Tư pháp</t>
  </si>
  <si>
    <t>Văn phòng Sở Tư pháp</t>
  </si>
  <si>
    <t>Trung tâm TGPL nhà nước</t>
  </si>
  <si>
    <t xml:space="preserve"> Sở Công Thương</t>
  </si>
  <si>
    <t>Chi cục Quản lý TT</t>
  </si>
  <si>
    <t>Trung tâm xúc tiến thương mại</t>
  </si>
  <si>
    <t xml:space="preserve"> Sở Nông nghiệp và PT nông thôn </t>
  </si>
  <si>
    <t>Văn phòng sở</t>
  </si>
  <si>
    <t>Chi cục Kiểm lâm</t>
  </si>
  <si>
    <t>Chi cục Chăn nuôi và Thú y</t>
  </si>
  <si>
    <t>Chi cục Trồng trọt và Bảo vệ thực vật</t>
  </si>
  <si>
    <t>Chi cục Phát triển nông thôn</t>
  </si>
  <si>
    <t>Chi cục Thủy lợi</t>
  </si>
  <si>
    <t>Chi cục Thủy sản</t>
  </si>
  <si>
    <t>Chi cục Quản lý chất lượng Nông lâm sản và thủy sản</t>
  </si>
  <si>
    <t>Trung tâm Khuyến nông-khuyến ngư</t>
  </si>
  <si>
    <t>Trung tâm Nước sinh hoạt và vệ sinh MTNT</t>
  </si>
  <si>
    <t xml:space="preserve"> Sở Giao thông - Vận tải </t>
  </si>
  <si>
    <t>Thanh tra Sở GTVT</t>
  </si>
  <si>
    <t>Trạm QL vận tải quá cảnh ĐB Việt-Trung</t>
  </si>
  <si>
    <t xml:space="preserve"> Ban An toàn giao thông</t>
  </si>
  <si>
    <t xml:space="preserve"> Sở Tài nguyên và môi trường</t>
  </si>
  <si>
    <t>Chi cục Bảo vệ môi trường</t>
  </si>
  <si>
    <t>Chi cục Biển và Hải đảo</t>
  </si>
  <si>
    <t>Quỹ Bảo vệ môi trường</t>
  </si>
  <si>
    <t>Trung tâm CNTT TN&amp;MT</t>
  </si>
  <si>
    <t>Văn phòng đăng ký đất đai</t>
  </si>
  <si>
    <t xml:space="preserve"> Sở Văn hoá - Thể thao</t>
  </si>
  <si>
    <t>Văn phòng Sở VHTT</t>
  </si>
  <si>
    <t>Bảo tàng tỉnh</t>
  </si>
  <si>
    <t>Thư viện tỉnh</t>
  </si>
  <si>
    <t>Trung tâm văn hóa điện ảnh</t>
  </si>
  <si>
    <t>Trung tâm huấn luyện thi đấu TDTT</t>
  </si>
  <si>
    <t>Trường TDTT</t>
  </si>
  <si>
    <t>Trung tâm Lặn cứu nạn và Thể thao dưới nước</t>
  </si>
  <si>
    <t xml:space="preserve"> Sở Du lịch</t>
  </si>
  <si>
    <t>Văn phòng Sở Du lịch</t>
  </si>
  <si>
    <t>Trung tâm xúc tiến du lịch</t>
  </si>
  <si>
    <t xml:space="preserve"> Sở Y tế </t>
  </si>
  <si>
    <t xml:space="preserve"> Văn Phòng Sở Y tế </t>
  </si>
  <si>
    <t xml:space="preserve"> Chi cục Dân số - KHHGD</t>
  </si>
  <si>
    <t xml:space="preserve"> Chi cục An toàn vệ sinh thực phẩm</t>
  </si>
  <si>
    <t>Bệnh viện Lao và phổi</t>
  </si>
  <si>
    <t>Bệnh viện bảo vệ sức khỏe tâm thần</t>
  </si>
  <si>
    <t xml:space="preserve">Bệnh viện y dược cổ truyền </t>
  </si>
  <si>
    <t>Bệnh viện phục hồi chức năng</t>
  </si>
  <si>
    <t>Trung tâm kiểm soát bệnh tật</t>
  </si>
  <si>
    <t>Trung tâm phòng chống bệnh xã hội</t>
  </si>
  <si>
    <t xml:space="preserve">Trung tâm y tế dự phòng </t>
  </si>
  <si>
    <t>Trung tâm phòng chống HIV/AISD</t>
  </si>
  <si>
    <t>Trung tâm truyền thông và giáo dục sức khỏe</t>
  </si>
  <si>
    <t>Trung tâm chăm sóc sức khỏe sinh sản</t>
  </si>
  <si>
    <t>Trung tâm kiểm dịch y tế quốc tế</t>
  </si>
  <si>
    <t>Trâm tâm giám định y khoa</t>
  </si>
  <si>
    <t>Trung tâm kiểm nghiệm</t>
  </si>
  <si>
    <t>Trung tâm vận chuyển cấp cứu</t>
  </si>
  <si>
    <t>Trung tâm pháp y</t>
  </si>
  <si>
    <t>BV đa khoa Cẩm Phả</t>
  </si>
  <si>
    <t>Trung tâm y tế huyện Bình Liêu</t>
  </si>
  <si>
    <t>Trung tâm y tế huyện Ba Chẽ</t>
  </si>
  <si>
    <t>Trung tâm y tế huyện Đầm Hà</t>
  </si>
  <si>
    <t>Trung tâm y tế huyện Cô Tô</t>
  </si>
  <si>
    <t>Trung tâm y tế TP Uông Bí</t>
  </si>
  <si>
    <t>Trung tâm y tế TP Hạ Long</t>
  </si>
  <si>
    <t>Trung tâm y tế TX Đông Triều</t>
  </si>
  <si>
    <t>Trung tâm y tế TX Quảng Yên</t>
  </si>
  <si>
    <t>Trung tâm y tế huyện Hoành Bồ</t>
  </si>
  <si>
    <t>Trung tâm y tế TP Cẩm Phả</t>
  </si>
  <si>
    <t>Trung tâm y tế huyện Vân Đồn</t>
  </si>
  <si>
    <t>Trung tâm y tế huyện Tiên Yên</t>
  </si>
  <si>
    <t>Trung tâm y tế huyện Hải Hà</t>
  </si>
  <si>
    <t>Trung tâm y tế TP Móng Cái</t>
  </si>
  <si>
    <t xml:space="preserve"> Sở Giáo dục - Đào tạo </t>
  </si>
  <si>
    <t>Văn phòng Sở Giáo dục và Đào tạo</t>
  </si>
  <si>
    <t>Trường THPT Bạch Đằng</t>
  </si>
  <si>
    <t>Trường THPT Bãi Cháy</t>
  </si>
  <si>
    <t>Trường THPT Cẩm Phả</t>
  </si>
  <si>
    <t>Trường THPT Cửa Ông</t>
  </si>
  <si>
    <t>Trường THPT Đông Thành</t>
  </si>
  <si>
    <t>Trường THPT Đông Triều</t>
  </si>
  <si>
    <t>Trường THPT Hoàng Hoa Thám</t>
  </si>
  <si>
    <t>Trường THPT Hoàng Quốc Việt</t>
  </si>
  <si>
    <t>Trường THPT Hoàng Văn Thụ</t>
  </si>
  <si>
    <t>Trường THPT Hoành Bồ</t>
  </si>
  <si>
    <t>Trường THPT Hòn Gai</t>
  </si>
  <si>
    <t>Trường THPT Lê Chân</t>
  </si>
  <si>
    <t>Trường THPT Lê Hồng Phong</t>
  </si>
  <si>
    <t>Trường THPT Lê Quý Đôn</t>
  </si>
  <si>
    <t>Trường THPT Lý Thường Kiệt</t>
  </si>
  <si>
    <t>Trường THPT Minh Hà</t>
  </si>
  <si>
    <t>Trường THPT Mông Dương</t>
  </si>
  <si>
    <t>Trường THPT Ngô Quyền</t>
  </si>
  <si>
    <t>Trường PT DTNT Tỉnh</t>
  </si>
  <si>
    <t>Trường THPT Chuyên Hạ Long</t>
  </si>
  <si>
    <t>Trường THPT Trần Phú</t>
  </si>
  <si>
    <t>Trường THPT Uông Bí</t>
  </si>
  <si>
    <t>Trường THPT Vũ Văn Hiếu</t>
  </si>
  <si>
    <t>Trung tâm HN&amp;GDTX Tỉnh</t>
  </si>
  <si>
    <t>Trường THPT Đầm Hà</t>
  </si>
  <si>
    <t>Trường THCS, THPT Đường Hoa Cương</t>
  </si>
  <si>
    <t>Trường THPT Hải Đông</t>
  </si>
  <si>
    <t>Trường THPT Quảng Hà</t>
  </si>
  <si>
    <t>Trường THPT Tiên Yên</t>
  </si>
  <si>
    <t>Trường PT DTNT Tiên Yên</t>
  </si>
  <si>
    <t>Trường THPT Ba Chẽ</t>
  </si>
  <si>
    <t>Trường THPT Bình Liêu</t>
  </si>
  <si>
    <t>Trường THPT Cô Tô</t>
  </si>
  <si>
    <t>Trường THCS,THPT Hoành Mô</t>
  </si>
  <si>
    <t>Trường THPT Quan Lạn</t>
  </si>
  <si>
    <t>Trường THCS&amp;THPT Quảng La</t>
  </si>
  <si>
    <t>Trường THPT Hải Đảo</t>
  </si>
  <si>
    <t xml:space="preserve"> Sở Kế hoạch và đầu tư</t>
  </si>
  <si>
    <t xml:space="preserve"> Sở Nội vụ</t>
  </si>
  <si>
    <t>Văn phòng Sở Nội vụ</t>
  </si>
  <si>
    <t>Ban thi đua - khen thưởng</t>
  </si>
  <si>
    <t>Ban Tôn giáo</t>
  </si>
  <si>
    <t>Chi cục văn thư - lưu trữ</t>
  </si>
  <si>
    <t xml:space="preserve"> Sở Ngoại vụ</t>
  </si>
  <si>
    <t xml:space="preserve"> Sở Thông tin và Truyền thông</t>
  </si>
  <si>
    <t>Trung tâm công nghê thông tin và TT</t>
  </si>
  <si>
    <t xml:space="preserve"> Thanh tra Tỉnh </t>
  </si>
  <si>
    <t xml:space="preserve"> Ban Xúc tiến và hỗ trợ đầu tư </t>
  </si>
  <si>
    <t xml:space="preserve"> Trung tâm phục vụ hành chính công</t>
  </si>
  <si>
    <t xml:space="preserve"> Vườn Quốc gia Bái Tử Long</t>
  </si>
  <si>
    <t xml:space="preserve"> Trường chính trị Nguyễn Văn Cừ</t>
  </si>
  <si>
    <t xml:space="preserve"> Trường Đại học Hạ Long</t>
  </si>
  <si>
    <t xml:space="preserve"> Trường CĐ nghề Giao thông cơ điện</t>
  </si>
  <si>
    <t>Trường cao đẳng nghề Việt-Hàn</t>
  </si>
  <si>
    <t xml:space="preserve"> Trạm kiểm soát liên hiệp km15 Bến tàu Dân Tiến</t>
  </si>
  <si>
    <t xml:space="preserve"> Hội chữ thập đỏ</t>
  </si>
  <si>
    <t xml:space="preserve"> Liên minh các HTX và Doanh nghiệp ngoài QD </t>
  </si>
  <si>
    <t xml:space="preserve"> Hội văn học nghệ thuật</t>
  </si>
  <si>
    <t xml:space="preserve"> Hội người mù</t>
  </si>
  <si>
    <t xml:space="preserve"> Liên hiệp các hội KH KT tỉnh QN</t>
  </si>
  <si>
    <t>Hội Luật gia</t>
  </si>
  <si>
    <t>Hội Đông y</t>
  </si>
  <si>
    <t>Hội nạn nhân chất độc màu da cam</t>
  </si>
  <si>
    <t>Hội khuyến học tỉnh</t>
  </si>
  <si>
    <t>Hội bảo trợ người tàn tật và trẻ em</t>
  </si>
  <si>
    <t>Hội Cựu thanh niên xung phong</t>
  </si>
  <si>
    <t xml:space="preserve"> Hội Nhà báo</t>
  </si>
  <si>
    <t xml:space="preserve"> Khối cơ quan Tỉnh uỷ</t>
  </si>
  <si>
    <t>Trung tâm truyền thông</t>
  </si>
  <si>
    <t xml:space="preserve"> Ban Bảo vệ chăm sóc sức khỏe cán bộ</t>
  </si>
  <si>
    <t>Khối Mặt trận tổ quốc và các tổ chức chính trị - xã hội</t>
  </si>
  <si>
    <t>Cơ quan khối</t>
  </si>
  <si>
    <t>Cung văn hóa thiếu nhi</t>
  </si>
  <si>
    <t>Kinh phí không thường xuyên</t>
  </si>
  <si>
    <t>Quốc phòng</t>
  </si>
  <si>
    <t>Hỗ trợ hoạt động quốc phòng địa phương</t>
  </si>
  <si>
    <t>Bộ Chỉ huy quân sự tỉnh</t>
  </si>
  <si>
    <t>Kinh phí quản lý biên giới đất liền, biển đảo</t>
  </si>
  <si>
    <t>Bộ Chỉ huy Bộ đội biên phòng tỉnh</t>
  </si>
  <si>
    <t>Sở Ngoại vụ</t>
  </si>
  <si>
    <t>Kinh phí quốc phòng khác</t>
  </si>
  <si>
    <t>Hỗ trợ Bộ Tư lệnh Hải quan xây dựng nhà đa năng tại đảo chìm Đá Đông C huyện đảo Trường Sa (Văn bản 2968/UBND-NC ngày 04/5/2019)</t>
  </si>
  <si>
    <t>An ninh và trật tự an toàn xã hội</t>
  </si>
  <si>
    <t>Hỗ trợ Công an tỉnh thực hiện hoạt động an ninh và trật tự an toàn xã hội địa phương</t>
  </si>
  <si>
    <t>Chi an ninh và trật tự an toàn xã hội khác</t>
  </si>
  <si>
    <t>Sự nghiệp Giáo dục đào tạo và dạy nghề</t>
  </si>
  <si>
    <t>Sự nghiệp ngành</t>
  </si>
  <si>
    <t>KP ôn luyện đội tuyển quốc gia</t>
  </si>
  <si>
    <t>Cấp bù học phí, hỗ trợ chi phí học tập, hỗ trợ học sinh, chế độ theo Nghị định 61, chế độ học sinh dân tộc nội trú</t>
  </si>
  <si>
    <t>KP khen thưởng toàn ngành</t>
  </si>
  <si>
    <t>Chế độ học sinh trường chuyên Hạ Long (bao gồm cả chế độ theo Nghị quyết 22)</t>
  </si>
  <si>
    <t>Kinh phí dạy hòa nhập trẻ khuyết tật</t>
  </si>
  <si>
    <t>KP hỗ trợ kỳ thi THPT quốc gia</t>
  </si>
  <si>
    <t>Hội khỏe phù đổng</t>
  </si>
  <si>
    <t>Kinh phí vận hành trường học thông minh cho các trường</t>
  </si>
  <si>
    <t>Các hoạt động chuyên môn khác</t>
  </si>
  <si>
    <t xml:space="preserve">Tăng cường cơ sở vật chất trường học </t>
  </si>
  <si>
    <t>Sở Giáo dục và đào tạo</t>
  </si>
  <si>
    <t>Kinh phí thực hiện các chương trình, dự án của ngành Giáo dục (Vốn SN có tính chất đầu tư)</t>
  </si>
  <si>
    <t>Xây dựng trường học thông minh trên địa bàn thành phố Hạ Long giai đoạn II (Quyết định số 4169/QĐ-UBND ngày 22/10/2018)</t>
  </si>
  <si>
    <t>Ban QLDA đầu tư xây dựng công trình dân dụng và công nghiệp tỉnh</t>
  </si>
  <si>
    <t>Xây dựng trường học thông minh cho 66 trường phổ thôn trên địa bàn tỉnh Quảng Ninh giai đoạn I (Quyết định số 4170/QĐ-UBND ngày 22/10/2018)</t>
  </si>
  <si>
    <t>Đầu tư trang, thiết bị cho các trường mầm non, phổ thông trên địa bàn tỉnh Quảng Ninh năm học 2019-2020 ( Quyết định số 2529/QĐ-UBND ngày 25/6/2019)</t>
  </si>
  <si>
    <t>Đầu tư bổ sung trang bị Bộ thiết bị- Đồ dùng- Đồ chơi - Bộ vận động ngoài trời và Bộ thiết bị dùng chung hỗ trợ đổi mới phương pháp dạy học cho các trường mầm non công lập trên địa bàn tỉnh Quảng Ninh năm 2019 (Quyết định số 2549/QĐ-UBND ngày 25/6/2019)</t>
  </si>
  <si>
    <t>Đầu tư bổ sung bộ thiết bị đổi mới phương pháp dạy học lấy học sinh làm trung tâm cho các trường tiểu học trên địa bàn tỉnh Quảng Ninh năm 2019 (Quyết định số 2553/QĐ-UBND ngày 25/6/2019)</t>
  </si>
  <si>
    <t>Dự án trang bị Hệ thống CAMERA và âm thanh cho một số trường mầm non trên địa bàn tỉnh (Quyết định số 2562/QĐ-UBND ngày 25/6/2019)</t>
  </si>
  <si>
    <t>Dự án Cải tạo, nâng cấp thư viện trường học, phát triển văn hóa đọc tại 20 trường tiểu học trên địa bàn tỉnh Quảng Ninh năm 2019 (Quyết định số 2434/QĐ-UBND ngày 17/6/2019)</t>
  </si>
  <si>
    <t xml:space="preserve"> Sự nghiệp giáo dục khác</t>
  </si>
  <si>
    <t xml:space="preserve">Đề án đào tạo, bồi dưỡng, nâng cao chất lượng và phát triển toàn diện nguồn nhân lực tỉnh đến năm 2020 </t>
  </si>
  <si>
    <t>Trường Nguyễn Văn Cừ và các đơn vị thực hiện</t>
  </si>
  <si>
    <t>Hỗ trợ sinh viên hệ Đại học</t>
  </si>
  <si>
    <t>Trường Đại học Hạ Long</t>
  </si>
  <si>
    <t>Kinh phí mời giảng viên thỉnh giảng</t>
  </si>
  <si>
    <t>Kinh phí thực hiện Đề án sử dụng, quản lý, vận hành cơ sở vật chất giai đoạn 2019 - 2023</t>
  </si>
  <si>
    <t>Trường Nguyễn Văn Cừ</t>
  </si>
  <si>
    <t>Hỗ trợ đối tượng thu hút nhân tài</t>
  </si>
  <si>
    <t>Thực hiện chính sách thu hút và khuyến khích sinh viên học tập trong một số ngành đào tạo tại Trường Đại học Hạ Long theo Nghị quyết 187/2019/NQ-HĐND</t>
  </si>
  <si>
    <t>Đào tạo, bồi dưỡng cán bộ cơ sở</t>
  </si>
  <si>
    <t>KP đào tạo lưu học sinh Lào</t>
  </si>
  <si>
    <t>Trường Đại học công nghiệp Quảng Ninh</t>
  </si>
  <si>
    <t xml:space="preserve">Chương trình đào tạo nghề cho lao động nông thôn </t>
  </si>
  <si>
    <t>Sở Lao động TBXH chủ trì</t>
  </si>
  <si>
    <t>KP sửa chữa CSVC trường học do cấp huyện quản lý</t>
  </si>
  <si>
    <t>Chi đào tạo khác</t>
  </si>
  <si>
    <t>Sự nghiệp Khoa học và công nghệ</t>
  </si>
  <si>
    <t>Kinh phí đặt hàng dịch vụ công</t>
  </si>
  <si>
    <t>Xây dựng nguồn lực thông tin; Trang thông tin KHCN; Phổ biến thông tin KHCN</t>
  </si>
  <si>
    <t xml:space="preserve">Sở Khoa học và Công nghệ </t>
  </si>
  <si>
    <t>Nghiên cứu ứng dụng TBKH&amp;CN; Hoạt động sàn Giao dịch công nghệ &amp; Thiết bị; Hội thảo KHCN; Phục vụ công tác QLNN..</t>
  </si>
  <si>
    <t>Các nhiệm vụ tăng cường công tác chuyên môn và khoa học công nghệ</t>
  </si>
  <si>
    <t xml:space="preserve">Kiểm định, hiệu chuẩn, thủ nghiệm phương tiện đo, chuẩn đo lường </t>
  </si>
  <si>
    <t>Kinh phí sự nghiệp khoa học - công nghệ có tính chất đầu tư</t>
  </si>
  <si>
    <t>Đề án thành phố thông minh:</t>
  </si>
  <si>
    <t>Xây dựng kiến trúc thành phố thông minh và kiến trúc Chính quyền điện tử tỉnh Quảng Ninh (Quyết định số 871/QĐ-UBND ngày 20/3/2018)</t>
  </si>
  <si>
    <t>Xây dựng bổ sung cơ sở hạ tầng kỹ thuật và phần mềm nền tảng cho thành phố thông minh tỉnh Quảng Ninh (Quyết định số 2350/QĐ-UBND ngày 26/6/2018)</t>
  </si>
  <si>
    <t>Ban QLDA công trình dân dụng và công nghiệp tỉnh</t>
  </si>
  <si>
    <t>Ứng dụng CNTT phục vụ công tác đảm bảo an ninh trật tự và an toàn xã hội trên địa bàn thành phố Hạ Long (Quyết định số 4311/QĐ-UBND ngày 25/10/2018)</t>
  </si>
  <si>
    <t>Xây dựng hệ thống quản lý điều hành giao thông thông minh (Quyết định số 4239/QĐ-UBND ngày 25/10/2018)</t>
  </si>
  <si>
    <t>Nâng cao năng lực quan trắc môi trường tự động trên địa bàn tỉnh (Quyết định số 870/QĐ-UBND ngày 20/3/2018 và điều chỉnh số 3655/QĐ-UBND ngày 30/8/2019)</t>
  </si>
  <si>
    <t>Dự án ứng dụng CNTT nâng cao hiệu quả hoạt động ngành du lịch tỉnh Quảng Ninh giai đoạn 1 (Quyết định số 1571/QĐ-UBND ngày 17/4/2019)</t>
  </si>
  <si>
    <t>Dự án Xây dựng trung tâm kiểm soát an toàn thông tin mạng tỉnh Quảng Ninh (Quyết định số 1610/QĐ-UBND ngày 19/4/2019)</t>
  </si>
  <si>
    <t>Các dự án khác:</t>
  </si>
  <si>
    <t>Dự án Nâng cấp thư điện tử công vụ tỉnh Quảng Ninh (Quyết định số 3397/QĐ-UBND ngày 13/8/2019)</t>
  </si>
  <si>
    <t>Dự án xây dựng hệ thống thông tin dữ liệu công tác dân tộc tỉnh Quảng Ninh (Quyết định số 1694/QĐ-UBND ngày 24/4/2019)</t>
  </si>
  <si>
    <t>KP thực hiện các dự án, nhiệm vụ đề tài khoa học</t>
  </si>
  <si>
    <t>Các nhiệm vụ khoa học và công nghệ chuyển tiếp</t>
  </si>
  <si>
    <t>KP quản lý, các nhiệm vụ tăng cường công tác chuyên môn</t>
  </si>
  <si>
    <t xml:space="preserve">Các nhiệm vụ, đề án triển khai mới </t>
  </si>
  <si>
    <t>Sự nghiệp Y tế, dân số và gia đình</t>
  </si>
  <si>
    <t xml:space="preserve"> Sự nghiệp ngành</t>
  </si>
  <si>
    <t>KP thực đề án HIV theo NQ 218/2015/NQ-HĐND</t>
  </si>
  <si>
    <t>Kinh phí thực hiện công tác dân số - KHHGĐ</t>
  </si>
  <si>
    <t>Đề án mất cân bằng giới tính khi sinh</t>
  </si>
  <si>
    <t>KP KCB cho người nghèo</t>
  </si>
  <si>
    <t>KP Phòng chống dịch bệnh</t>
  </si>
  <si>
    <t>KP KCB lưu động, chỉ đạo tuyến và các nhiệm vụ chuyên môn khác</t>
  </si>
  <si>
    <t>Kinh phí tăng cường cơ sở vật chất và mua sắm trang thiết bị của các đơn vị ngành y tế</t>
  </si>
  <si>
    <t xml:space="preserve">Dự án đầu tư hiện đại hóa trang thiết bị y tế chuyên dùng cho Trung tâm y tế huyện Cô Tô </t>
  </si>
  <si>
    <t xml:space="preserve">Kinh phí vệ sinh an toàn thực phẩm </t>
  </si>
  <si>
    <t>Sở Nông nghiệp và PTNT</t>
  </si>
  <si>
    <t>Sở Công thương</t>
  </si>
  <si>
    <t>Kinh phí hỗ trợ mua Bảo hiểm học sinh sinh viên</t>
  </si>
  <si>
    <t>Bảo hiểm xã hội tỉnh</t>
  </si>
  <si>
    <t>Kinh phí phòng, chống dịch COVID-19</t>
  </si>
  <si>
    <t>Sự nghiệp Văn hóa thông tin</t>
  </si>
  <si>
    <t>Sự nghiệp văn hóa ngành</t>
  </si>
  <si>
    <t>Sở Văn hóa thể thao</t>
  </si>
  <si>
    <t>Kinh phí hợp tác truyền thông với các cơ quan báo chí (Kế hoạch số 4596 ngày 20/09/2012 của UBND tỉnh)</t>
  </si>
  <si>
    <t>Sở Thông tin và truyền thông</t>
  </si>
  <si>
    <t>Kinh phí đặt hàng các nhiệm vụ lĩnh vực văn hóa thông tin</t>
  </si>
  <si>
    <t>Báo Quảng Ninh</t>
  </si>
  <si>
    <t xml:space="preserve"> Sự nghiệp văn hoá khác</t>
  </si>
  <si>
    <t>Trong đó: Hỗ trợ báo Hạ Long</t>
  </si>
  <si>
    <t>Hội Văn học nghệ thuật</t>
  </si>
  <si>
    <t>Kinh phí quản lý Cung quy hoạch, triển lãm và hội chợ</t>
  </si>
  <si>
    <t>Bảo tồn chống xuống cấp di tích Đình Quan Lạn (Quyết định số 4305/QĐ-UBND ngày 14/10/2019)</t>
  </si>
  <si>
    <t>Sự nghiệp phát thanh truyền hình</t>
  </si>
  <si>
    <t>Chi đặt hàng Trung tâm truyền thông</t>
  </si>
  <si>
    <t>VIII</t>
  </si>
  <si>
    <t>Sự nghiệp Thể dục thể thao</t>
  </si>
  <si>
    <t xml:space="preserve">Sự nghiệp thể thao ngành </t>
  </si>
  <si>
    <t>KP đặt hàng thuộc lĩnh vực thể dục thể thao</t>
  </si>
  <si>
    <t>Kinh phí khai thác, vận hành, quản lý Trung tâm thể thao vùng Đông Bắc</t>
  </si>
  <si>
    <t>IX</t>
  </si>
  <si>
    <t>Sự nghiệp Bảo vệ môi trường</t>
  </si>
  <si>
    <t>Kinh phí đặt hàng thuộc lĩnh vực bảo vệ môi trường</t>
  </si>
  <si>
    <t>KP đặt hàng Quan trắc và báo cáo hiện trạng môi trường tỉnh QN</t>
  </si>
  <si>
    <t>Quản lý vận hành các trạm quan trắc môi trường tự động, cố định do tỉnh quản lý</t>
  </si>
  <si>
    <t>Các dự án, nhiệm vụ môi trường</t>
  </si>
  <si>
    <t>Các công trình chuyển tiếp:</t>
  </si>
  <si>
    <t>Các công trình mới</t>
  </si>
  <si>
    <t>Công tác điều tra về Môi trường</t>
  </si>
  <si>
    <t>Kinh phí thực hiện chính sách hỗ trợ di dời các cơ sở tiểu thu công nghiệp gây ô nhiễm môi trường hoặc không phù hợp quy hoạch đô thị phải di dời trên địa bàn tỉnh Quảng Ninh đến năm 2025</t>
  </si>
  <si>
    <t>UBND các địa phương</t>
  </si>
  <si>
    <t>X</t>
  </si>
  <si>
    <t>Các Hoạt động kinh tế</t>
  </si>
  <si>
    <t>Kinh phí đặt hàng lĩnh vực kinh tế</t>
  </si>
  <si>
    <t>Sản xuất tiêu thụ thóc giống nguyên chủng phục vụ phát triển giống sản xuất lương thực</t>
  </si>
  <si>
    <t>Nuôi giữ đàn lợn giống gốc ông, bà Móng Cái</t>
  </si>
  <si>
    <t>Lưu giữ giống cây thông nhựa Quảng Ninh</t>
  </si>
  <si>
    <t>Kinh phí đặt hàng lĩnh vực thủy lợi</t>
  </si>
  <si>
    <t>Thực hiện nhiệm vụ khuyến công</t>
  </si>
  <si>
    <t>Hoạt động thuộc lĩnh vực tiết kiệm năng lượng, hiệu quả</t>
  </si>
  <si>
    <t>Thực hiện kế hoạch phát triển công nghiệp hỗ trợ</t>
  </si>
  <si>
    <t xml:space="preserve">Tổ chức các hoạt động kết nối cung cầu, Xúc tiến tiêu thụ các sản phẩm OCOP Quảng Ninh với các nhà phân phối, kênh tiêu thụ sản phẩm trong nước và khu vực </t>
  </si>
  <si>
    <t>Quản lý vận hành sàn giao dịch thương mại điện tử</t>
  </si>
  <si>
    <t>Tổ chức các khóa tập huấn kỹ năng nghiệp vụ liên quan đến xúc tiến thương mại</t>
  </si>
  <si>
    <t>Cung cấp dịch vụ công thuộc lĩnh vực du lịch</t>
  </si>
  <si>
    <t>Sở Du lịch</t>
  </si>
  <si>
    <t>Tham gia các hội chợ trong nước và quốc tế</t>
  </si>
  <si>
    <t>Khảo sát thị trường khách du lịch trong nước và quốc tế trên địa bàn tỉnh QN</t>
  </si>
  <si>
    <t xml:space="preserve">Dịch vụ tư vấn, giới thiệu việc làm, định hướng nghề nghiệp cho người lao động </t>
  </si>
  <si>
    <t>Sở Lao động TB&amp;XH</t>
  </si>
  <si>
    <t>Dịch vụ thu thập, phân tích và cung ứng thông tin thị trường lao động</t>
  </si>
  <si>
    <t>Lưu trữ, quản lý khai thác thông tin, dữ liệu tài nguyên và môi trường phục vụ quản lý nhà nước</t>
  </si>
  <si>
    <t>Quản lý vận hành khai thác cơ sở dữ liệu tài nguyên và môi trường phục vụ quản lý nhà nước</t>
  </si>
  <si>
    <t>Đặt hàng khai thác vận tải hành khách công cộng bằng xe buýt chất lượng cao tuyến Cảng Hàng không quốc tế Vân Đồn - TP Hạ Long</t>
  </si>
  <si>
    <t>Kinh phí đặt hàng quản lý, vận hành 4 công trình cấp nước sạch nông thôn</t>
  </si>
  <si>
    <t>KP xúc tiến thương mại, xúc tiến du lịch, xúc tiến đầu tư</t>
  </si>
  <si>
    <t>Trđó: - KP hội chợ triển lãm các sản phẩm thương hiệu OCOOP (hội chợ thường niên)</t>
  </si>
  <si>
    <t xml:space="preserve">           - KP quảng bá trên các phương tiện thông tin trong và ngoài nước</t>
  </si>
  <si>
    <t xml:space="preserve">Dự án hoàn thiện, hiện đại hóa hồ sơ, bản đồ địa giới hành chính và xây dựng cơ sở dữ liệu về địa giới hành chính </t>
  </si>
  <si>
    <t>KF duy trì hệ thống quản lý kiểm soát quản lý tàu tham quan Vịnh Hạ Long bằng CN định vị vệ tinh</t>
  </si>
  <si>
    <t>Sự nghiệp giao thông</t>
  </si>
  <si>
    <t>Bổ sung Quỹ Bảo trì đường bộ tỉnh</t>
  </si>
  <si>
    <t>Quỹ Bảo trì đường bộ</t>
  </si>
  <si>
    <t>KP đặt hàng bảo dưỡng, sửa chữa đường thủy nội địa</t>
  </si>
  <si>
    <t xml:space="preserve">Kinh phí hỗ trợ theo Nghị định số 67/2014/NĐ-CP về một số chính sách phát triển thủy sản </t>
  </si>
  <si>
    <t xml:space="preserve">Kinh phí hỗ trợ theo Quyết định số 48/2010/QĐ-TTg ngày 13/7/2010 về một số chính sách khuyến khích, hỗ trợ khai thác, nuôi trồng hải sản và dịch vụ khai thác hải sản trên các vùng biển xa </t>
  </si>
  <si>
    <t>Chương trình mục tiêu phát triển lâm nghiệp bền vững</t>
  </si>
  <si>
    <t>Khoán bảo vệ rừng</t>
  </si>
  <si>
    <t>Dự án điều tra phân bố hai loài thực vật quý hiếm Dẻ tùng sọc trắng và Kim giao núi đá tại Khu bảo tồn thiên nhiên Đồng Sơn - Kỳ Thượng, huyện Hoành Bồ (Quyết định số 901/QĐ-UBND ngày 08/3/2019)</t>
  </si>
  <si>
    <t>Xây dựng đề án chuyển loại rừng sản xuất sang rừng phòng hộ, đặc dụng sau khi rà soát, điều chỉnh quy hoạch 03 loại rừng (Quyết định số 4199/QĐ-UBND ngày 07/10/2019)</t>
  </si>
  <si>
    <t>Đề án điều tra đánh giá các mô hình rừng trồng và đề xuất danh mục các loài cây bản địa cung cấp gỗ lớn có giá trị cao ở Quảng Ninh (Quyết định số 3628/QĐ-UBND ngày 29/8/2019)</t>
  </si>
  <si>
    <t>Dự án Rừng và đồng bằng Việt Nam (Kế hoạch 135/KH-UBND ngày 18/6/2019)</t>
  </si>
  <si>
    <t>Chương trình bảo vệ và phát triển nguồn lợi thủy sản năm 2019 (Theo Quyết định 3773/QĐ-UBND ngày 27/11/2015)</t>
  </si>
  <si>
    <t>Dự án thả cá giống thủy sản vào các vùng nước tự nhiên</t>
  </si>
  <si>
    <t>Dự án truyền thông nâng cao nhận thức cộng đồng dân cư về công tác bảo vệ và phát triển nguồn lợi thủy sản</t>
  </si>
  <si>
    <t>Thực hiện kế hoạch số 42/KH-UBND ngày 28/9/2017 của UBND tỉnh về công tác tăng cường công tác quản lý khai thác, bảo vệ và phát triển nguồn lợi thủy sản trên địa bàn tỉnh</t>
  </si>
  <si>
    <t>Dự án đầu tư đóng mới tàu kiểm ngư và trang thiết bị phục vụ công tác Thanh tra thủy sản (Quyết định 2599/QĐ-UBND ngày 28/6/2019 của UBND tỉnh)</t>
  </si>
  <si>
    <t>Kinh phí khuyến nông</t>
  </si>
  <si>
    <t>Chương trình phòng chống dịch bệnh</t>
  </si>
  <si>
    <t>Kinh phí quan trắc cảnh báo môi trường vùng nuôi trồng thủy sản phục vụ phòng chống dịch bệnh thủy sản (Kế hoạch phòng chống dịch bệnh thủy sản)</t>
  </si>
  <si>
    <t>Kinh phí phòng chống dịch bệnh gia súc gia cầm</t>
  </si>
  <si>
    <t xml:space="preserve">Kinh phí phòng chống dịch bệnh thủy sản </t>
  </si>
  <si>
    <t>Kinh phí thực hiện chương trình khống chế và tiến tới loại trừ bệnh dại</t>
  </si>
  <si>
    <t>Kế hoạch hành động ngăn chặn và ứng phó khẩn cấp đối với khả năng bệnh dịch tả châu Phi xâm nhiễm trên địa bàn tỉnh</t>
  </si>
  <si>
    <t>Chương trình giám sát dịch hại trên một số cây trồng chủ yếu trên địa bàn tỉnh (IPM) cấp tỉnh</t>
  </si>
  <si>
    <t>Kinh phí thực hiện nhiệm vụ theo Kế hoạch thu gom, xử lý bao gói thuốc bảo vệ thực vật sau sử dụng và hóa chất bảo vệ thực vật không được phép sử dụng tại các vùng sản xuất nông nghiệp trên địa bàn tỉnh Quảng Ninh (Kế hoạch số 91/KH-UBND ngày 05/4/2019)</t>
  </si>
  <si>
    <t>Kinh phí thực hiện trồng thử nghiệm một số cây trên địa bàn tỉnh</t>
  </si>
  <si>
    <t>Vốn di dân</t>
  </si>
  <si>
    <t>Sở Nông nghiệp và PTNT chủ trì phối hợp với UBND các địa phương</t>
  </si>
  <si>
    <t>Kinh phí bổ sung quy hỗ trợ Nông dân theo Kế hoạch 4364/KH-UBND ngày 06/09/2012 của UBND tỉnh)</t>
  </si>
  <si>
    <t>Hội Nông dân tỉnh</t>
  </si>
  <si>
    <t>10% tiền sử dụng đất của Khối huyện chuyển về tỉnh</t>
  </si>
  <si>
    <t>KP chỉnh lý, cấp GCNQSDĐ theo bản đồ địa chính cho các tổ chức trên địa bàn tỉnh</t>
  </si>
  <si>
    <t>Xây dựng hệ thống thông tin đất đai tỉnh Quảng Ninh đến năm 2020</t>
  </si>
  <si>
    <t>Nghị quyết số 148/NQ-HĐND 07/12/2018 về một số chính sách hỗ trợ doanh nghiệp nhỏ và vừa, doanh nghiệp khởi nghiệp đổi mới sáng tạo và doanh nghiệp đầu tư vào các khu công nghiệp, khu kinh tế trên địa bàn tỉnh QN đến năm 2020)</t>
  </si>
  <si>
    <t>Sở Kế hoạch và Đầu tư chủ trì phối hợp với các Sở, ngành</t>
  </si>
  <si>
    <t>Dự nguồn chính sách cảng hàng không</t>
  </si>
  <si>
    <t>Kinh phí vận hành, kiểm định an toàn đập và lập phương án ứng phó với tình huống khẩn cấp hồ chứa nước đối với các công trình thủy lợi</t>
  </si>
  <si>
    <t>Sở Nông nghiệp và PTNT chủ trì phối hợp với Các công ty thủy lợi</t>
  </si>
  <si>
    <t>Kinh phí thực hiện nhiệm vụ Chương trình phát triển nhà ở tỉnh Quảng Ninh đến năm 2030 (QĐ 3975/QĐ-UBND ngày 23/9/2019)</t>
  </si>
  <si>
    <t>Sở Xây dựng</t>
  </si>
  <si>
    <t>Kinh phí lắp đặt hệ thống quản lý định vị đối với các tàu kinh doanh xăng dầu trên biển (Văn bản số 2745/UBND-XD3 ngày 24/4/2019)</t>
  </si>
  <si>
    <t>Dự án thành lập hệ thống bản đồ hành chính cấp huyện, cấp tỉnh Quảng Ninh (Quyết định số 3060/QĐ-UBND ngày 25/7/2019)</t>
  </si>
  <si>
    <t>Sở Nội vụ</t>
  </si>
  <si>
    <t>Dự nguồn chính sách mới ban hành</t>
  </si>
  <si>
    <t>Nghị quyết quy định mức hỗ trợ phát triển thuỷ lợi nhỏ, thuỷ lợi nội đồng và tưới tiên tiến, tiết kiệm nước trên địa bàn tỉnh Quảng Ninh</t>
  </si>
  <si>
    <t>Đề án phát triển du lịch cộng đồng trên địa bàn tỉnh Quảng Ninh</t>
  </si>
  <si>
    <t>Kinh phí tổ chức các hoạt động trong khuôn khổ giải đua thuyền buồm vòng quanh thế giới</t>
  </si>
  <si>
    <t>Dự án lập bản đồ hiện trạng xin giao đất, cắm mốc chỉ giới phạm vi bảo vệ công trình thủy lợi mốc ranh giới xin giao đất, các hệ thống công trình thủy lợi thuộc quản lý của Công ty TNHH MTV thủy lợi Miền Đông (Quyết định số 3805/QĐ-UBND ngày 11/9/2019)</t>
  </si>
  <si>
    <t>Công ty TNHH MTV thủy lợi Miền Đông</t>
  </si>
  <si>
    <t>Kinh phí quy hoạch</t>
  </si>
  <si>
    <t xml:space="preserve">Kinh phí duy tu, bảo dưỡng các công trình  </t>
  </si>
  <si>
    <t>Sự nghiệp kinh tế khác</t>
  </si>
  <si>
    <t>XI</t>
  </si>
  <si>
    <t>Hoạt động của các cơ quan QLNN, Đảng, đoàn thể</t>
  </si>
  <si>
    <t xml:space="preserve">Kinh phí Khen thưởng, thi đua </t>
  </si>
  <si>
    <t xml:space="preserve">Sở Nội vụ </t>
  </si>
  <si>
    <t>Khen thưởng thi đua VĐV có thành tích cao</t>
  </si>
  <si>
    <t>KF mua sắm, sửa chữa tài sản phục vụ công tác chuyên môn</t>
  </si>
  <si>
    <t>Trđó: Sửa chữa cải tạo trụ sở làm việc một số Hạt kiểm lâm và Trạm kiểm lâm thuộc Chi cục Kiểm lâm tỉnh Quảng Ninh</t>
  </si>
  <si>
    <t>KP phục vụ cho công tác thu lệ phí</t>
  </si>
  <si>
    <t>Sở Kế hoạch và Đầu tư</t>
  </si>
  <si>
    <t>Cảng vụ đường thủy nội địa Quảng Ninh</t>
  </si>
  <si>
    <t>Trạm đăng kiểm phương tiện thủy nội địa</t>
  </si>
  <si>
    <t>Cty cổ phần quản lý đăng kiểm xe cơ giới đường bộ</t>
  </si>
  <si>
    <t>Kinh phí thực hiện Đề án quan hệ lao động tỉnh Quảng Ninh giai đoạn 2016 - 2020</t>
  </si>
  <si>
    <t>Liên đoàn lao động tỉnh</t>
  </si>
  <si>
    <t>Kinh phí đảm bảo hoạt động xử phạt vi phạm hành chính theo các Thông tư 153/2013/TT-BTC</t>
  </si>
  <si>
    <t>- KP đảm bảo hoạt động của lực lượng QLTT</t>
  </si>
  <si>
    <t>KP đảm bảo hoạt động của lực lượng Kiểm lâm</t>
  </si>
  <si>
    <t>KP đảm bảo hoạt động của lực lượng Kiểm ngư</t>
  </si>
  <si>
    <t>KP đảm bảo hoạt động của lực lượng Thanh tra Giao thông</t>
  </si>
  <si>
    <t>Kinh phí đoàn vào của tỉnh</t>
  </si>
  <si>
    <t>Đề án hỗ trợ cải thiện hiệu quả quản trị và hành chính công tỉnh QN giai đoạn 2017 - 2020 (QĐ 3586/QĐ-UBND ngày 19/9/2017 bố trí vốn trong 2 năm 2017-2018)</t>
  </si>
  <si>
    <t>Kinh phí cải cách tư pháp</t>
  </si>
  <si>
    <t>Ban chỉ đạo Cải cách tư pháp</t>
  </si>
  <si>
    <t xml:space="preserve"> Kinh phí quản lý nhà liên cơ quan số II</t>
  </si>
  <si>
    <t>VP Ủy ban nhân dân tỉnh</t>
  </si>
  <si>
    <t>KP vận hành Trung tâm tích hợp dữ liệu tại tầng 4 tòa nhà VNPT</t>
  </si>
  <si>
    <t xml:space="preserve">Kinh phí thực hiện nhiệm vụ thu dịch vụ triển khai hệ thống hội nghị truyền hình trực tuyến xuống cấp xã (Quyết định số 2809/QĐ-UBND ngày 06/10/2017)  </t>
  </si>
  <si>
    <t>Thuê bổ sung Hội nghị truyền hình trực tuyến xuống cấp xã giai đoạn 2 (Quyết định số 3834/QĐ-UBND ngày 22/11/2018)</t>
  </si>
  <si>
    <t>KP xử lý thông tin lý lịch tư pháp tồn đọng</t>
  </si>
  <si>
    <t>Sở Tư pháp</t>
  </si>
  <si>
    <t>Kinh phí tổ chức Đại hội thi đua yêu nước toàn quốc</t>
  </si>
  <si>
    <t>Sở Nội vụ chủ trì, phối hợp với các ngành</t>
  </si>
  <si>
    <t>Kinh phí tổ chức Đại hội Đảng bộ tỉnh Quảng Ninh lần thứ XV</t>
  </si>
  <si>
    <t>Văn phòng Tỉnh ủy</t>
  </si>
  <si>
    <t xml:space="preserve">Thuê đường truyền số liệu chuyên dùng phục vụ kết nối mạng diện rộng và khai thác CQĐT </t>
  </si>
  <si>
    <t>Ban chỉ đạo thi hành án tỉnh</t>
  </si>
  <si>
    <t>Cục Thi hành án dân sự tỉnh</t>
  </si>
  <si>
    <t>Chi khác quản lý hành chính</t>
  </si>
  <si>
    <t>KP thực hiện dự án tăng cường tiếp cận dịch vụ tư vấn truyền thông, khám và điều trị bệnh phụ khoa có chất lượng cho 10 xã vùng khó khăn, dân tộc thiểu số (QĐ 4900/QĐ-UBND ngày 19/12/2017 của UBND tỉnh)</t>
  </si>
  <si>
    <t>Hội Kế hoạch hóa gia đình</t>
  </si>
  <si>
    <t>Đề án thành lập CLB liên thế hệ giai đoạn 2017 - 2020 (QĐ 3101/QĐ-UBND)</t>
  </si>
  <si>
    <t>Ban Đại diện người cao tuổi</t>
  </si>
  <si>
    <t>XII</t>
  </si>
  <si>
    <t>Chi Đảm bảo xã hội</t>
  </si>
  <si>
    <t>Chương trình BVCS trẻ em và thúc đẩy quyền tham gia của trẻ em tỉnh Quảng Ninh giai đoạn 2016 - 2020 (Quyết định số 2010/QĐ-UBND ngày 01/7/2016 của UBND tỉnh)</t>
  </si>
  <si>
    <t>Sở Lao động TB và XH chủ trì phối hợp với các đơn vị</t>
  </si>
  <si>
    <t>Đề án phát triển nghề xã hội giai đoạn 2010 - 2020 (Kế hoạch số 1811/KH-UBND ngày 24/5/2011 của UBND tỉnh)</t>
  </si>
  <si>
    <t>Chương trình giảm nghèo bền vững (QĐ 3586/QĐ-UBND ngày 11/10/2017 của UBND tỉnh)</t>
  </si>
  <si>
    <t>KF Bình đẳng giới, vì sự tiến bộ của Phụ nữ</t>
  </si>
  <si>
    <t>Chương trình về an toàn, vệ sinh lao động giai đoạn 2016 - 2020 (QĐ 1162/QĐ-UBND ngày 19/4/2016 của UBND tỉnh)</t>
  </si>
  <si>
    <t>Đề án trợ giúp xã hội và phục hồi chức năng cho người tâm thần, người rối nhiễu tâm trí dựa vào cộng đồng giai đoạn 2016 - 2020 (Kế hoạch 6176/KH-UBND ngày 30/9/2016)</t>
  </si>
  <si>
    <t>Đề án trợ giúp người khuyết tật giai đoạn 2012 - 2020 (Kế hoạch số 2370/KH-UBND ngày 17/5/2013)</t>
  </si>
  <si>
    <t>Chương trình việc làm tỉnh Quảng Ninh giai đoạn 2016-2020</t>
  </si>
  <si>
    <t>Trong đó: Bổ sung quỹ vay vốn tạo việc làm tại Ngân hàng CSXH QN</t>
  </si>
  <si>
    <t>Kinh phí đảm bảo xã hội tập trung và quản lý thực hiện chính sách BTXH</t>
  </si>
  <si>
    <t>Chương trình hành động quốc gia vì người cao tuổi Việt Nam trên địa bàn tỉnh QN giai đoạn 2016 - 2020 (Kế hoạch 2580/KH-UBND ngày 11/5/2016)</t>
  </si>
  <si>
    <t>Chương trình phòng chống tệ nạn xã hội (Nghị quyết số 213/2015/NQ-HĐND ngày 15/7/2015)</t>
  </si>
  <si>
    <t>Chương trình thực hiện một số mục tiêu, giải pháp nâng cao hiệu quả công tác phòng, chống vi phạm pháp luật và tội phạm trong thanh niên, thiếu niên trên địa bàn tỉnh QN (Nghị quyết 96/2013/NQ-HĐND ngày 13/8/2013 của HĐND tỉnh, Quyết định 2051/2013/QĐ-UBND ngày 13/8/2013 của UBND tỉnh)</t>
  </si>
  <si>
    <t>Dự nguồn Nghị quyết mở rộng đối tượng thụ hưởng chính sách trợ giúp xã hội đối với người cao tuổi</t>
  </si>
  <si>
    <t>Sở Lao động TB&amp;XH tham mưu trình Nghị quyết</t>
  </si>
  <si>
    <t xml:space="preserve"> Trợ cấp tết cho các đối tượng XH</t>
  </si>
  <si>
    <t>Sở Lao động TB&amp;XH chủ trì</t>
  </si>
  <si>
    <t xml:space="preserve"> KF thăm hỏi động viên Thương binh ngày 27/7</t>
  </si>
  <si>
    <t>Kinh phí trợ giúp pháp lý</t>
  </si>
  <si>
    <t>Kinh phí thực hiện Đề án hỗ trợ hoạt động bình đẳng giới vùng dân tộc thiểu số giai đoạn 2018 - 20205 trên địa bàn tỉnh (Kế hoạch số 91/KH-UBND ngày 04/6/2018 của UBND tỉnh)</t>
  </si>
  <si>
    <t>Kinh phí bù chênh lệch lãi suất, trích lập rủi ro của Chi nhánh ngân hàng chính sách xã hội tỉnh QN</t>
  </si>
  <si>
    <t xml:space="preserve"> Chi đảm bảo xã hội khác</t>
  </si>
  <si>
    <t>XIII</t>
  </si>
  <si>
    <t>Cơ cấu các nhiệm vụ chi bổ sung đầu tư phát triển</t>
  </si>
  <si>
    <t xml:space="preserve">Phân bổ </t>
  </si>
  <si>
    <t>Điều hòa giảm</t>
  </si>
  <si>
    <t>Theo đề nghị của CĐT</t>
  </si>
  <si>
    <t>Dự án đến nay vẫn chưa khởi công do vướng thủ tục đầu tư. Năm 2020 hoàn thành công tác chuẩn bị đầu tư, chuyển sang khởi công mới năm 2021</t>
  </si>
  <si>
    <t>Dự án đến nay vẫn chưa khởi công do vướng thủ tục đầu tư. Năm 2020 hoàn thành công tác chuẩn bị đầu tư, chuyển sang khởi công mới năm 2021. Vì vậy, đề nghị điều hòa giảm vốn trung hạn 273.000 triệu đồng</t>
  </si>
  <si>
    <t>Chi tiết tại phụ biểu 05</t>
  </si>
  <si>
    <t>2020-2022</t>
  </si>
  <si>
    <t>2019-2021</t>
  </si>
  <si>
    <t>Chỉ đạo hoàn thành trước ngày 30/9/2020</t>
  </si>
  <si>
    <t>QĐDA 4399/QĐ-UBND ngày 31/10/2018; NQ 257/NQ-HĐND ngày 14/5/2020</t>
  </si>
  <si>
    <t xml:space="preserve">Thời gian KC-HT </t>
  </si>
  <si>
    <t>Đang điều chỉnh dự án</t>
  </si>
  <si>
    <t>(Theo quy định tại Điều 89 Luật Đầu tư công năm 2019)</t>
  </si>
  <si>
    <t>2018-2022</t>
  </si>
  <si>
    <t>2020-2021</t>
  </si>
  <si>
    <t>Đang thực hiện công tác CBĐT</t>
  </si>
  <si>
    <t>2019-2022</t>
  </si>
  <si>
    <t>Thời gian theo QĐCT cũ 2019-2020; Theo QĐ điều chỉnh: 2019-2021 (TMDT ban đầu là 1.364.166)</t>
  </si>
  <si>
    <t>Công trình cấp nước xã Quảng Minh, huyện Hải Hà</t>
  </si>
  <si>
    <t>3867; 161</t>
  </si>
  <si>
    <t>07/12/2015; 14/1/2019</t>
  </si>
  <si>
    <t>Trung tâm huấn luyện và thi đấu thể thao tỉnh Quảng Ninh</t>
  </si>
  <si>
    <t>828 ngày 26/62020</t>
  </si>
  <si>
    <t>7042/QĐ-UBND ngày 31/10/2018 (H)</t>
  </si>
  <si>
    <t>BS</t>
  </si>
  <si>
    <t>Công trình cấp nước xã Hải Lạng, huyện Tiên Yên</t>
  </si>
  <si>
    <t>1782; 161</t>
  </si>
  <si>
    <t>Hỗ trợ đầu tư Khu công nghiệp, Cụm Công nghiệp, Khu kinh tế</t>
  </si>
  <si>
    <t>Do chưa có dự án nào được tỉnh đồng ý hỗ trợ</t>
  </si>
  <si>
    <t>Cở sở hạ tầng vùng nuôi trồng thủy sản tập trung trên biển tỉnh Quảng Ninh</t>
  </si>
  <si>
    <t>4460/QĐ-BNN-TCTS ngày 28/10/2016; 2418/QĐ-BNN-TCTS ngày 26/6/2020</t>
  </si>
  <si>
    <t>Ngân sách tỉnh đối ứng cho công tác GPMB</t>
  </si>
  <si>
    <t>Dự án Cải tạo, nâng cấp tuyến đường Dốc Đỏ - Yên Tử đoạn từ Km0+00 đến Km3+100, thành phố Uông Bí</t>
  </si>
  <si>
    <t>Quyết định đầu tư hoặc Quyết định đầu tư điều chỉnh</t>
  </si>
  <si>
    <t>Kế hoạch vốn 2020 đã được giao</t>
  </si>
  <si>
    <t>Kế hoạch vốn 2020 sau điều chỉnh</t>
  </si>
  <si>
    <t>Điều chỉnh tăng</t>
  </si>
  <si>
    <t>Điều chỉnh giảm</t>
  </si>
  <si>
    <t>Số vốn đã giải ngân KH vốn 2020 tính đến thời điểm hiện tại (15/6/2020)</t>
  </si>
  <si>
    <t>số đề nghị tăng</t>
  </si>
  <si>
    <t>Số quyết định</t>
  </si>
  <si>
    <t>Vốn đối ứng (Ngân sách tỉnh)</t>
  </si>
  <si>
    <t>Kế hoạch vốn ODA TW cấp phát  năm 2020</t>
  </si>
  <si>
    <t>Kế hoạch vốn ODA tỉnh vay lại năm 2020</t>
  </si>
  <si>
    <t>Vốn đối ứng</t>
  </si>
  <si>
    <t>Kế hoạch vốn ODA TW cấp phát  năm 2019</t>
  </si>
  <si>
    <t>% kế hoạch</t>
  </si>
  <si>
    <t xml:space="preserve">Trong đó: </t>
  </si>
  <si>
    <t>Vốn nước ngoài</t>
  </si>
  <si>
    <t>NSTW</t>
  </si>
  <si>
    <t>Tính bằng ngoại tệ</t>
  </si>
  <si>
    <t>Quy đổi ra tiền Việt</t>
  </si>
  <si>
    <t>Tiểu dự án 1: Dự án Sửa chữa, nâng cấp đảm bảo an toàn hồ chứa nước Khe Chè</t>
  </si>
  <si>
    <t>4415/QĐ-UBND ngày 27/12/2017</t>
  </si>
  <si>
    <t xml:space="preserve">Tiểu dự án 2: Dự án Sửa chữa, nâng cấp bảo đảm an toàn 8 hồ chứa nước (Đá Trắng, Đồng Đò 1, Rộc Chày, Sau  Làng, Rộc Cùng, Khe Táu, Quất Đông, Trúc Bài Sơn (tỉnh Quảng Ninh) </t>
  </si>
  <si>
    <t>3969/QĐ-UBND ngày 08/10/2018</t>
  </si>
  <si>
    <t>Hiện đại hóa ngành lâm nghiệp và tăng cường tính chống chịu vùng ven biển (vốn vay WB)</t>
  </si>
  <si>
    <t>1918/QĐ-UBND ngày 07/5/2019</t>
  </si>
  <si>
    <t>3280/QĐ-UBND ngày 30/12/2014; QĐ 131/QĐ-UBND ngày 18/01/2018</t>
  </si>
  <si>
    <t>Lý do đề nghị điều chỉnh KH vốn 2020:
- Chưa ký kết Hiệp định vay vốn lần 2 cho Dự án.
- Gói thầu CS-1 Hợp đồng dịch vụ Tư vấn kỹ thuật thuộc Hiệp định vay vốn lần 1: Công việc hỗ trợ đấu thầu thi công xây lắp và Tư vấn giám sát Quốc tế chỉ được thực hiện khi Hiệp định vay vốn lần 2 được ký kết.</t>
  </si>
  <si>
    <t>Dự án Phát triển các đô thị dọc hành lang tiểu vùng sông Mê Kông GMS lần thứ 2 (ADB) - Giai đoạn 2 (xây dựng)</t>
  </si>
  <si>
    <t>2683/QĐ-UBND ngày 15/9/2015</t>
  </si>
  <si>
    <t>33,04 triệu USD</t>
  </si>
  <si>
    <t>Số giải ngân của dự án đến thời điểm hiện tại vốn NS tỉnh là 2.267 triệu đồng; vốn vay ODA là 0 đồng</t>
  </si>
  <si>
    <t>Cấp điện lưới quốc gia cho đảo Trần, huyện Cô Tô và đảo Cái Chiên, huyện Hải Hà, tỉnh Quảng Ninh-giai đoạn 2</t>
  </si>
  <si>
    <t>4210/QĐ-UBND; 08/10/2018</t>
  </si>
  <si>
    <t>Đề nghị điều hòa giảm 15.996 triệu đồng từ nguồn vốn NST sang dự án giai đoạn 1 do Cty Điện lực làm Chủ đầu tư (VB đề nghị điều hòa số 608/BDD&amp;CN-KHKT ngày 15/5/2020 của Ban QLDA ĐTXD các CT DD&amp;CN)</t>
  </si>
  <si>
    <t>Chương trình Nước sạch và Vệ sinh nông thôn dựa trên kết quả tại 08 tỉnh đồng bằng sông Hồng vay vốn Ngân hàng thế giới</t>
  </si>
  <si>
    <t>2283/QĐ-BNN-HTQT ngày 21/9/2012</t>
  </si>
  <si>
    <t>KHV 2020 đẻ giải ngân vốn ODA đã nhận nợ tại tài khoản nguồn Chương trình của Tỉnh (giao dự toán, không cấp kinh phí mới).</t>
  </si>
  <si>
    <t xml:space="preserve">* Tổng vốn kế hoạch được giao 2020: 1.005.795 triệu đồng; Kế hoạch sau điều chỉnh còn: 385,184 triệu đồng; Trong đó, điều chỉnh giảm: </t>
  </si>
  <si>
    <t>PHỤ BIỂU 11: DANH MỤC DỰ ÁN BỐ TRÍ KẾ HOẠCH VỐN ODA VÀ VỐN VAY ƯU ĐÃI CỦA CÁC NHÀ TÀI TRỢ NƯỚC NGOÀI NĂM 2020</t>
  </si>
  <si>
    <t>Nguyên nhân: do cuối năm 2019, Tiểu dự án 2 đã được điều hòa tăng 6.818 triệu đồng từ Tiểu dự án 1. Đồng thời, Tiểu dự án 2 phát sinh hạng mục bổ sung, Chủ đầu tư đang đề xuất điều chỉnh Hợp đồng. Do đó, theo kế hoạch năm 2020 dự án chưa hoàn thành phê duyệt quyết toán để thanh toán 100% giá trị hợp đồng.</t>
  </si>
  <si>
    <t>Nguyên nhân:  Hiện nay, kế hoạch vốn ODA năm 2020 được bố trí là: 21.639 triệu đồng, cho các hạng mục công việc tại Quyết định số 4581/QĐ-UBND ngày 31/10/2019 của UBND tỉnh. Trong đó, hạng mục trồng 500ha rừng thực tế chỉ thực hiện trồng thí điểm 150ha, nhu vốn ODA thực tế là 1.200 triệu đồng.</t>
  </si>
  <si>
    <t>Lý do: Hiện nay dự án đã hoàn thành, đang hoàn thiện hồ sơ quyết toán, do đó có nhu cầu vốn ODA để thanh toán khối lượng hoàn thành; điều hòa giảm vốn đối ứng ngân sách tỉnh sang Tiểu dự án 2</t>
  </si>
  <si>
    <t>Kế hoạch trung hạn bố trí 200.000 triệu đồng. Vì vậy để đẩy nhanh tiến độ triển khai thực hiện dự án hoàn thành chào mừng Đại hội Đảng bộ tỉnh lần thứ XV và Đại hội Đảng toàn quốc lần thứ XIII, đề nghị bổ sung thêm 650.000 triệu đồng</t>
  </si>
  <si>
    <t>Phân bổ 150.000 triệu đồng từ nguồn thu tiền đấu giá đất</t>
  </si>
  <si>
    <t>Hiện nay dự án đang triển khai thi công, dự kiến đến cuối năm nhu cầu vốn của dự án khoảng 200.000 triệu đồng. Vì vậy, đề xuất hỗ trợ theo Thông báo Kết luận số 395-KL/TU ngày 18/3/2019 của Ban Thường vụ Tỉnh 100.000 triệu đồng
- Phân bổ 30.000 triệu đồng từ nguồn thu tiền đấu giá đất</t>
  </si>
  <si>
    <t>-Chỉ phân khai chi tiết khi đảm bảo đủ thục tục theo quy định
- Phân bổ 100.000 triệu đồng từ nguồn thu tiền đấu giá đất</t>
  </si>
  <si>
    <t>Do hiện nay chỉ có 02 doanh nghiệp đang đề nghị hỗ trợ. Dự kiến hỗ trợ 10.000 triệu đồng</t>
  </si>
  <si>
    <t>Do nhu cầu vốn CBĐT cho các dự án KCM. Giảm 15.000/20.000 triệu đồng</t>
  </si>
  <si>
    <t>Dự kiến TMĐT (hoặc chi phí CBĐT)</t>
  </si>
  <si>
    <t>Nạo vét luồng sông Đầm Hà, huyện Đầm Hà</t>
  </si>
  <si>
    <t>Sở GTVT</t>
  </si>
  <si>
    <t>Nạo vét luồng Dân Tiến, thành phố Móng Cái</t>
  </si>
  <si>
    <t>Nạo vét luồng sông Diễn Vọng (đoạn Km2+00 - Km8+400) thành phố Hạ Long</t>
  </si>
  <si>
    <t>Nạo vét luồng sông Diễn Vọng (đoạn Km14+00 - Km17+00) thành phố Hạ Long</t>
  </si>
  <si>
    <t>Đường trục chính khu đô thị Cái Rồng KKT Vân Đồn (GĐ 2)</t>
  </si>
  <si>
    <t>Ban QLKKT Vân Đồn</t>
  </si>
  <si>
    <t xml:space="preserve">Mở rộng đường 334 đoạn sân Golf Ao Tiên đến nút giao giữa đường 334 với đường vào công viên phức hợp KKT Vân Đồn </t>
  </si>
  <si>
    <t>Hạ tầng kỹ thuật, hạ tầng xã hội khu tái định cư, khu hành chính phục vụ dự án GPMB dự án khu phức hợp nghỉ dưỡng cao cấp tại xã Vạn Yên</t>
  </si>
  <si>
    <t>Đường cao tốc Vân Đồn - Tiên Yên</t>
  </si>
  <si>
    <t>Ban QLDA ĐTXD các công trình GT</t>
  </si>
  <si>
    <t>Đường ven biển liên kết KKT Vân Đồn đến KKT Móng Cái đoạn từ cầu Voi, xã Vạn Ninh đến đường tỉnh 335 (giai đoạn 1)</t>
  </si>
  <si>
    <t>Đường bao biển nối thành phố Hạ Long với thành phố Cẩm Phả (GĐ2)</t>
  </si>
  <si>
    <t>Đường ven sông kết nối từ đường Cao tốc Hạ Long - Hải Phòng đến thị xã Đông Triều (GĐ2)</t>
  </si>
  <si>
    <t>Để xử lý khiếu kiện phát sinh trong công tác GPMB; chỉ phân khai chi tiết sau khi hoàn thiện thủ tục đầu tư theo quy định</t>
  </si>
  <si>
    <t>Theo chỉ đạo của UBND tỉnh tại Văn bản số 1872/UBND-TM2 ngày 24/3/2020 và Văn bản số 4060/UBND-TM2 ngày 17/6/2020; Để xử lý khiếu kiện phát sinh trong công tác GPMB cho Công ty TNHH Dầu thực vật Cái Lân; Chỉ phân khai chi tiết sau khi điều chỉnh dự án</t>
  </si>
  <si>
    <t>Để xử lý khiếu kiện phát sinh trong công tác GPMB cho Công ty TNHH Dầu thực vật Cái Lân (UBND đã có chỉ đạo tại Văn bản số 1872/UBND-TM2 ngày 24/3/2020 và Văn bản số 4060/UBND-TM2 ngày 17/6/2020; Chỉ phân khai chi tiết sau khi điều chỉnh dự án</t>
  </si>
  <si>
    <t>Chỉ phân khai chi tiết sau khi hoàn thiện đầy đủ thủ tục theo quy định</t>
  </si>
  <si>
    <t>- Trên cơ sở kiến nghị của cử tri thành phố Uông Bí và ý kiến của Đoàn Đại biểu Quốc Hội tỉnh ngày 26/6/2020. Để đẩy nhanh tiến độ hoàn thành dự án nhằm hoàn thành đồng bộ hạ tầng quần thể di tích danh lam thắng cảnh Yên Tử  để đề nghị UNESCO công nhận là di sản thế giới
- Chỉ phân bổ sau khi có đầy đủ thủ tục đầu tư theo quy định</t>
  </si>
  <si>
    <t>Kế hoạch trung hạn bố trí 120.000 triệu đồng. Vì vậy để đẩy nhanh tiến độ triển khai thực hiện dự án hoàn thành chào mừng Đại hội Đảng bộ tỉnh lần thứ XV và Đại hội Đảng toàn quốc lần thứ XIII, đề nghị bổ sung thêm 120.000 triệu đồng</t>
  </si>
  <si>
    <t>Đơn vị được giao thực hiện công tác chuẩn bị đầu tư</t>
  </si>
  <si>
    <t>Số, ngày, tháng</t>
  </si>
  <si>
    <t>Vốn ODA TW cấp phát 2020</t>
  </si>
  <si>
    <t>Tổng</t>
  </si>
  <si>
    <t>Phương án đề xuất thay đổi</t>
  </si>
  <si>
    <t>Thay đổi</t>
  </si>
  <si>
    <t>CHI TIẾT THAY ĐỔI SO VỚI BÁO CÁO SỐ 317/BCS NGÀY 18/6/2020</t>
  </si>
  <si>
    <t>Phương đề xuất cũ theo báo cáo 317/BCS ngày 18/6/2020</t>
  </si>
  <si>
    <t>Các dự án không có khả năng triển khai hoặc không đảm bảo tiến độ do nhiều nguyên nhân khác nhau đề nghị loại khỏi kế hoạch đầu công trung hạn 2016-2020</t>
  </si>
  <si>
    <t>Đường ven sông kết nối từ đường cao tốc Hạ Long – Hải Phòng đến thị xã Đông Triều, đoạn từ nút giao Đầm Nhà Mạc đến đường tỉnh 338 (Giai đoạn 1): 273.000 triệu đồng.</t>
  </si>
  <si>
    <t>Về nguồn vốn điều chỉnh bổ sung, trong đó:</t>
  </si>
  <si>
    <t>Về phương án phân bổ số vốn điều chỉnh, bổ sung, trong đó:</t>
  </si>
  <si>
    <t xml:space="preserve">Công tác bồi thường GPMB: Dự án Đường nối thành phố Hạ Long với cầu Bạch Đằng: </t>
  </si>
  <si>
    <t>TRUNG HẠN 2016-2020</t>
  </si>
  <si>
    <t xml:space="preserve">Dự án Đường nối KCN Cái Lân qua KCN Việt Hưng đến đường cao tốc Hạ Long - Vân Đồn: </t>
  </si>
  <si>
    <t>Công tác bồi thường GPMB: Trạm kiểm soát biên phòng Cái Lân thuộc Đồn biên phòng cửa khẩu cảng Hòn Gai</t>
  </si>
  <si>
    <t xml:space="preserve">Cầu Cửa Lục 1: </t>
  </si>
  <si>
    <t>KẾ HOẠCH 2020</t>
  </si>
  <si>
    <t>Nguồn vốn đề nghị điều hòa, phân bổ, trong đó:</t>
  </si>
  <si>
    <t>Nguồn vốn sự nghiệp có tính chất đầu tư chuyển sang chi đầu tư:</t>
  </si>
  <si>
    <t xml:space="preserve">Nguồn thanh toán nợ đọng XDCB đối với các dự án hoàn thành được phê duyệt quyết toán: </t>
  </si>
  <si>
    <t>Vốn chuẩn bị đầu tư (chưa phân bổ)</t>
  </si>
  <si>
    <t>Nguồn vốn Hỗ trợ đầu tư Khu cong nghiệp, CCN, KTT</t>
  </si>
  <si>
    <t>Nguồn vốn GPMB DỰ án Đường cao tốc Hạ Long- Vân Đồn và cải tạo QL 18 đoạn Hạ Long - Mông Dương</t>
  </si>
  <si>
    <t>Thanh toán nợ đọng xdcb</t>
  </si>
  <si>
    <t>Chuẩn bị đầu tư</t>
  </si>
  <si>
    <t>GPMB: Tuyến đường trục chính từ cảng hàng không Quảng Ninh đến Khu phức hợp nghỉ dưỡng giải trí cao cấp Vân Đồn, KKT Vân Đồn tỉnh Quảng Ninh</t>
  </si>
  <si>
    <t>GPMB: Đường nối thành phố Hạ Long với cầu Bạch Đằng</t>
  </si>
  <si>
    <t>GPMB:Đường nối từ đường cao tốc Hạ Long - Hải Phòng với Khu công nghiệp Nam Tiền Phong, thị xã Quảng Yên</t>
  </si>
  <si>
    <t>GPMB:Trạm kiểm soát biên phòng Cái Lân thuộc Đồn biên phòng cửa khẩu cảng Hòn Gai</t>
  </si>
  <si>
    <t>GPMB:Cở sở hạ tầng vùng nuôi trồng thủy sản tập trung trên biển tỉnh Quảng Ninh</t>
  </si>
  <si>
    <t>Phương án phân bổ, trong đó:</t>
  </si>
  <si>
    <t>Theo ý kiến CT bổ sung thêm 20 tỷ</t>
  </si>
  <si>
    <t>giảm 20 tỷ bổ sung cho DA đường Dốc Đỏ</t>
  </si>
  <si>
    <r>
      <t xml:space="preserve">- Trên cơ sở kiến nghị của cử tri thành phố Uông Bí và ý kiến của Đoàn Đại biểu Quốc Hội tỉnh. Ngày 29/6/2020, Sở Kế hoạch và Đầu tư đã có Văn bản số 2160/KHĐT-VX báo cáo UBND tỉnh xin ý kiến Thường trực Tỉnh ủy đồng ý hỗ trợ cho dự án. Để đẩy nhanh tiến độ thực hiện dự án đề xuất hỗ trợ cho dự án </t>
    </r>
    <r>
      <rPr>
        <sz val="9"/>
        <color rgb="FFFF0000"/>
        <rFont val="Times New Roman"/>
        <family val="1"/>
      </rPr>
      <t>100.000</t>
    </r>
    <r>
      <rPr>
        <sz val="9"/>
        <rFont val="Times New Roman"/>
        <family val="1"/>
      </rPr>
      <t xml:space="preserve"> triệu đồng.
- Chỉ phân khai chi tiết sau khi đảm bảo thủ tục theo quy định.
- Phân bổ 20.000 triệu đồng từ nguồn thu tiền đấu giá đất</t>
    </r>
  </si>
  <si>
    <t>(Kèm theo Tờ trình số 4498/TTr-UBND ngày 03/7/2020 của UBND tỉnh)</t>
  </si>
  <si>
    <t>Kế hoạch trung hạn 2016-2020</t>
  </si>
  <si>
    <t>Dự nguồn phân bổ cho dự án Đường cao tốc Vân Đồn - Tiên Yên</t>
  </si>
  <si>
    <t>Nguồn vốn bổ sung chi ĐTPT năm 2020</t>
  </si>
  <si>
    <t>Dự nguồn Phân bổ cho dự án Đường cao tốc Vân Đồn - Tiên Yên</t>
  </si>
  <si>
    <t>BIỂU 06: NGUỒN VỐN ĐIỀU HÒA, BỔ SUNG CHI ĐẦU TƯ PHÁT TRIỂN NĂM 2020</t>
  </si>
  <si>
    <t>PHỤ BIỂU 06.1: ĐIỀU HÒA GIẢM CÁC DỰ ÁN BỐ TRÍ TRONG KẾ HOẠCH NĂM 2020</t>
  </si>
  <si>
    <t>BIỂU 7: PHƯƠNG ÁN PHÂN BỔ, ĐIỀU HÒA TĂNG NĂM 2020</t>
  </si>
  <si>
    <t>BIỂU 05:</t>
  </si>
  <si>
    <t>Không giảm</t>
  </si>
  <si>
    <r>
      <t>- Đề đẩy nhanh tiến độ triển khai thực hiện hoàn thành dự án chào mừng Đại hôi Đảng Bộ tỉnh lần thứ XV. Dự kiến khối lượng hoàn thành và GPMB của dự án đến cuối năm khoảng 900 tỷ. Vì vậy, đề nghị bổ sung 650.000 triệu đồng vốn KH 2020. 
- Phân bổ</t>
    </r>
    <r>
      <rPr>
        <sz val="9"/>
        <color rgb="FF00B0F0"/>
        <rFont val="Times New Roman"/>
        <family val="1"/>
      </rPr>
      <t xml:space="preserve"> 500.000/683.092 tr</t>
    </r>
    <r>
      <rPr>
        <sz val="9"/>
        <rFont val="Times New Roman"/>
        <family val="1"/>
      </rPr>
      <t>iệu đồng từ nguồn sự nghiệp có tính chất đầu tư bổ sung cho chi đầu tư
- Phân bổ 14.400 triệu đồng từ nguồn Thưởng vượt dự toán thu phân chia giữa NSTW và NSĐP năm 2019</t>
    </r>
  </si>
  <si>
    <t>(Kèm theo Nghị quyết số 267/2020/NQ-HĐND ngày 09/7/2020 của HĐND tỉnh Quảng Ninh)</t>
  </si>
  <si>
    <t>Chi tiết tại phụ biểu 06.1</t>
  </si>
  <si>
    <t>BIỂU 09: PHÂN BỔ VỐN CHUẨN BỊ ĐẦU TƯ NĂM 2020</t>
  </si>
  <si>
    <r>
      <t xml:space="preserve">Đề đẩy nhanh tiến độ triển khai thực hiện hoàn thành dự án. Vì vậy, CĐT đề nghị bổ sung </t>
    </r>
    <r>
      <rPr>
        <sz val="9"/>
        <color rgb="FF00B0F0"/>
        <rFont val="Times New Roman"/>
        <family val="1"/>
      </rPr>
      <t>120.000</t>
    </r>
    <r>
      <rPr>
        <sz val="9"/>
        <rFont val="Times New Roman"/>
        <family val="1"/>
      </rPr>
      <t xml:space="preserve"> triệu đồng vốn KH 2020</t>
    </r>
  </si>
  <si>
    <t>Bổ sung KH trung hạn 2016-2020</t>
  </si>
  <si>
    <t>BIỂU 08: PHÂN BỔ VỐN THANH TOÁN CÁC CÔNG TRÌNH ĐÃ ĐƯỢC PHÊ DUYỆT QUYẾT TOÁN</t>
  </si>
  <si>
    <r>
      <t xml:space="preserve">Đường nối thành phố Hạ Long với cầu Bạch Đằng
</t>
    </r>
    <r>
      <rPr>
        <i/>
        <sz val="14"/>
        <rFont val="Times New Roman"/>
        <family val="1"/>
      </rPr>
      <t xml:space="preserve">- UBND TX Quảng Yên: 6.500 triệu đồng
- UBND TP Hạ Long: </t>
    </r>
    <r>
      <rPr>
        <i/>
        <sz val="14"/>
        <color rgb="FFFF0000"/>
        <rFont val="Times New Roman"/>
        <family val="1"/>
      </rPr>
      <t>40.000 triệu đồng</t>
    </r>
    <r>
      <rPr>
        <sz val="14"/>
        <rFont val="Times New Roman"/>
        <family val="1"/>
      </rPr>
      <t xml:space="preserve">
</t>
    </r>
  </si>
  <si>
    <t xml:space="preserve">Hiện nay dự án đang vừa GPMB vừa thi công nên cần phải có đủ vốn để kịp thời giải ngân và đẩy nhanh tiến độ. </t>
  </si>
  <si>
    <t xml:space="preserve">Dự toán giao đầu năm </t>
  </si>
  <si>
    <t>Dự toán điều chỉnh tại Nghị quyết 246/2020/NQ-HĐND</t>
  </si>
  <si>
    <t>DỰ TOÁN GIAO ĐẦU NĂM</t>
  </si>
  <si>
    <t>Tr.đó: NST</t>
  </si>
  <si>
    <t>DỰ TOÁN SAU ĐIỀU CHỈNH</t>
  </si>
  <si>
    <t>ĐIỀU CHỈNH TĂNG, GIẢM</t>
  </si>
  <si>
    <t>DỰ TOÁN ĐIỀU CHỈNH THEO NGHỊ QUYẾT 246/2020/NQ-HĐND</t>
  </si>
  <si>
    <t>Dự toán giao đầu năm 2020</t>
  </si>
  <si>
    <t>Dự toán điều chỉnh theo Nghị quyết 246/2020/NQ-HĐND</t>
  </si>
  <si>
    <t>Dự toán sau
điều chỉnh</t>
  </si>
</sst>
</file>

<file path=xl/styles.xml><?xml version="1.0" encoding="utf-8"?>
<styleSheet xmlns="http://schemas.openxmlformats.org/spreadsheetml/2006/main" xmlns:mc="http://schemas.openxmlformats.org/markup-compatibility/2006" xmlns:x14ac="http://schemas.microsoft.com/office/spreadsheetml/2009/9/ac" mc:Ignorable="x14ac">
  <numFmts count="213">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_);[Red]\(&quot;$&quot;#,##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_-;\-* #,##0\ _₫_-;_-* &quot;-&quot;\ _₫_-;_-@_-"/>
    <numFmt numFmtId="171" formatCode="_-* #,##0.00\ _₫_-;\-* #,##0.00\ _₫_-;_-* &quot;-&quot;??\ _₫_-;_-@_-"/>
    <numFmt numFmtId="172" formatCode="&quot;True&quot;;&quot;True&quot;;&quot;False&quot;"/>
    <numFmt numFmtId="173" formatCode="_(* #,##0_);_(* \(#,##0\);_(* &quot;-&quot;??_);_(@_)"/>
    <numFmt numFmtId="174" formatCode="_(* #,##0.0_);_(* \(#,##0.0\);_(* &quot;-&quot;??_);_(@_)"/>
    <numFmt numFmtId="175" formatCode="&quot;£&quot;#,##0;[Red]\-&quot;£&quot;#,##0"/>
    <numFmt numFmtId="176" formatCode="&quot;£&quot;#,##0.00;\-&quot;£&quot;#,##0.00"/>
    <numFmt numFmtId="177" formatCode="_-&quot;£&quot;* #,##0_-;\-&quot;£&quot;* #,##0_-;_-&quot;£&quot;* &quot;-&quot;_-;_-@_-"/>
    <numFmt numFmtId="178" formatCode="_-* #,##0.00\ _V_N_D_-;\-* #,##0.00\ _V_N_D_-;_-* &quot;-&quot;??\ _V_N_D_-;_-@_-"/>
    <numFmt numFmtId="179" formatCode="_-&quot;ñ&quot;* #,##0_-;\-&quot;ñ&quot;* #,##0_-;_-&quot;ñ&quot;* &quot;-&quot;_-;_-@_-"/>
    <numFmt numFmtId="180" formatCode="_-* #,##0\ &quot;F&quot;_-;\-* #,##0\ &quot;F&quot;_-;_-* &quot;-&quot;\ &quot;F&quot;_-;_-@_-"/>
    <numFmt numFmtId="181" formatCode="&quot;\&quot;#,##0;[Red]&quot;\&quot;&quot;\&quot;\-#,##0"/>
    <numFmt numFmtId="182" formatCode="#,##0\ &quot;DM&quot;;\-#,##0\ &quot;DM&quot;"/>
    <numFmt numFmtId="183" formatCode="0.000%"/>
    <numFmt numFmtId="184" formatCode="#.##00"/>
    <numFmt numFmtId="185" formatCode="&quot;Rp&quot;#,##0_);[Red]\(&quot;Rp&quot;#,##0\)"/>
    <numFmt numFmtId="186" formatCode="_ * #,##0_)\ &quot;$&quot;_ ;_ * \(#,##0\)\ &quot;$&quot;_ ;_ * &quot;-&quot;_)\ &quot;$&quot;_ ;_ @_ "/>
    <numFmt numFmtId="187" formatCode="_-* #,##0\ _F_-;\-* #,##0\ _F_-;_-* &quot;-&quot;\ _F_-;_-@_-"/>
    <numFmt numFmtId="188" formatCode="_-* #,##0\ &quot;€&quot;_-;\-* #,##0\ &quot;€&quot;_-;_-* &quot;-&quot;\ &quot;€&quot;_-;_-@_-"/>
    <numFmt numFmtId="189" formatCode="_-* #,##0\ &quot;$&quot;_-;\-* #,##0\ &quot;$&quot;_-;_-* &quot;-&quot;\ &quot;$&quot;_-;_-@_-"/>
    <numFmt numFmtId="190" formatCode="_ * #,##0_)&quot;$&quot;_ ;_ * \(#,##0\)&quot;$&quot;_ ;_ * &quot;-&quot;_)&quot;$&quot;_ ;_ @_ "/>
    <numFmt numFmtId="191" formatCode="_-&quot;€&quot;* #,##0_-;\-&quot;€&quot;* #,##0_-;_-&quot;€&quot;* &quot;-&quot;_-;_-@_-"/>
    <numFmt numFmtId="192" formatCode="_-* #,##0.00\ _F_-;\-* #,##0.00\ _F_-;_-* &quot;-&quot;??\ _F_-;_-@_-"/>
    <numFmt numFmtId="193" formatCode="_-* #,##0.00\ _€_-;\-* #,##0.00\ _€_-;_-* &quot;-&quot;??\ _€_-;_-@_-"/>
    <numFmt numFmtId="194" formatCode="_ * #,##0.00_ ;_ * \-#,##0.00_ ;_ * &quot;-&quot;??_ ;_ @_ "/>
    <numFmt numFmtId="195" formatCode="_ * #,##0.00_)\ _$_ ;_ * \(#,##0.00\)\ _$_ ;_ * &quot;-&quot;??_)\ _$_ ;_ @_ "/>
    <numFmt numFmtId="196" formatCode="_ * #,##0.00_)_$_ ;_ * \(#,##0.00\)_$_ ;_ * &quot;-&quot;??_)_$_ ;_ @_ "/>
    <numFmt numFmtId="197" formatCode="_-* #,##0.00\ _ñ_-;\-* #,##0.00\ _ñ_-;_-* &quot;-&quot;??\ _ñ_-;_-@_-"/>
    <numFmt numFmtId="198" formatCode="_-* #,##0.00\ _ñ_-;_-* #,##0.00\ _ñ\-;_-* &quot;-&quot;??\ _ñ_-;_-@_-"/>
    <numFmt numFmtId="199" formatCode="_(&quot;$&quot;\ * #,##0_);_(&quot;$&quot;\ * \(#,##0\);_(&quot;$&quot;\ * &quot;-&quot;_);_(@_)"/>
    <numFmt numFmtId="200" formatCode="_-* #,##0.00000000_-;\-* #,##0.00000000_-;_-* &quot;-&quot;??_-;_-@_-"/>
    <numFmt numFmtId="201" formatCode="_(&quot;€&quot;\ * #,##0_);_(&quot;€&quot;\ * \(#,##0\);_(&quot;€&quot;\ * &quot;-&quot;_);_(@_)"/>
    <numFmt numFmtId="202" formatCode="_-* #,##0\ &quot;ñ&quot;_-;\-* #,##0\ &quot;ñ&quot;_-;_-* &quot;-&quot;\ &quot;ñ&quot;_-;_-@_-"/>
    <numFmt numFmtId="203" formatCode="_-* #,##0\ _€_-;\-* #,##0\ _€_-;_-* &quot;-&quot;\ _€_-;_-@_-"/>
    <numFmt numFmtId="204" formatCode="_ * #,##0_ ;_ * \-#,##0_ ;_ * &quot;-&quot;_ ;_ @_ "/>
    <numFmt numFmtId="205" formatCode="_-* #,##0\ _V_N_D_-;\-* #,##0\ _V_N_D_-;_-* &quot;-&quot;\ _V_N_D_-;_-@_-"/>
    <numFmt numFmtId="206" formatCode="_ * #,##0_)\ _$_ ;_ * \(#,##0\)\ _$_ ;_ * &quot;-&quot;_)\ _$_ ;_ @_ "/>
    <numFmt numFmtId="207" formatCode="_ * #,##0_)_$_ ;_ * \(#,##0\)_$_ ;_ * &quot;-&quot;_)_$_ ;_ @_ "/>
    <numFmt numFmtId="208" formatCode="_-* #,##0\ _$_-;\-* #,##0\ _$_-;_-* &quot;-&quot;\ _$_-;_-@_-"/>
    <numFmt numFmtId="209" formatCode="_-* #,##0\ _ñ_-;\-* #,##0\ _ñ_-;_-* &quot;-&quot;\ _ñ_-;_-@_-"/>
    <numFmt numFmtId="210" formatCode="_-* #,##0\ _ñ_-;_-* #,##0\ _ñ\-;_-* &quot;-&quot;\ _ñ_-;_-@_-"/>
    <numFmt numFmtId="211" formatCode="_ &quot;\&quot;* #,##0_ ;_ &quot;\&quot;* \-#,##0_ ;_ &quot;\&quot;* &quot;-&quot;_ ;_ @_ "/>
    <numFmt numFmtId="212" formatCode="&quot;\&quot;#,##0.00;[Red]&quot;\&quot;\-#,##0.00"/>
    <numFmt numFmtId="213" formatCode="&quot;\&quot;#,##0;[Red]&quot;\&quot;\-#,##0"/>
    <numFmt numFmtId="214" formatCode="_ * #,##0_)\ &quot;F&quot;_ ;_ * \(#,##0\)\ &quot;F&quot;_ ;_ * &quot;-&quot;_)\ &quot;F&quot;_ ;_ @_ "/>
    <numFmt numFmtId="215" formatCode="_-&quot;F&quot;* #,##0_-;\-&quot;F&quot;* #,##0_-;_-&quot;F&quot;* &quot;-&quot;_-;_-@_-"/>
    <numFmt numFmtId="216" formatCode="_ * #,##0.00_)&quot;$&quot;_ ;_ * \(#,##0.00\)&quot;$&quot;_ ;_ * &quot;-&quot;??_)&quot;$&quot;_ ;_ @_ "/>
    <numFmt numFmtId="217" formatCode="_ * #,##0.0_)_$_ ;_ * \(#,##0.0\)_$_ ;_ * &quot;-&quot;??_)_$_ ;_ @_ "/>
    <numFmt numFmtId="218" formatCode=";;"/>
    <numFmt numFmtId="219" formatCode="_ * #,##0.00_)&quot;€&quot;_ ;_ * \(#,##0.00\)&quot;€&quot;_ ;_ * &quot;-&quot;??_)&quot;€&quot;_ ;_ @_ "/>
    <numFmt numFmtId="220" formatCode="#,##0.0_);\(#,##0.0\)"/>
    <numFmt numFmtId="221" formatCode="_ &quot;\&quot;* #,##0.00_ ;_ &quot;\&quot;* &quot;\&quot;&quot;\&quot;&quot;\&quot;&quot;\&quot;&quot;\&quot;&quot;\&quot;&quot;\&quot;&quot;\&quot;&quot;\&quot;&quot;\&quot;&quot;\&quot;&quot;\&quot;\-#,##0.00_ ;_ &quot;\&quot;* &quot;-&quot;??_ ;_ @_ "/>
    <numFmt numFmtId="222" formatCode="0.0%"/>
    <numFmt numFmtId="223" formatCode="_ * #,##0.00_ ;_ * &quot;\&quot;&quot;\&quot;&quot;\&quot;&quot;\&quot;&quot;\&quot;&quot;\&quot;&quot;\&quot;&quot;\&quot;&quot;\&quot;&quot;\&quot;&quot;\&quot;&quot;\&quot;\-#,##0.00_ ;_ * &quot;-&quot;??_ ;_ @_ "/>
    <numFmt numFmtId="224" formatCode="&quot;$&quot;#,##0.00"/>
    <numFmt numFmtId="225" formatCode="&quot;\&quot;#,##0;&quot;\&quot;&quot;\&quot;&quot;\&quot;&quot;\&quot;&quot;\&quot;&quot;\&quot;&quot;\&quot;&quot;\&quot;&quot;\&quot;&quot;\&quot;&quot;\&quot;&quot;\&quot;&quot;\&quot;&quot;\&quot;\-#,##0"/>
    <numFmt numFmtId="226" formatCode="_ * #,##0.00_)&quot;£&quot;_ ;_ * \(#,##0.00\)&quot;£&quot;_ ;_ * &quot;-&quot;??_)&quot;£&quot;_ ;_ @_ "/>
    <numFmt numFmtId="227" formatCode="&quot;\&quot;#,##0;[Red]&quot;\&quot;&quot;\&quot;&quot;\&quot;&quot;\&quot;&quot;\&quot;&quot;\&quot;&quot;\&quot;&quot;\&quot;&quot;\&quot;&quot;\&quot;&quot;\&quot;&quot;\&quot;&quot;\&quot;&quot;\&quot;\-#,##0"/>
    <numFmt numFmtId="228" formatCode="_ * #,##0_ ;_ * &quot;\&quot;&quot;\&quot;&quot;\&quot;&quot;\&quot;&quot;\&quot;&quot;\&quot;&quot;\&quot;&quot;\&quot;&quot;\&quot;&quot;\&quot;&quot;\&quot;&quot;\&quot;\-#,##0_ ;_ * &quot;-&quot;_ ;_ @_ "/>
    <numFmt numFmtId="229" formatCode="0.0%;\(0.0%\)"/>
    <numFmt numFmtId="230" formatCode="&quot;\&quot;#,##0.00;&quot;\&quot;&quot;\&quot;&quot;\&quot;&quot;\&quot;&quot;\&quot;&quot;\&quot;&quot;\&quot;&quot;\&quot;&quot;\&quot;&quot;\&quot;&quot;\&quot;&quot;\&quot;&quot;\&quot;&quot;\&quot;\-#,##0.00"/>
    <numFmt numFmtId="231" formatCode="_-* #,##0.00\ &quot;F&quot;_-;\-* #,##0.00\ &quot;F&quot;_-;_-* &quot;-&quot;??\ &quot;F&quot;_-;_-@_-"/>
    <numFmt numFmtId="232" formatCode="0.000_)"/>
    <numFmt numFmtId="233" formatCode="#,##0_)_%;\(#,##0\)_%;"/>
    <numFmt numFmtId="234" formatCode="_._.* #,##0.0_)_%;_._.* \(#,##0.0\)_%"/>
    <numFmt numFmtId="235" formatCode="#,##0.0_)_%;\(#,##0.0\)_%;\ \ .0_)_%"/>
    <numFmt numFmtId="236" formatCode="_._.* #,##0.00_)_%;_._.* \(#,##0.00\)_%"/>
    <numFmt numFmtId="237" formatCode="#,##0.00_)_%;\(#,##0.00\)_%;\ \ .00_)_%"/>
    <numFmt numFmtId="238" formatCode="_._.* #,##0.000_)_%;_._.* \(#,##0.000\)_%"/>
    <numFmt numFmtId="239" formatCode="#,##0.000_)_%;\(#,##0.000\)_%;\ \ .000_)_%"/>
    <numFmt numFmtId="240" formatCode="_-* #,##0_-;\-* #,##0_-;_-* &quot;-&quot;??_-;_-@_-"/>
    <numFmt numFmtId="241" formatCode="_(* #,##0.00_);_(* \(#,##0.00\);_(* &quot;-&quot;&quot;?&quot;&quot;?&quot;_);_(@_)"/>
    <numFmt numFmtId="242" formatCode="_-* #,##0\ &quot;þ&quot;_-;\-* #,##0\ &quot;þ&quot;_-;_-* &quot;-&quot;\ &quot;þ&quot;_-;_-@_-"/>
    <numFmt numFmtId="243" formatCode="_-* #,##0.00\ _þ_-;\-* #,##0.00\ _þ_-;_-* &quot;-&quot;??\ _þ_-;_-@_-"/>
    <numFmt numFmtId="244" formatCode="_-* #,##0\ _₫_-;\-* #,##0\ _₫_-;_-* &quot;-&quot;??\ _₫_-;_-@_-"/>
    <numFmt numFmtId="245" formatCode="\t#\ ??/??"/>
    <numFmt numFmtId="246" formatCode="0.0000"/>
    <numFmt numFmtId="247" formatCode="_-* #,##0.00\ _$_-;\-* #,##0.00\ _$_-;_-* &quot;-&quot;??\ _$_-;_-@_-"/>
    <numFmt numFmtId="248" formatCode="_(* #,##0.0_);_(* \(#,##0.0\);_(* &quot;-&quot;?_);_(@_)"/>
    <numFmt numFmtId="249" formatCode="&quot;\&quot;#&quot;,&quot;##0&quot;.&quot;00;[Red]&quot;\&quot;\-#&quot;,&quot;##0&quot;.&quot;00"/>
    <numFmt numFmtId="250" formatCode="#,##0.00;[Red]#,##0.00"/>
    <numFmt numFmtId="251" formatCode="#,##0;\(#,##0\)"/>
    <numFmt numFmtId="252" formatCode="_._.* \(#,##0\)_%;_._.* #,##0_)_%;_._.* 0_)_%;_._.@_)_%"/>
    <numFmt numFmtId="253" formatCode="_._.&quot;€&quot;* \(#,##0\)_%;_._.&quot;€&quot;* #,##0_)_%;_._.&quot;€&quot;* 0_)_%;_._.@_)_%"/>
    <numFmt numFmtId="254" formatCode="* \(#,##0\);* #,##0_);&quot;-&quot;??_);@"/>
    <numFmt numFmtId="255" formatCode="_ &quot;R&quot;\ * #,##0_ ;_ &quot;R&quot;\ * \-#,##0_ ;_ &quot;R&quot;\ * &quot;-&quot;_ ;_ @_ "/>
    <numFmt numFmtId="256" formatCode="_ * #,##0.00_ ;_ * &quot;\&quot;&quot;\&quot;&quot;\&quot;&quot;\&quot;&quot;\&quot;&quot;\&quot;\-#,##0.00_ ;_ * &quot;-&quot;??_ ;_ @_ "/>
    <numFmt numFmtId="257" formatCode="&quot;€&quot;* #,##0_)_%;&quot;€&quot;* \(#,##0\)_%;&quot;€&quot;* &quot;-&quot;??_)_%;@_)_%"/>
    <numFmt numFmtId="258" formatCode="&quot;$&quot;* #,##0_)_%;&quot;$&quot;* \(#,##0\)_%;&quot;$&quot;* &quot;-&quot;??_)_%;@_)_%"/>
    <numFmt numFmtId="259" formatCode="&quot;\&quot;#,##0.00;&quot;\&quot;&quot;\&quot;&quot;\&quot;&quot;\&quot;&quot;\&quot;&quot;\&quot;&quot;\&quot;&quot;\&quot;\-#,##0.00"/>
    <numFmt numFmtId="260" formatCode="_._.&quot;€&quot;* #,##0.0_)_%;_._.&quot;€&quot;* \(#,##0.0\)_%"/>
    <numFmt numFmtId="261" formatCode="&quot;€&quot;* #,##0.0_)_%;&quot;€&quot;* \(#,##0.0\)_%;&quot;€&quot;* \ .0_)_%"/>
    <numFmt numFmtId="262" formatCode="_._.&quot;$&quot;* #,##0.0_)_%;_._.&quot;$&quot;* \(#,##0.0\)_%"/>
    <numFmt numFmtId="263" formatCode="_._.&quot;€&quot;* #,##0.00_)_%;_._.&quot;€&quot;* \(#,##0.00\)_%"/>
    <numFmt numFmtId="264" formatCode="&quot;€&quot;* #,##0.00_)_%;&quot;€&quot;* \(#,##0.00\)_%;&quot;€&quot;* \ .00_)_%"/>
    <numFmt numFmtId="265" formatCode="_._.&quot;$&quot;* #,##0.00_)_%;_._.&quot;$&quot;* \(#,##0.00\)_%"/>
    <numFmt numFmtId="266" formatCode="_._.&quot;€&quot;* #,##0.000_)_%;_._.&quot;€&quot;* \(#,##0.000\)_%"/>
    <numFmt numFmtId="267" formatCode="&quot;€&quot;* #,##0.000_)_%;&quot;€&quot;* \(#,##0.000\)_%;&quot;€&quot;* \ .000_)_%"/>
    <numFmt numFmtId="268" formatCode="_._.&quot;$&quot;* #,##0.000_)_%;_._.&quot;$&quot;* \(#,##0.000\)_%"/>
    <numFmt numFmtId="269" formatCode="_-* #,##0.00\ &quot;€&quot;_-;\-* #,##0.00\ &quot;€&quot;_-;_-* &quot;-&quot;??\ &quot;€&quot;_-;_-@_-"/>
    <numFmt numFmtId="270" formatCode="_ * #,##0_ ;_ * &quot;\&quot;&quot;\&quot;&quot;\&quot;&quot;\&quot;&quot;\&quot;&quot;\&quot;\-#,##0_ ;_ * &quot;-&quot;_ ;_ @_ "/>
    <numFmt numFmtId="271" formatCode="\$#,##0\ ;\(\$#,##0\)"/>
    <numFmt numFmtId="272" formatCode="&quot;$&quot;#,##0\ ;\(&quot;$&quot;#,##0\)"/>
    <numFmt numFmtId="273" formatCode="\t0.00%"/>
    <numFmt numFmtId="274" formatCode="0.000"/>
    <numFmt numFmtId="275" formatCode="* #,##0_);* \(#,##0\);&quot;-&quot;??_);@"/>
    <numFmt numFmtId="276" formatCode="\U\S\$#,##0.00;\(\U\S\$#,##0.00\)"/>
    <numFmt numFmtId="277" formatCode="_(\§\g\ #,##0_);_(\§\g\ \(#,##0\);_(\§\g\ &quot;-&quot;??_);_(@_)"/>
    <numFmt numFmtId="278" formatCode="_(\§\g\ #,##0_);_(\§\g\ \(#,##0\);_(\§\g\ &quot;-&quot;_);_(@_)"/>
    <numFmt numFmtId="279" formatCode="\§\g#,##0_);\(\§\g#,##0\)"/>
    <numFmt numFmtId="280" formatCode="_-&quot;VND&quot;* #,##0_-;\-&quot;VND&quot;* #,##0_-;_-&quot;VND&quot;* &quot;-&quot;_-;_-@_-"/>
    <numFmt numFmtId="281" formatCode="_(&quot;Rp&quot;* #,##0.00_);_(&quot;Rp&quot;* \(#,##0.00\);_(&quot;Rp&quot;* &quot;-&quot;??_);_(@_)"/>
    <numFmt numFmtId="282" formatCode="#,##0.00\ &quot;FB&quot;;[Red]\-#,##0.00\ &quot;FB&quot;"/>
    <numFmt numFmtId="283" formatCode="#,##0\ &quot;$&quot;;\-#,##0\ &quot;$&quot;"/>
    <numFmt numFmtId="284" formatCode="_-* #,##0\ _F_B_-;\-* #,##0\ _F_B_-;_-* &quot;-&quot;\ _F_B_-;_-@_-"/>
    <numFmt numFmtId="285" formatCode="_-[$€]* #,##0.00_-;\-[$€]* #,##0.00_-;_-[$€]* &quot;-&quot;??_-;_-@_-"/>
    <numFmt numFmtId="286" formatCode="_ * #,##0.00_)_d_ ;_ * \(#,##0.00\)_d_ ;_ * &quot;-&quot;??_)_d_ ;_ @_ "/>
    <numFmt numFmtId="287" formatCode="#,##0_);\-#,##0_)"/>
    <numFmt numFmtId="288" formatCode="#,###;\-#,###;&quot;&quot;;_(@_)"/>
    <numFmt numFmtId="289" formatCode="&quot;€&quot;#,##0;\-&quot;€&quot;#,##0"/>
    <numFmt numFmtId="290" formatCode="#,##0\ &quot;$&quot;_);\(#,##0\ &quot;$&quot;\)"/>
    <numFmt numFmtId="291" formatCode="#,###"/>
    <numFmt numFmtId="292" formatCode="&quot;Fr.&quot;\ #,##0.00;[Red]&quot;Fr.&quot;\ \-#,##0.00"/>
    <numFmt numFmtId="293" formatCode="_ &quot;Fr.&quot;\ * #,##0_ ;_ &quot;Fr.&quot;\ * \-#,##0_ ;_ &quot;Fr.&quot;\ * &quot;-&quot;_ ;_ @_ "/>
    <numFmt numFmtId="294" formatCode="&quot;\&quot;#,##0;[Red]\-&quot;\&quot;#,##0"/>
    <numFmt numFmtId="295" formatCode="&quot;\&quot;#,##0.00;\-&quot;\&quot;#,##0.00"/>
    <numFmt numFmtId="296" formatCode="&quot;VND&quot;#,##0_);[Red]\(&quot;VND&quot;#,##0\)"/>
    <numFmt numFmtId="297" formatCode="#,##0.00_);\-#,##0.00_)"/>
    <numFmt numFmtId="298" formatCode="0_)%;\(0\)%"/>
    <numFmt numFmtId="299" formatCode="_._._(* 0_)%;_._.* \(0\)%"/>
    <numFmt numFmtId="300" formatCode="_(0_)%;\(0\)%"/>
    <numFmt numFmtId="301" formatCode="0%_);\(0%\)"/>
    <numFmt numFmtId="302" formatCode="#,##0.000_);\(#,##0.000\)"/>
    <numFmt numFmtId="303" formatCode="_ &quot;\&quot;* #,##0_ ;_ &quot;\&quot;* &quot;\&quot;&quot;\&quot;&quot;\&quot;&quot;\&quot;&quot;\&quot;&quot;\&quot;&quot;\&quot;&quot;\&quot;&quot;\&quot;&quot;\&quot;&quot;\&quot;&quot;\&quot;&quot;\&quot;&quot;\&quot;\-#,##0_ ;_ &quot;\&quot;* &quot;-&quot;_ ;_ @_ "/>
    <numFmt numFmtId="304" formatCode="_(0.0_)%;\(0.0\)%"/>
    <numFmt numFmtId="305" formatCode="_._._(* 0.0_)%;_._.* \(0.0\)%"/>
    <numFmt numFmtId="306" formatCode="_(0.00_)%;\(0.00\)%"/>
    <numFmt numFmtId="307" formatCode="_._._(* 0.00_)%;_._.* \(0.00\)%"/>
    <numFmt numFmtId="308" formatCode="_(0.000_)%;\(0.000\)%"/>
    <numFmt numFmtId="309" formatCode="_._._(* 0.000_)%;_._.* \(0.000\)%"/>
    <numFmt numFmtId="310" formatCode="#"/>
    <numFmt numFmtId="311" formatCode="&quot;¡Ì&quot;#,##0;[Red]\-&quot;¡Ì&quot;#,##0"/>
    <numFmt numFmtId="312" formatCode="#,##0.00\ &quot;F&quot;;[Red]\-#,##0.00\ &quot;F&quot;"/>
    <numFmt numFmtId="313" formatCode="#,##0.00\ \ "/>
    <numFmt numFmtId="314" formatCode="0.00000000000E+00;\?"/>
    <numFmt numFmtId="315" formatCode="_-* ###,0&quot;.&quot;00\ _F_B_-;\-* ###,0&quot;.&quot;00\ _F_B_-;_-* &quot;-&quot;??\ _F_B_-;_-@_-"/>
    <numFmt numFmtId="316" formatCode="_ * #,##0_ ;_ * \-#,##0_ ;_ * &quot;-&quot;??_ ;_ @_ "/>
    <numFmt numFmtId="317" formatCode="0.00000"/>
    <numFmt numFmtId="318" formatCode="_(* #.##0.00_);_(* \(#.##0.00\);_(* &quot;-&quot;??_);_(@_)"/>
    <numFmt numFmtId="319" formatCode="&quot;.&quot;###&quot;,&quot;0&quot;.&quot;00_);\(&quot;.&quot;###&quot;,&quot;0&quot;.&quot;00\)"/>
    <numFmt numFmtId="320" formatCode="_-* ###&quot;,&quot;0&quot;.&quot;00\ _$_-;\-* ###&quot;,&quot;0&quot;.&quot;00\ _$_-;_-* &quot;-&quot;??\ _$_-;_-@_-"/>
    <numFmt numFmtId="321" formatCode="_-[$€-2]* #,##0.00_-;\-[$€-2]* #,##0.00_-;_-[$€-2]* &quot;-&quot;??_-"/>
    <numFmt numFmtId="322" formatCode="#."/>
    <numFmt numFmtId="323" formatCode="_-* #,##0.00\ _ã_ð_í_._-;\-* #,##0.00\ _ã_ð_í_._-;_-* &quot;-&quot;??\ _ã_ð_í_._-;_-@_-"/>
    <numFmt numFmtId="324" formatCode="#,##0.00000"/>
    <numFmt numFmtId="325" formatCode="#,##0\ &quot;F&quot;;[Red]\-#,##0\ &quot;F&quot;"/>
    <numFmt numFmtId="326" formatCode="#,##0.00\ &quot;F&quot;;\-#,##0.00\ &quot;F&quot;"/>
    <numFmt numFmtId="327" formatCode="#,##0.000000"/>
    <numFmt numFmtId="328" formatCode="#,##0.000"/>
    <numFmt numFmtId="329" formatCode="#,##0.0"/>
    <numFmt numFmtId="330" formatCode="_-* #.##0.00\ _V_N_D_-;\-* #.##0.00\ _V_N_D_-;_-* &quot;-&quot;??\ _V_N_D_-;_-@_-"/>
    <numFmt numFmtId="331" formatCode="_ &quot;\&quot;* #,##0.00_ ;_ &quot;\&quot;* \-#,##0.00_ ;_ &quot;\&quot;* &quot;-&quot;??_ ;_ @_ "/>
    <numFmt numFmtId="332" formatCode="_(&quot;Z$&quot;* #,##0.00_);_(&quot;Z$&quot;* \(#,##0.00\);_(&quot;Z$&quot;* &quot;-&quot;??_);_(@_)"/>
    <numFmt numFmtId="333" formatCode="#,##0;[Red]#,##0"/>
    <numFmt numFmtId="334" formatCode="&quot;£&quot;#,##0.00;[Red]\-&quot;£&quot;#,##0.00"/>
    <numFmt numFmtId="335" formatCode="#,##0.00\ \ \ \ "/>
    <numFmt numFmtId="336" formatCode="_ * #.##._ ;_ * \-#.##._ ;_ * &quot;-&quot;??_ ;_ @_ⴆ"/>
    <numFmt numFmtId="337" formatCode="&quot;€&quot;#,##0;[Red]\-&quot;€&quot;#,##0"/>
    <numFmt numFmtId="338" formatCode="#,##0.0000"/>
    <numFmt numFmtId="339" formatCode="&quot;C&quot;#,##0.00_);\(&quot;C&quot;#,##0.00\)"/>
    <numFmt numFmtId="340" formatCode="#,##0_ ;[Red]\-#,##0\ "/>
    <numFmt numFmtId="341" formatCode="_-* #,##0.0\ _F_-;\-* #,##0.0\ _F_-;_-* &quot;-&quot;??\ _F_-;_-@_-"/>
    <numFmt numFmtId="342" formatCode="##.##%"/>
    <numFmt numFmtId="343" formatCode="\?#,##0;&quot;?-&quot;#,##0"/>
    <numFmt numFmtId="344" formatCode=";;;"/>
    <numFmt numFmtId="345" formatCode=".\ ###\ ;############################################################################################"/>
    <numFmt numFmtId="346" formatCode="_-* #,##0_-;\-* #,##0_-;_-* \-_-;_-@_-"/>
    <numFmt numFmtId="347" formatCode="_-* #,##0.00_-;\-* #,##0.00_-;_-* \-??_-;_-@_-"/>
    <numFmt numFmtId="348" formatCode="\$#,##0_);[Red]&quot;($&quot;#,##0\)"/>
    <numFmt numFmtId="349" formatCode="_-* #,##0\ _F_-;\-* #,##0\ _F_-;_-* &quot;- &quot;_F_-;_-@_-"/>
    <numFmt numFmtId="350" formatCode="_(\$* #,##0_);_(\$* \(#,##0\);_(\$* \-_);_(@_)"/>
    <numFmt numFmtId="351" formatCode="_-\$* #,##0_-;&quot;-$&quot;* #,##0_-;_-\$* \-_-;_-@_-"/>
    <numFmt numFmtId="352" formatCode="_-* #,##0&quot; F&quot;_-;\-* #,##0&quot; F&quot;_-;_-* &quot;- F&quot;_-;_-@_-"/>
    <numFmt numFmtId="353" formatCode="_-* #,##0&quot; $&quot;_-;\-* #,##0&quot; $&quot;_-;_-* &quot;- $&quot;_-;_-@_-"/>
    <numFmt numFmtId="354" formatCode="_-\ñ* #,##0_-;&quot;-ñ&quot;* #,##0_-;_-\ñ* \-_-;_-@_-"/>
    <numFmt numFmtId="355" formatCode="_-\F* #,##0_-;&quot;-F&quot;* #,##0_-;_-\F* \-_-;_-@_-"/>
    <numFmt numFmtId="356" formatCode="_-\$* #,##0.00_-;&quot;-$&quot;* #,##0.00_-;_-\$* \-??_-;_-@_-"/>
    <numFmt numFmtId="357" formatCode="_(* #,##0.00_);_(* \(#,##0.00\);_(* \-??_);_(@_)"/>
    <numFmt numFmtId="358" formatCode="_-* #,##0.00\ _€_-;\-* #,##0.00\ _€_-;_-* \-??\ _€_-;_-@_-"/>
    <numFmt numFmtId="359" formatCode="_-* #,##0.00\ _₫_-;\-* #,##0.00\ _₫_-;_-* \-??\ _₫_-;_-@_-"/>
    <numFmt numFmtId="360" formatCode="_-* #,##0.00\ _V_N_D_-;\-* #,##0.00\ _V_N_D_-;_-* \-??\ _V_N_D_-;_-@_-"/>
    <numFmt numFmtId="361" formatCode="_-* #,##0.00\ _F_-;\-* #,##0.00\ _F_-;_-* \-??\ _F_-;_-@_-"/>
    <numFmt numFmtId="362" formatCode="_ * #,##0.00_ ;_ * \-#,##0.00_ ;_ * \-??_ ;_ @_ "/>
    <numFmt numFmtId="363" formatCode="_-* #,##0.00\ _?_-;\-* #,##0.00\ _?_-;_-* &quot;-&quot;??\ _?_-;_-@_-"/>
    <numFmt numFmtId="364" formatCode="_-* #,##0.00\ _k_r_-;\-* #,##0.00\ _k_r_-;_-* &quot;-&quot;??\ _k_r_-;_-@_-"/>
    <numFmt numFmtId="365" formatCode="0.0"/>
    <numFmt numFmtId="366" formatCode="_-* #,##0.00\ _ñ_-;\-* #,##0.00\ _ñ_-;_-* \-??\ _ñ_-;_-@_-"/>
    <numFmt numFmtId="367" formatCode="_-&quot;$ &quot;* #,##0_-;&quot;-$ &quot;* #,##0_-;_-&quot;$ &quot;* \-_-;_-@_-"/>
    <numFmt numFmtId="368" formatCode="_(&quot;$ &quot;* #,##0_);_(&quot;$ &quot;* \(#,##0\);_(&quot;$ &quot;* \-_);_(@_)"/>
    <numFmt numFmtId="369" formatCode="\$#,##0;[Red]&quot;-$&quot;#,##0"/>
  </numFmts>
  <fonts count="317">
    <font>
      <sz val="10"/>
      <name val="Arial"/>
    </font>
    <font>
      <sz val="11"/>
      <color theme="1"/>
      <name val="Calibri"/>
      <family val="2"/>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1"/>
      <name val="Times New Roman"/>
      <family val="1"/>
    </font>
    <font>
      <sz val="10"/>
      <name val="Times New Roman"/>
      <family val="1"/>
    </font>
    <font>
      <sz val="11"/>
      <name val="Times New Roman"/>
      <family val="1"/>
    </font>
    <font>
      <sz val="12"/>
      <name val="Times New Roman"/>
      <family val="1"/>
    </font>
    <font>
      <sz val="10"/>
      <name val="Arial"/>
      <family val="2"/>
    </font>
    <font>
      <sz val="11"/>
      <color indexed="8"/>
      <name val="Calibri"/>
      <family val="2"/>
    </font>
    <font>
      <sz val="11"/>
      <color indexed="8"/>
      <name val="Calibri"/>
      <family val="2"/>
    </font>
    <font>
      <sz val="9"/>
      <name val="Arial"/>
      <family val="2"/>
    </font>
    <font>
      <sz val="10"/>
      <name val=".VnTime"/>
      <family val="2"/>
    </font>
    <font>
      <sz val="11"/>
      <name val=".VnTime"/>
      <family val="2"/>
    </font>
    <font>
      <b/>
      <sz val="11"/>
      <name val="Arial"/>
      <family val="2"/>
    </font>
    <font>
      <sz val="10"/>
      <name val="Arial"/>
      <family val="2"/>
    </font>
    <font>
      <b/>
      <sz val="16"/>
      <name val="Times New Roman"/>
      <family val="1"/>
    </font>
    <font>
      <sz val="14"/>
      <color indexed="8"/>
      <name val="Times New Roman"/>
      <family val="2"/>
    </font>
    <font>
      <sz val="8"/>
      <name val="Times New Roman"/>
      <family val="1"/>
    </font>
    <font>
      <sz val="12"/>
      <name val=".VnTime"/>
      <family val="2"/>
    </font>
    <font>
      <sz val="11"/>
      <color indexed="8"/>
      <name val="Helvetica Neue"/>
    </font>
    <font>
      <sz val="12"/>
      <name val="VNI-Times"/>
    </font>
    <font>
      <sz val="10"/>
      <color indexed="8"/>
      <name val="MS Sans Serif"/>
      <family val="2"/>
    </font>
    <font>
      <sz val="12"/>
      <name val="돋움체"/>
      <family val="3"/>
      <charset val="129"/>
    </font>
    <font>
      <sz val="12"/>
      <name val="VNtimes new roman"/>
      <family val="2"/>
    </font>
    <font>
      <sz val="10"/>
      <name val="VNI-Times"/>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8"/>
      <name val="Arial"/>
      <family val="2"/>
    </font>
    <font>
      <sz val="11"/>
      <name val="Tms Rmn"/>
    </font>
    <font>
      <sz val="12"/>
      <color indexed="8"/>
      <name val="Calibri"/>
      <family val="2"/>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2"/>
      <name val="timesnewroman"/>
    </font>
    <font>
      <sz val="10"/>
      <color indexed="8"/>
      <name val="Times New Roman"/>
      <family val="2"/>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sz val="12"/>
      <color indexed="8"/>
      <name val="Times New Roman"/>
      <family val="2"/>
    </font>
    <font>
      <sz val="11"/>
      <color indexed="8"/>
      <name val="Arial"/>
      <family val="2"/>
      <charset val="163"/>
    </font>
    <font>
      <sz val="14"/>
      <color indexed="8"/>
      <name val="Times New Roman"/>
      <family val="2"/>
    </font>
    <font>
      <sz val="11"/>
      <name val="돋움"/>
      <charset val="129"/>
    </font>
    <font>
      <b/>
      <sz val="1"/>
      <color indexed="8"/>
      <name val="Courier"/>
      <family val="3"/>
    </font>
    <font>
      <sz val="10"/>
      <name val="Arial"/>
      <family val="2"/>
    </font>
    <font>
      <sz val="11"/>
      <color theme="1"/>
      <name val="Calibri"/>
      <family val="2"/>
      <scheme val="minor"/>
    </font>
    <font>
      <sz val="11"/>
      <color theme="1"/>
      <name val="Calibri"/>
      <family val="2"/>
      <charset val="163"/>
      <scheme val="minor"/>
    </font>
    <font>
      <sz val="11"/>
      <color theme="1"/>
      <name val="Calibri"/>
      <family val="2"/>
    </font>
    <font>
      <sz val="12"/>
      <color theme="1"/>
      <name val="Times New Roman"/>
      <family val="2"/>
    </font>
    <font>
      <sz val="11"/>
      <color theme="1"/>
      <name val="Arial"/>
      <family val="2"/>
    </font>
    <font>
      <sz val="12"/>
      <color theme="1"/>
      <name val="Times New Roman"/>
      <family val="2"/>
      <charset val="163"/>
    </font>
    <font>
      <sz val="12"/>
      <color theme="1"/>
      <name val="Calibri"/>
      <family val="2"/>
      <scheme val="minor"/>
    </font>
    <font>
      <sz val="14"/>
      <color theme="1"/>
      <name val="Times New Roman"/>
      <family val="2"/>
    </font>
    <font>
      <b/>
      <sz val="12"/>
      <color rgb="FF3F3F3F"/>
      <name val="Times New Roman"/>
      <family val="2"/>
    </font>
    <font>
      <b/>
      <sz val="11"/>
      <name val=".VnTimeH"/>
      <family val="2"/>
    </font>
    <font>
      <b/>
      <i/>
      <sz val="11"/>
      <name val="Times New Roman"/>
      <family val="1"/>
    </font>
    <font>
      <sz val="14"/>
      <name val=".VnArial"/>
      <family val="2"/>
    </font>
    <font>
      <sz val="10"/>
      <name val="명조"/>
      <family val="3"/>
      <charset val="129"/>
    </font>
    <font>
      <i/>
      <sz val="11"/>
      <name val="Times New Roman"/>
      <family val="1"/>
    </font>
    <font>
      <b/>
      <sz val="10"/>
      <name val="Times New Roman"/>
      <family val="1"/>
    </font>
    <font>
      <b/>
      <sz val="12"/>
      <name val="Times New Roman"/>
      <family val="1"/>
    </font>
    <font>
      <i/>
      <sz val="12"/>
      <name val="Times New Roman"/>
      <family val="1"/>
    </font>
    <font>
      <b/>
      <sz val="9"/>
      <name val="Times New Roman"/>
      <family val="1"/>
    </font>
    <font>
      <sz val="9"/>
      <name val="Times New Roman"/>
      <family val="1"/>
    </font>
    <font>
      <b/>
      <sz val="14"/>
      <name val="Times New Roman"/>
      <family val="1"/>
    </font>
    <font>
      <i/>
      <sz val="10"/>
      <name val="Times New Roman"/>
      <family val="1"/>
    </font>
    <font>
      <sz val="10"/>
      <color rgb="FFFF0000"/>
      <name val="Times New Roman"/>
      <family val="1"/>
    </font>
    <font>
      <b/>
      <sz val="12"/>
      <color rgb="FFFF0000"/>
      <name val="Times New Roman"/>
      <family val="1"/>
    </font>
    <font>
      <b/>
      <sz val="12"/>
      <color rgb="FFC00000"/>
      <name val="Times New Roman"/>
      <family val="1"/>
    </font>
    <font>
      <sz val="10"/>
      <color theme="1"/>
      <name val="Times New Roman"/>
      <family val="1"/>
    </font>
    <font>
      <b/>
      <sz val="10"/>
      <color theme="1"/>
      <name val="Times New Roman"/>
      <family val="1"/>
    </font>
    <font>
      <sz val="11"/>
      <color rgb="FFFF0000"/>
      <name val="Times New Roman"/>
      <family val="1"/>
    </font>
    <font>
      <b/>
      <sz val="13"/>
      <name val="Times New Roman"/>
      <family val="1"/>
    </font>
    <font>
      <i/>
      <sz val="13"/>
      <name val="Times New Roman"/>
      <family val="1"/>
    </font>
    <font>
      <sz val="13"/>
      <color rgb="FFFF0000"/>
      <name val="Times New Roman"/>
      <family val="1"/>
    </font>
    <font>
      <sz val="13"/>
      <color theme="1"/>
      <name val="Times New Roman"/>
      <family val="1"/>
    </font>
    <font>
      <b/>
      <sz val="13"/>
      <color theme="1"/>
      <name val="Times New Roman"/>
      <family val="1"/>
    </font>
    <font>
      <i/>
      <sz val="16"/>
      <name val="Times New Roman"/>
      <family val="1"/>
    </font>
    <font>
      <sz val="16"/>
      <name val="Times New Roman"/>
      <family val="1"/>
    </font>
    <font>
      <i/>
      <sz val="14"/>
      <name val="Times New Roman"/>
      <family val="1"/>
    </font>
    <font>
      <sz val="14"/>
      <name val="Times New Roman"/>
      <family val="1"/>
    </font>
    <font>
      <b/>
      <sz val="18"/>
      <name val="Times New Roman"/>
      <family val="1"/>
    </font>
    <font>
      <i/>
      <sz val="18"/>
      <name val="Times New Roman"/>
      <family val="1"/>
      <charset val="163"/>
    </font>
    <font>
      <b/>
      <i/>
      <sz val="14"/>
      <name val="VNTime"/>
      <family val="2"/>
    </font>
    <font>
      <sz val="11"/>
      <color indexed="63"/>
      <name val="Calibri"/>
      <family val="2"/>
    </font>
    <font>
      <sz val="11"/>
      <color indexed="8"/>
      <name val="Arial Narrow"/>
      <family val="2"/>
    </font>
    <font>
      <b/>
      <sz val="12"/>
      <color theme="0"/>
      <name val="Times New Roman"/>
      <family val="2"/>
    </font>
    <font>
      <b/>
      <sz val="11"/>
      <color indexed="9"/>
      <name val="Calibri"/>
      <family val="2"/>
    </font>
    <font>
      <sz val="12"/>
      <name val="Times New Roman"/>
      <family val="1"/>
      <charset val="163"/>
    </font>
    <font>
      <sz val="12"/>
      <color theme="1"/>
      <name val="Arial"/>
      <family val="2"/>
    </font>
    <font>
      <b/>
      <sz val="11"/>
      <color indexed="63"/>
      <name val="Calibri"/>
      <family val="2"/>
    </font>
    <font>
      <b/>
      <sz val="10"/>
      <name val="VNI-Univer"/>
    </font>
    <font>
      <sz val="10"/>
      <name val=".VnBook-Antiqua"/>
      <family val="2"/>
    </font>
    <font>
      <b/>
      <u val="double"/>
      <sz val="12"/>
      <color indexed="12"/>
      <name val=".VnBahamasB"/>
      <family val="2"/>
    </font>
    <font>
      <b/>
      <sz val="10"/>
      <name val=".VnBahamasBH"/>
      <family val="2"/>
    </font>
    <font>
      <b/>
      <sz val="10"/>
      <name val=".VnArialH"/>
      <family val="2"/>
    </font>
    <font>
      <b/>
      <sz val="11"/>
      <color indexed="8"/>
      <name val="Calibri"/>
      <family val="2"/>
      <charset val="163"/>
    </font>
    <font>
      <sz val="11"/>
      <name val=".VnAvant"/>
      <family val="2"/>
    </font>
    <font>
      <sz val="10"/>
      <name val="VNtimes new roman"/>
      <family val="2"/>
    </font>
    <font>
      <b/>
      <sz val="8"/>
      <name val="VN Helvetica"/>
    </font>
    <font>
      <b/>
      <sz val="12"/>
      <name val=".VnTime"/>
      <family val="2"/>
    </font>
    <font>
      <b/>
      <sz val="10"/>
      <name val="VN AvantGBook"/>
    </font>
    <font>
      <b/>
      <sz val="10"/>
      <name val="VN Helvetica"/>
    </font>
    <font>
      <b/>
      <i/>
      <sz val="14"/>
      <name val="Times New Roman"/>
      <family val="1"/>
    </font>
    <font>
      <i/>
      <sz val="16"/>
      <color theme="1"/>
      <name val="Times New Roman"/>
      <family val="1"/>
    </font>
    <font>
      <b/>
      <sz val="14"/>
      <color theme="1"/>
      <name val="Times New Roman"/>
      <family val="1"/>
    </font>
    <font>
      <sz val="14"/>
      <color theme="1"/>
      <name val="Times New Roman"/>
      <family val="1"/>
    </font>
    <font>
      <sz val="16"/>
      <color theme="1"/>
      <name val="Times New Roman"/>
      <family val="1"/>
    </font>
    <font>
      <sz val="12"/>
      <color theme="1"/>
      <name val="Times New Roman"/>
      <family val="1"/>
    </font>
    <font>
      <i/>
      <sz val="9"/>
      <name val="Times New Roman"/>
      <family val="1"/>
    </font>
    <font>
      <i/>
      <sz val="13"/>
      <color theme="1"/>
      <name val="Times New Roman"/>
      <family val="1"/>
    </font>
    <font>
      <i/>
      <sz val="12"/>
      <color theme="1"/>
      <name val="Times New Roman"/>
      <family val="1"/>
    </font>
    <font>
      <i/>
      <sz val="10"/>
      <color theme="1"/>
      <name val="Times New Roman"/>
      <family val="1"/>
    </font>
    <font>
      <b/>
      <i/>
      <sz val="10"/>
      <color theme="1"/>
      <name val="Times New Roman"/>
      <family val="1"/>
    </font>
    <font>
      <sz val="12"/>
      <color rgb="FFFF0000"/>
      <name val="Times New Roman"/>
      <family val="1"/>
    </font>
    <font>
      <b/>
      <sz val="9"/>
      <color indexed="81"/>
      <name val="Tahoma"/>
      <family val="2"/>
    </font>
    <font>
      <sz val="9"/>
      <color indexed="81"/>
      <name val="Tahoma"/>
      <family val="2"/>
    </font>
    <font>
      <sz val="14"/>
      <color rgb="FFFF0000"/>
      <name val="Times New Roman"/>
      <family val="1"/>
    </font>
    <font>
      <b/>
      <sz val="14"/>
      <color rgb="FFFF0000"/>
      <name val="Times New Roman"/>
      <family val="1"/>
    </font>
    <font>
      <b/>
      <sz val="18"/>
      <name val="Times New Roman"/>
      <family val="1"/>
      <charset val="163"/>
    </font>
    <font>
      <sz val="18"/>
      <name val="Times New Roman"/>
      <family val="1"/>
    </font>
    <font>
      <i/>
      <sz val="16"/>
      <name val="Times New Roman"/>
      <family val="1"/>
      <charset val="163"/>
    </font>
    <font>
      <b/>
      <sz val="16"/>
      <name val="Times New Roman"/>
      <family val="1"/>
      <charset val="163"/>
    </font>
    <font>
      <b/>
      <sz val="16"/>
      <color rgb="FFFF0000"/>
      <name val="Times New Roman"/>
      <family val="1"/>
      <charset val="163"/>
    </font>
    <font>
      <sz val="16"/>
      <name val="Times New Roman"/>
      <family val="1"/>
      <charset val="163"/>
    </font>
    <font>
      <b/>
      <sz val="15"/>
      <name val="Times New Roman"/>
      <family val="1"/>
    </font>
    <font>
      <b/>
      <sz val="16"/>
      <color rgb="FFFF0000"/>
      <name val="Times New Roman"/>
      <family val="1"/>
    </font>
    <font>
      <sz val="16"/>
      <color rgb="FFFF0000"/>
      <name val="Times New Roman"/>
      <family val="1"/>
    </font>
    <font>
      <b/>
      <sz val="14"/>
      <name val="Times New Roman"/>
      <family val="1"/>
      <charset val="163"/>
    </font>
    <font>
      <sz val="16"/>
      <color rgb="FFFF0000"/>
      <name val="Times New Roman"/>
      <family val="1"/>
      <charset val="163"/>
    </font>
    <font>
      <b/>
      <sz val="11"/>
      <color rgb="FFFF0000"/>
      <name val="Times New Roman"/>
      <family val="1"/>
    </font>
    <font>
      <sz val="9"/>
      <color rgb="FFFF0000"/>
      <name val="Times New Roman"/>
      <family val="1"/>
    </font>
    <font>
      <b/>
      <sz val="10"/>
      <color rgb="FFFF0000"/>
      <name val="Times New Roman"/>
      <family val="1"/>
    </font>
    <font>
      <b/>
      <sz val="12"/>
      <color rgb="FF000000"/>
      <name val="Times New Roman"/>
      <family val="1"/>
    </font>
    <font>
      <i/>
      <sz val="12"/>
      <color rgb="FF000000"/>
      <name val="Times New Roman"/>
      <family val="1"/>
    </font>
    <font>
      <sz val="10"/>
      <color theme="0"/>
      <name val="Times New Roman"/>
      <family val="1"/>
    </font>
    <font>
      <b/>
      <i/>
      <sz val="10"/>
      <color theme="0"/>
      <name val="Times New Roman"/>
      <family val="1"/>
    </font>
    <font>
      <sz val="10"/>
      <color theme="0"/>
      <name val="Arial"/>
      <family val="2"/>
    </font>
    <font>
      <i/>
      <sz val="10"/>
      <name val="Arial"/>
      <family val="2"/>
    </font>
    <font>
      <b/>
      <i/>
      <sz val="10"/>
      <name val="Times New Roman"/>
      <family val="1"/>
    </font>
    <font>
      <sz val="10"/>
      <name val="VNI-Helve"/>
    </font>
    <font>
      <sz val="12"/>
      <name val="Times"/>
      <family val="2"/>
    </font>
    <font>
      <sz val="11"/>
      <name val="Times"/>
      <family val="2"/>
    </font>
    <font>
      <b/>
      <sz val="12"/>
      <color indexed="9"/>
      <name val="Times"/>
      <family val="2"/>
    </font>
    <font>
      <b/>
      <sz val="13"/>
      <color indexed="62"/>
      <name val="Calibri"/>
      <family val="2"/>
    </font>
    <font>
      <u/>
      <sz val="12"/>
      <color indexed="12"/>
      <name val="Times New Roman"/>
      <family val="1"/>
    </font>
    <font>
      <sz val="12"/>
      <name val="VnTime(Ds)"/>
      <family val="1"/>
    </font>
    <font>
      <sz val="7"/>
      <name val="MS Serif"/>
      <family val="1"/>
    </font>
    <font>
      <b/>
      <sz val="18"/>
      <color indexed="62"/>
      <name val="Cambria"/>
      <family val="2"/>
    </font>
    <font>
      <sz val="8"/>
      <name val="Tms Rmn"/>
    </font>
    <font>
      <b/>
      <sz val="11"/>
      <name val=".VnTime"/>
      <family val="2"/>
    </font>
    <font>
      <b/>
      <sz val="13"/>
      <color indexed="8"/>
      <name val=".VnTimeH"/>
      <family val="2"/>
    </font>
    <font>
      <sz val="9"/>
      <name val=".VnTime"/>
      <family val="2"/>
    </font>
    <font>
      <b/>
      <sz val="11"/>
      <color theme="1"/>
      <name val="Calibri"/>
      <family val="2"/>
      <scheme val="minor"/>
    </font>
    <font>
      <i/>
      <sz val="11"/>
      <color theme="1"/>
      <name val="Calibri"/>
      <family val="2"/>
      <scheme val="minor"/>
    </font>
    <font>
      <sz val="12"/>
      <color rgb="FF000000"/>
      <name val="Times New Roman"/>
      <family val="1"/>
    </font>
    <font>
      <b/>
      <i/>
      <sz val="12"/>
      <color rgb="FF000000"/>
      <name val="Times New Roman"/>
      <family val="1"/>
    </font>
    <font>
      <i/>
      <sz val="12"/>
      <color indexed="8"/>
      <name val="Times New Roman"/>
      <family val="1"/>
    </font>
    <font>
      <i/>
      <sz val="10"/>
      <color theme="0"/>
      <name val="Times New Roman"/>
      <family val="1"/>
    </font>
    <font>
      <b/>
      <sz val="10"/>
      <color indexed="81"/>
      <name val="Calibri"/>
      <family val="2"/>
    </font>
    <font>
      <b/>
      <i/>
      <sz val="13"/>
      <color theme="1"/>
      <name val="Times New Roman"/>
      <family val="1"/>
    </font>
    <font>
      <b/>
      <sz val="10"/>
      <name val="SVNtimes new roman"/>
      <family val="2"/>
    </font>
    <font>
      <sz val="10"/>
      <name val="??"/>
      <family val="1"/>
      <charset val="128"/>
    </font>
    <font>
      <sz val="16"/>
      <name val="AngsanaUPC"/>
      <family val="3"/>
    </font>
    <font>
      <sz val="14"/>
      <name val="뼻뮝"/>
      <family val="3"/>
      <charset val="129"/>
    </font>
    <font>
      <sz val="10"/>
      <name val="Helv"/>
      <charset val="204"/>
    </font>
    <font>
      <b/>
      <u/>
      <sz val="10"/>
      <name val="Times New Roman"/>
      <family val="1"/>
    </font>
    <font>
      <i/>
      <sz val="8"/>
      <name val="Times New Roman"/>
      <family val="1"/>
    </font>
    <font>
      <i/>
      <sz val="12"/>
      <name val="Times New Roman"/>
      <family val="1"/>
      <charset val="163"/>
    </font>
    <font>
      <b/>
      <sz val="12"/>
      <color theme="1"/>
      <name val="Times New Roman"/>
      <family val="1"/>
    </font>
    <font>
      <sz val="9"/>
      <color rgb="FF00B0F0"/>
      <name val="Times New Roman"/>
      <family val="1"/>
    </font>
    <font>
      <i/>
      <sz val="10"/>
      <color rgb="FF00B0F0"/>
      <name val="Times New Roman"/>
      <family val="1"/>
    </font>
    <font>
      <b/>
      <sz val="14"/>
      <color rgb="FF00B0F0"/>
      <name val="Times New Roman"/>
      <family val="1"/>
    </font>
    <font>
      <i/>
      <sz val="14"/>
      <color rgb="FFFF0000"/>
      <name val="Times New Roman"/>
      <family val="1"/>
    </font>
  </fonts>
  <fills count="7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rgb="FFF2F2F2"/>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A5A5A5"/>
      </patternFill>
    </fill>
    <fill>
      <patternFill patternType="solid">
        <fgColor indexed="23"/>
        <bgColor indexed="64"/>
      </patternFill>
    </fill>
    <fill>
      <patternFill patternType="solid">
        <fgColor indexed="15"/>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theme="5" tint="0.79998168889431442"/>
        <bgColor indexed="64"/>
      </patternFill>
    </fill>
    <fill>
      <patternFill patternType="solid">
        <fgColor rgb="FFFFC000"/>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rgb="FF92D050"/>
        <bgColor indexed="64"/>
      </patternFill>
    </fill>
    <fill>
      <patternFill patternType="solid">
        <fgColor rgb="FFCCFFCC"/>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double">
        <color indexed="64"/>
      </right>
      <top/>
      <bottom/>
      <diagonal/>
    </border>
    <border>
      <left style="thin">
        <color indexed="64"/>
      </left>
      <right style="thin">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dotted">
        <color indexed="64"/>
      </top>
      <bottom style="dotted">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double">
        <color rgb="FF3F3F3F"/>
      </left>
      <right style="double">
        <color rgb="FF3F3F3F"/>
      </right>
      <top style="double">
        <color rgb="FF3F3F3F"/>
      </top>
      <bottom style="double">
        <color rgb="FF3F3F3F"/>
      </bottom>
      <diagonal/>
    </border>
    <border>
      <left/>
      <right style="thin">
        <color indexed="64"/>
      </right>
      <top style="hair">
        <color indexed="64"/>
      </top>
      <bottom style="hair">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style="thin">
        <color auto="1"/>
      </right>
      <top style="hair">
        <color auto="1"/>
      </top>
      <bottom/>
      <diagonal/>
    </border>
    <border>
      <left style="thin">
        <color auto="1"/>
      </left>
      <right/>
      <top style="hair">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dotted">
        <color indexed="63"/>
      </top>
      <bottom style="dotted">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hair">
        <color indexed="64"/>
      </bottom>
      <diagonal/>
    </border>
    <border>
      <left/>
      <right style="thin">
        <color auto="1"/>
      </right>
      <top style="hair">
        <color auto="1"/>
      </top>
      <bottom/>
      <diagonal/>
    </border>
    <border>
      <left/>
      <right style="thin">
        <color indexed="64"/>
      </right>
      <top style="hair">
        <color indexed="64"/>
      </top>
      <bottom style="thin">
        <color indexed="64"/>
      </bottom>
      <diagonal/>
    </border>
  </borders>
  <cellStyleXfs count="10060">
    <xf numFmtId="0" fontId="0" fillId="0" borderId="0"/>
    <xf numFmtId="179"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Protection="0"/>
    <xf numFmtId="0" fontId="29" fillId="0" borderId="0"/>
    <xf numFmtId="0" fontId="29" fillId="0" borderId="0"/>
    <xf numFmtId="3" fontId="30" fillId="0" borderId="1"/>
    <xf numFmtId="3" fontId="30" fillId="0" borderId="1"/>
    <xf numFmtId="173" fontId="31" fillId="0" borderId="2" applyFont="0" applyBorder="0"/>
    <xf numFmtId="173" fontId="18" fillId="0" borderId="0" applyProtection="0"/>
    <xf numFmtId="173" fontId="31" fillId="0" borderId="2" applyFont="0" applyBorder="0"/>
    <xf numFmtId="0" fontId="19" fillId="0" borderId="0"/>
    <xf numFmtId="180" fontId="32" fillId="0" borderId="0" applyFont="0" applyFill="0" applyBorder="0" applyAlignment="0" applyProtection="0"/>
    <xf numFmtId="181" fontId="8" fillId="0" borderId="0" applyFont="0" applyFill="0" applyBorder="0" applyAlignment="0" applyProtection="0"/>
    <xf numFmtId="182" fontId="33" fillId="0" borderId="0" applyFont="0" applyFill="0" applyBorder="0" applyAlignment="0" applyProtection="0"/>
    <xf numFmtId="320" fontId="26" fillId="0" borderId="0" applyFont="0" applyFill="0" applyBorder="0" applyAlignment="0" applyProtection="0"/>
    <xf numFmtId="319" fontId="26"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319" fontId="26" fillId="0" borderId="0" applyFont="0" applyFill="0" applyBorder="0" applyAlignment="0" applyProtection="0"/>
    <xf numFmtId="319" fontId="26"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4" fillId="0" borderId="0" applyFont="0" applyFill="0" applyBorder="0" applyAlignment="0" applyProtection="0"/>
    <xf numFmtId="0" fontId="35" fillId="0" borderId="3"/>
    <xf numFmtId="184" fontId="19" fillId="0" borderId="0" applyFont="0" applyFill="0" applyBorder="0" applyAlignment="0" applyProtection="0"/>
    <xf numFmtId="41" fontId="36" fillId="0" borderId="0" applyFont="0" applyFill="0" applyBorder="0" applyAlignment="0" applyProtection="0"/>
    <xf numFmtId="43" fontId="36" fillId="0" borderId="0" applyFont="0" applyFill="0" applyBorder="0" applyAlignment="0" applyProtection="0"/>
    <xf numFmtId="185" fontId="37" fillId="0" borderId="0" applyFont="0" applyFill="0" applyBorder="0" applyAlignment="0" applyProtection="0"/>
    <xf numFmtId="0" fontId="3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Protection="0"/>
    <xf numFmtId="0" fontId="39" fillId="0" borderId="0"/>
    <xf numFmtId="0" fontId="8" fillId="0" borderId="0" applyProtection="0"/>
    <xf numFmtId="0" fontId="40"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Protection="0"/>
    <xf numFmtId="0" fontId="41" fillId="0" borderId="0" applyNumberFormat="0" applyFill="0" applyBorder="0" applyProtection="0">
      <alignment vertical="center"/>
    </xf>
    <xf numFmtId="41" fontId="26" fillId="0" borderId="0" applyFont="0" applyFill="0" applyBorder="0" applyAlignment="0" applyProtection="0"/>
    <xf numFmtId="186" fontId="32" fillId="0" borderId="0" applyFont="0" applyFill="0" applyBorder="0" applyAlignment="0" applyProtection="0"/>
    <xf numFmtId="42" fontId="28" fillId="0" borderId="0" applyFont="0" applyFill="0" applyBorder="0" applyAlignment="0" applyProtection="0"/>
    <xf numFmtId="166"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87" fontId="26" fillId="0" borderId="0" applyFont="0" applyFill="0" applyBorder="0" applyAlignment="0" applyProtection="0"/>
    <xf numFmtId="166" fontId="32" fillId="0" borderId="0" applyFont="0" applyFill="0" applyBorder="0" applyAlignment="0" applyProtection="0"/>
    <xf numFmtId="186" fontId="32" fillId="0" borderId="0" applyFont="0" applyFill="0" applyBorder="0" applyAlignment="0" applyProtection="0"/>
    <xf numFmtId="166"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166" fontId="32" fillId="0" borderId="0" applyFont="0" applyFill="0" applyBorder="0" applyAlignment="0" applyProtection="0"/>
    <xf numFmtId="186" fontId="32" fillId="0" borderId="0" applyFont="0" applyFill="0" applyBorder="0" applyAlignment="0" applyProtection="0"/>
    <xf numFmtId="0" fontId="42" fillId="0" borderId="0"/>
    <xf numFmtId="166" fontId="32" fillId="0" borderId="0" applyFont="0" applyFill="0" applyBorder="0" applyAlignment="0" applyProtection="0"/>
    <xf numFmtId="0" fontId="43" fillId="0" borderId="0">
      <alignment vertical="top"/>
    </xf>
    <xf numFmtId="0" fontId="44" fillId="0" borderId="0">
      <alignment vertical="top"/>
    </xf>
    <xf numFmtId="0" fontId="44" fillId="0" borderId="0">
      <alignment vertical="top"/>
    </xf>
    <xf numFmtId="0" fontId="19" fillId="0" borderId="0" applyNumberFormat="0" applyFill="0" applyBorder="0" applyAlignment="0" applyProtection="0"/>
    <xf numFmtId="180" fontId="28" fillId="0" borderId="0" applyFont="0" applyFill="0" applyBorder="0" applyAlignment="0" applyProtection="0"/>
    <xf numFmtId="0" fontId="19" fillId="0" borderId="0" applyNumberFormat="0" applyFill="0" applyBorder="0" applyAlignment="0" applyProtection="0"/>
    <xf numFmtId="166" fontId="32" fillId="0" borderId="0" applyFont="0" applyFill="0" applyBorder="0" applyAlignment="0" applyProtection="0"/>
    <xf numFmtId="188" fontId="32" fillId="0" borderId="0" applyFont="0" applyFill="0" applyBorder="0" applyAlignment="0" applyProtection="0"/>
    <xf numFmtId="189" fontId="32" fillId="0" borderId="0" applyFont="0" applyFill="0" applyBorder="0" applyAlignment="0" applyProtection="0"/>
    <xf numFmtId="189" fontId="32" fillId="0" borderId="0" applyFont="0" applyFill="0" applyBorder="0" applyAlignment="0" applyProtection="0"/>
    <xf numFmtId="189" fontId="32" fillId="0" borderId="0" applyFont="0" applyFill="0" applyBorder="0" applyAlignment="0" applyProtection="0"/>
    <xf numFmtId="190"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6" fontId="32" fillId="0" borderId="0" applyFont="0" applyFill="0" applyBorder="0" applyAlignment="0" applyProtection="0"/>
    <xf numFmtId="0" fontId="42" fillId="0" borderId="0"/>
    <xf numFmtId="186" fontId="32" fillId="0" borderId="0" applyFont="0" applyFill="0" applyBorder="0" applyAlignment="0" applyProtection="0"/>
    <xf numFmtId="0" fontId="42"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166" fontId="32" fillId="0" borderId="0" applyFont="0" applyFill="0" applyBorder="0" applyAlignment="0" applyProtection="0"/>
    <xf numFmtId="166"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166" fontId="32" fillId="0" borderId="0" applyFont="0" applyFill="0" applyBorder="0" applyAlignment="0" applyProtection="0"/>
    <xf numFmtId="0" fontId="42"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0" fontId="42" fillId="0" borderId="0"/>
    <xf numFmtId="0" fontId="42" fillId="0" borderId="0"/>
    <xf numFmtId="190" fontId="32" fillId="0" borderId="0" applyFont="0" applyFill="0" applyBorder="0" applyAlignment="0" applyProtection="0"/>
    <xf numFmtId="188"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2"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6" fontId="32" fillId="0" borderId="0" applyFont="0" applyFill="0" applyBorder="0" applyAlignment="0" applyProtection="0"/>
    <xf numFmtId="0" fontId="42" fillId="0" borderId="0"/>
    <xf numFmtId="0" fontId="42" fillId="0" borderId="0"/>
    <xf numFmtId="186" fontId="32" fillId="0" borderId="0" applyFont="0" applyFill="0" applyBorder="0" applyAlignment="0" applyProtection="0"/>
    <xf numFmtId="0" fontId="42" fillId="0" borderId="0"/>
    <xf numFmtId="0" fontId="45" fillId="0" borderId="0"/>
    <xf numFmtId="0" fontId="42" fillId="0" borderId="0"/>
    <xf numFmtId="0" fontId="42" fillId="0" borderId="0"/>
    <xf numFmtId="42" fontId="28" fillId="0" borderId="0" applyFont="0" applyFill="0" applyBorder="0" applyAlignment="0" applyProtection="0"/>
    <xf numFmtId="166" fontId="32" fillId="0" borderId="0" applyFont="0" applyFill="0" applyBorder="0" applyAlignment="0" applyProtection="0"/>
    <xf numFmtId="188" fontId="32" fillId="0" borderId="0" applyFont="0" applyFill="0" applyBorder="0" applyAlignment="0" applyProtection="0"/>
    <xf numFmtId="166" fontId="32" fillId="0" borderId="0" applyFont="0" applyFill="0" applyBorder="0" applyAlignment="0" applyProtection="0"/>
    <xf numFmtId="42" fontId="28" fillId="0" borderId="0" applyFont="0" applyFill="0" applyBorder="0" applyAlignment="0" applyProtection="0"/>
    <xf numFmtId="191"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91"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79" fontId="28" fillId="0" borderId="0" applyFont="0" applyFill="0" applyBorder="0" applyAlignment="0" applyProtection="0"/>
    <xf numFmtId="43" fontId="28" fillId="0" borderId="0" applyFont="0" applyFill="0" applyBorder="0" applyAlignment="0" applyProtection="0"/>
    <xf numFmtId="192" fontId="32" fillId="0" borderId="0" applyFont="0" applyFill="0" applyBorder="0" applyAlignment="0" applyProtection="0"/>
    <xf numFmtId="193"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194"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78" fontId="32" fillId="0" borderId="0" applyFont="0" applyFill="0" applyBorder="0" applyAlignment="0" applyProtection="0"/>
    <xf numFmtId="171" fontId="32" fillId="0" borderId="0" applyFont="0" applyFill="0" applyBorder="0" applyAlignment="0" applyProtection="0"/>
    <xf numFmtId="195"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78" fontId="32" fillId="0" borderId="0" applyFont="0" applyFill="0" applyBorder="0" applyAlignment="0" applyProtection="0"/>
    <xf numFmtId="169" fontId="32" fillId="0" borderId="0" applyFont="0" applyFill="0" applyBorder="0" applyAlignment="0" applyProtection="0"/>
    <xf numFmtId="194"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192" fontId="32" fillId="0" borderId="0" applyFont="0" applyFill="0" applyBorder="0" applyAlignment="0" applyProtection="0"/>
    <xf numFmtId="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6"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71"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96" fontId="32" fillId="0" borderId="0" applyFont="0" applyFill="0" applyBorder="0" applyAlignment="0" applyProtection="0"/>
    <xf numFmtId="171"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96" fontId="32" fillId="0" borderId="0" applyFont="0" applyFill="0" applyBorder="0" applyAlignment="0" applyProtection="0"/>
    <xf numFmtId="178" fontId="32" fillId="0" borderId="0" applyFont="0" applyFill="0" applyBorder="0" applyAlignment="0" applyProtection="0"/>
    <xf numFmtId="169"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97" fontId="32" fillId="0" borderId="0" applyFont="0" applyFill="0" applyBorder="0" applyAlignment="0" applyProtection="0"/>
    <xf numFmtId="198"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41" fontId="28" fillId="0" borderId="0" applyFont="0" applyFill="0" applyBorder="0" applyAlignment="0" applyProtection="0"/>
    <xf numFmtId="166" fontId="32" fillId="0" borderId="0" applyFont="0" applyFill="0" applyBorder="0" applyAlignment="0" applyProtection="0"/>
    <xf numFmtId="188" fontId="32" fillId="0" borderId="0" applyFont="0" applyFill="0" applyBorder="0" applyAlignment="0" applyProtection="0"/>
    <xf numFmtId="166" fontId="32" fillId="0" borderId="0" applyFont="0" applyFill="0" applyBorder="0" applyAlignment="0" applyProtection="0"/>
    <xf numFmtId="18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80" fontId="28" fillId="0" borderId="0" applyFont="0" applyFill="0" applyBorder="0" applyAlignment="0" applyProtection="0"/>
    <xf numFmtId="188" fontId="32" fillId="0" borderId="0" applyFont="0" applyFill="0" applyBorder="0" applyAlignment="0" applyProtection="0"/>
    <xf numFmtId="189" fontId="32" fillId="0" borderId="0" applyFont="0" applyFill="0" applyBorder="0" applyAlignment="0" applyProtection="0"/>
    <xf numFmtId="189" fontId="32" fillId="0" borderId="0" applyFont="0" applyFill="0" applyBorder="0" applyAlignment="0" applyProtection="0"/>
    <xf numFmtId="189" fontId="32" fillId="0" borderId="0" applyFont="0" applyFill="0" applyBorder="0" applyAlignment="0" applyProtection="0"/>
    <xf numFmtId="186"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86" fontId="32" fillId="0" borderId="0" applyFont="0" applyFill="0" applyBorder="0" applyAlignment="0" applyProtection="0"/>
    <xf numFmtId="166" fontId="32" fillId="0" borderId="0" applyFont="0" applyFill="0" applyBorder="0" applyAlignment="0" applyProtection="0"/>
    <xf numFmtId="188"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80"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80" fontId="28" fillId="0" borderId="0" applyFont="0" applyFill="0" applyBorder="0" applyAlignment="0" applyProtection="0"/>
    <xf numFmtId="200" fontId="46" fillId="0" borderId="0" applyFont="0" applyFill="0" applyBorder="0" applyAlignment="0" applyProtection="0"/>
    <xf numFmtId="201"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80" fontId="32" fillId="0" borderId="0" applyFont="0" applyFill="0" applyBorder="0" applyAlignment="0" applyProtection="0"/>
    <xf numFmtId="202"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86" fontId="32" fillId="0" borderId="0" applyFont="0" applyFill="0" applyBorder="0" applyAlignment="0" applyProtection="0"/>
    <xf numFmtId="166" fontId="32" fillId="0" borderId="0" applyFont="0" applyFill="0" applyBorder="0" applyAlignment="0" applyProtection="0"/>
    <xf numFmtId="192" fontId="32" fillId="0" borderId="0" applyFont="0" applyFill="0" applyBorder="0" applyAlignment="0" applyProtection="0"/>
    <xf numFmtId="193"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194"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78" fontId="32" fillId="0" borderId="0" applyFont="0" applyFill="0" applyBorder="0" applyAlignment="0" applyProtection="0"/>
    <xf numFmtId="171" fontId="32" fillId="0" borderId="0" applyFont="0" applyFill="0" applyBorder="0" applyAlignment="0" applyProtection="0"/>
    <xf numFmtId="195"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78" fontId="32" fillId="0" borderId="0" applyFont="0" applyFill="0" applyBorder="0" applyAlignment="0" applyProtection="0"/>
    <xf numFmtId="169" fontId="32" fillId="0" borderId="0" applyFont="0" applyFill="0" applyBorder="0" applyAlignment="0" applyProtection="0"/>
    <xf numFmtId="194"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192" fontId="32" fillId="0" borderId="0" applyFont="0" applyFill="0" applyBorder="0" applyAlignment="0" applyProtection="0"/>
    <xf numFmtId="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6"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71"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96" fontId="32" fillId="0" borderId="0" applyFont="0" applyFill="0" applyBorder="0" applyAlignment="0" applyProtection="0"/>
    <xf numFmtId="171"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96" fontId="32" fillId="0" borderId="0" applyFont="0" applyFill="0" applyBorder="0" applyAlignment="0" applyProtection="0"/>
    <xf numFmtId="178" fontId="32" fillId="0" borderId="0" applyFont="0" applyFill="0" applyBorder="0" applyAlignment="0" applyProtection="0"/>
    <xf numFmtId="169"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97" fontId="32" fillId="0" borderId="0" applyFont="0" applyFill="0" applyBorder="0" applyAlignment="0" applyProtection="0"/>
    <xf numFmtId="198" fontId="32" fillId="0" borderId="0" applyFont="0" applyFill="0" applyBorder="0" applyAlignment="0" applyProtection="0"/>
    <xf numFmtId="43" fontId="28"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187" fontId="32" fillId="0" borderId="0" applyFont="0" applyFill="0" applyBorder="0" applyAlignment="0" applyProtection="0"/>
    <xf numFmtId="203"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70" fontId="32" fillId="0" borderId="0" applyFont="0" applyFill="0" applyBorder="0" applyAlignment="0" applyProtection="0"/>
    <xf numFmtId="204" fontId="3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205" fontId="32" fillId="0" borderId="0" applyFont="0" applyFill="0" applyBorder="0" applyAlignment="0" applyProtection="0"/>
    <xf numFmtId="170" fontId="32" fillId="0" borderId="0" applyFont="0" applyFill="0" applyBorder="0" applyAlignment="0" applyProtection="0"/>
    <xf numFmtId="206"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5" fontId="32" fillId="0" borderId="0" applyFont="0" applyFill="0" applyBorder="0" applyAlignment="0" applyProtection="0"/>
    <xf numFmtId="167" fontId="32" fillId="0" borderId="0" applyFont="0" applyFill="0" applyBorder="0" applyAlignment="0" applyProtection="0"/>
    <xf numFmtId="204"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41" fontId="32" fillId="0" borderId="0" applyFont="0" applyFill="0" applyBorder="0" applyAlignment="0" applyProtection="0"/>
    <xf numFmtId="170" fontId="32" fillId="0" borderId="0" applyFont="0" applyFill="0" applyBorder="0" applyAlignment="0" applyProtection="0"/>
    <xf numFmtId="187" fontId="32" fillId="0" borderId="0" applyFont="0" applyFill="0" applyBorder="0" applyAlignment="0" applyProtection="0"/>
    <xf numFmtId="187" fontId="28"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206" fontId="32" fillId="0" borderId="0" applyFont="0" applyFill="0" applyBorder="0" applyAlignment="0" applyProtection="0"/>
    <xf numFmtId="187" fontId="32" fillId="0" borderId="0" applyFont="0" applyFill="0" applyBorder="0" applyAlignment="0" applyProtection="0"/>
    <xf numFmtId="208" fontId="32" fillId="0" borderId="0" applyFont="0" applyFill="0" applyBorder="0" applyAlignment="0" applyProtection="0"/>
    <xf numFmtId="187" fontId="32" fillId="0" borderId="0" applyFont="0" applyFill="0" applyBorder="0" applyAlignment="0" applyProtection="0"/>
    <xf numFmtId="20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70"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7" fontId="32" fillId="0" borderId="0" applyFont="0" applyFill="0" applyBorder="0" applyAlignment="0" applyProtection="0"/>
    <xf numFmtId="170"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206"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7" fontId="32" fillId="0" borderId="0" applyFont="0" applyFill="0" applyBorder="0" applyAlignment="0" applyProtection="0"/>
    <xf numFmtId="205" fontId="32" fillId="0" borderId="0" applyFont="0" applyFill="0" applyBorder="0" applyAlignment="0" applyProtection="0"/>
    <xf numFmtId="167" fontId="3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209" fontId="32" fillId="0" borderId="0" applyFont="0" applyFill="0" applyBorder="0" applyAlignment="0" applyProtection="0"/>
    <xf numFmtId="210"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206" fontId="32" fillId="0" borderId="0" applyFont="0" applyFill="0" applyBorder="0" applyAlignment="0" applyProtection="0"/>
    <xf numFmtId="187" fontId="32" fillId="0" borderId="0" applyFont="0" applyFill="0" applyBorder="0" applyAlignment="0" applyProtection="0"/>
    <xf numFmtId="18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80" fontId="28" fillId="0" borderId="0" applyFont="0" applyFill="0" applyBorder="0" applyAlignment="0" applyProtection="0"/>
    <xf numFmtId="188" fontId="32" fillId="0" borderId="0" applyFont="0" applyFill="0" applyBorder="0" applyAlignment="0" applyProtection="0"/>
    <xf numFmtId="189" fontId="32" fillId="0" borderId="0" applyFont="0" applyFill="0" applyBorder="0" applyAlignment="0" applyProtection="0"/>
    <xf numFmtId="189" fontId="32" fillId="0" borderId="0" applyFont="0" applyFill="0" applyBorder="0" applyAlignment="0" applyProtection="0"/>
    <xf numFmtId="189" fontId="32" fillId="0" borderId="0" applyFont="0" applyFill="0" applyBorder="0" applyAlignment="0" applyProtection="0"/>
    <xf numFmtId="186"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86" fontId="32" fillId="0" borderId="0" applyFont="0" applyFill="0" applyBorder="0" applyAlignment="0" applyProtection="0"/>
    <xf numFmtId="166" fontId="32" fillId="0" borderId="0" applyFont="0" applyFill="0" applyBorder="0" applyAlignment="0" applyProtection="0"/>
    <xf numFmtId="188"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80"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80" fontId="28" fillId="0" borderId="0" applyFont="0" applyFill="0" applyBorder="0" applyAlignment="0" applyProtection="0"/>
    <xf numFmtId="200" fontId="46" fillId="0" borderId="0" applyFont="0" applyFill="0" applyBorder="0" applyAlignment="0" applyProtection="0"/>
    <xf numFmtId="201"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80" fontId="32" fillId="0" borderId="0" applyFont="0" applyFill="0" applyBorder="0" applyAlignment="0" applyProtection="0"/>
    <xf numFmtId="202" fontId="32" fillId="0" borderId="0" applyFont="0" applyFill="0" applyBorder="0" applyAlignment="0" applyProtection="0"/>
    <xf numFmtId="41" fontId="28"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86" fontId="32" fillId="0" borderId="0" applyFont="0" applyFill="0" applyBorder="0" applyAlignment="0" applyProtection="0"/>
    <xf numFmtId="166" fontId="32" fillId="0" borderId="0" applyFont="0" applyFill="0" applyBorder="0" applyAlignment="0" applyProtection="0"/>
    <xf numFmtId="43" fontId="28" fillId="0" borderId="0" applyFont="0" applyFill="0" applyBorder="0" applyAlignment="0" applyProtection="0"/>
    <xf numFmtId="187" fontId="32" fillId="0" borderId="0" applyFont="0" applyFill="0" applyBorder="0" applyAlignment="0" applyProtection="0"/>
    <xf numFmtId="203"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70" fontId="32" fillId="0" borderId="0" applyFont="0" applyFill="0" applyBorder="0" applyAlignment="0" applyProtection="0"/>
    <xf numFmtId="204" fontId="3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205" fontId="32" fillId="0" borderId="0" applyFont="0" applyFill="0" applyBorder="0" applyAlignment="0" applyProtection="0"/>
    <xf numFmtId="170" fontId="32" fillId="0" borderId="0" applyFont="0" applyFill="0" applyBorder="0" applyAlignment="0" applyProtection="0"/>
    <xf numFmtId="206"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5" fontId="32" fillId="0" borderId="0" applyFont="0" applyFill="0" applyBorder="0" applyAlignment="0" applyProtection="0"/>
    <xf numFmtId="167" fontId="32" fillId="0" borderId="0" applyFont="0" applyFill="0" applyBorder="0" applyAlignment="0" applyProtection="0"/>
    <xf numFmtId="204"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41" fontId="32" fillId="0" borderId="0" applyFont="0" applyFill="0" applyBorder="0" applyAlignment="0" applyProtection="0"/>
    <xf numFmtId="170" fontId="32" fillId="0" borderId="0" applyFont="0" applyFill="0" applyBorder="0" applyAlignment="0" applyProtection="0"/>
    <xf numFmtId="187" fontId="32" fillId="0" borderId="0" applyFont="0" applyFill="0" applyBorder="0" applyAlignment="0" applyProtection="0"/>
    <xf numFmtId="187" fontId="28"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206" fontId="32" fillId="0" borderId="0" applyFont="0" applyFill="0" applyBorder="0" applyAlignment="0" applyProtection="0"/>
    <xf numFmtId="187" fontId="32" fillId="0" borderId="0" applyFont="0" applyFill="0" applyBorder="0" applyAlignment="0" applyProtection="0"/>
    <xf numFmtId="208" fontId="32" fillId="0" borderId="0" applyFont="0" applyFill="0" applyBorder="0" applyAlignment="0" applyProtection="0"/>
    <xf numFmtId="187" fontId="32" fillId="0" borderId="0" applyFont="0" applyFill="0" applyBorder="0" applyAlignment="0" applyProtection="0"/>
    <xf numFmtId="20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70"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7" fontId="32" fillId="0" borderId="0" applyFont="0" applyFill="0" applyBorder="0" applyAlignment="0" applyProtection="0"/>
    <xf numFmtId="170"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206"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7" fontId="32" fillId="0" borderId="0" applyFont="0" applyFill="0" applyBorder="0" applyAlignment="0" applyProtection="0"/>
    <xf numFmtId="205" fontId="32" fillId="0" borderId="0" applyFont="0" applyFill="0" applyBorder="0" applyAlignment="0" applyProtection="0"/>
    <xf numFmtId="167" fontId="3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209" fontId="32" fillId="0" borderId="0" applyFont="0" applyFill="0" applyBorder="0" applyAlignment="0" applyProtection="0"/>
    <xf numFmtId="210"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206" fontId="32" fillId="0" borderId="0" applyFont="0" applyFill="0" applyBorder="0" applyAlignment="0" applyProtection="0"/>
    <xf numFmtId="187" fontId="32" fillId="0" borderId="0" applyFont="0" applyFill="0" applyBorder="0" applyAlignment="0" applyProtection="0"/>
    <xf numFmtId="192" fontId="32" fillId="0" borderId="0" applyFont="0" applyFill="0" applyBorder="0" applyAlignment="0" applyProtection="0"/>
    <xf numFmtId="193"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194"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78" fontId="32" fillId="0" borderId="0" applyFont="0" applyFill="0" applyBorder="0" applyAlignment="0" applyProtection="0"/>
    <xf numFmtId="171" fontId="32" fillId="0" borderId="0" applyFont="0" applyFill="0" applyBorder="0" applyAlignment="0" applyProtection="0"/>
    <xf numFmtId="195"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78" fontId="32" fillId="0" borderId="0" applyFont="0" applyFill="0" applyBorder="0" applyAlignment="0" applyProtection="0"/>
    <xf numFmtId="169" fontId="32" fillId="0" borderId="0" applyFont="0" applyFill="0" applyBorder="0" applyAlignment="0" applyProtection="0"/>
    <xf numFmtId="194"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192" fontId="32" fillId="0" borderId="0" applyFont="0" applyFill="0" applyBorder="0" applyAlignment="0" applyProtection="0"/>
    <xf numFmtId="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6"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71"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96" fontId="32" fillId="0" borderId="0" applyFont="0" applyFill="0" applyBorder="0" applyAlignment="0" applyProtection="0"/>
    <xf numFmtId="171"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96" fontId="32" fillId="0" borderId="0" applyFont="0" applyFill="0" applyBorder="0" applyAlignment="0" applyProtection="0"/>
    <xf numFmtId="178" fontId="32" fillId="0" borderId="0" applyFont="0" applyFill="0" applyBorder="0" applyAlignment="0" applyProtection="0"/>
    <xf numFmtId="169"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97" fontId="32" fillId="0" borderId="0" applyFont="0" applyFill="0" applyBorder="0" applyAlignment="0" applyProtection="0"/>
    <xf numFmtId="198"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41" fontId="28" fillId="0" borderId="0" applyFont="0" applyFill="0" applyBorder="0" applyAlignment="0" applyProtection="0"/>
    <xf numFmtId="42" fontId="28" fillId="0" borderId="0" applyFont="0" applyFill="0" applyBorder="0" applyAlignment="0" applyProtection="0"/>
    <xf numFmtId="191"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91"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79" fontId="28" fillId="0" borderId="0" applyFont="0" applyFill="0" applyBorder="0" applyAlignment="0" applyProtection="0"/>
    <xf numFmtId="166" fontId="32" fillId="0" borderId="0" applyFont="0" applyFill="0" applyBorder="0" applyAlignment="0" applyProtection="0"/>
    <xf numFmtId="188"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90" fontId="32" fillId="0" borderId="0" applyFont="0" applyFill="0" applyBorder="0" applyAlignment="0" applyProtection="0"/>
    <xf numFmtId="180"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80" fontId="28" fillId="0" borderId="0" applyFont="0" applyFill="0" applyBorder="0" applyAlignment="0" applyProtection="0"/>
    <xf numFmtId="200" fontId="46" fillId="0" borderId="0" applyFont="0" applyFill="0" applyBorder="0" applyAlignment="0" applyProtection="0"/>
    <xf numFmtId="201"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80" fontId="32" fillId="0" borderId="0" applyFont="0" applyFill="0" applyBorder="0" applyAlignment="0" applyProtection="0"/>
    <xf numFmtId="0" fontId="42"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0" fontId="42" fillId="0" borderId="0"/>
    <xf numFmtId="188"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42" fillId="0" borderId="0"/>
    <xf numFmtId="202"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41" fontId="28" fillId="0" borderId="0" applyFont="0" applyFill="0" applyBorder="0" applyAlignment="0" applyProtection="0"/>
    <xf numFmtId="187" fontId="32" fillId="0" borderId="0" applyFont="0" applyFill="0" applyBorder="0" applyAlignment="0" applyProtection="0"/>
    <xf numFmtId="203"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70" fontId="32" fillId="0" borderId="0" applyFont="0" applyFill="0" applyBorder="0" applyAlignment="0" applyProtection="0"/>
    <xf numFmtId="204" fontId="3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205" fontId="32" fillId="0" borderId="0" applyFont="0" applyFill="0" applyBorder="0" applyAlignment="0" applyProtection="0"/>
    <xf numFmtId="170" fontId="32" fillId="0" borderId="0" applyFont="0" applyFill="0" applyBorder="0" applyAlignment="0" applyProtection="0"/>
    <xf numFmtId="206"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5" fontId="32" fillId="0" borderId="0" applyFont="0" applyFill="0" applyBorder="0" applyAlignment="0" applyProtection="0"/>
    <xf numFmtId="167" fontId="32" fillId="0" borderId="0" applyFont="0" applyFill="0" applyBorder="0" applyAlignment="0" applyProtection="0"/>
    <xf numFmtId="204"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41" fontId="32" fillId="0" borderId="0" applyFont="0" applyFill="0" applyBorder="0" applyAlignment="0" applyProtection="0"/>
    <xf numFmtId="170" fontId="32" fillId="0" borderId="0" applyFont="0" applyFill="0" applyBorder="0" applyAlignment="0" applyProtection="0"/>
    <xf numFmtId="187" fontId="32" fillId="0" borderId="0" applyFont="0" applyFill="0" applyBorder="0" applyAlignment="0" applyProtection="0"/>
    <xf numFmtId="187" fontId="28"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206" fontId="32" fillId="0" borderId="0" applyFont="0" applyFill="0" applyBorder="0" applyAlignment="0" applyProtection="0"/>
    <xf numFmtId="187" fontId="32" fillId="0" borderId="0" applyFont="0" applyFill="0" applyBorder="0" applyAlignment="0" applyProtection="0"/>
    <xf numFmtId="208" fontId="32" fillId="0" borderId="0" applyFont="0" applyFill="0" applyBorder="0" applyAlignment="0" applyProtection="0"/>
    <xf numFmtId="187" fontId="32" fillId="0" borderId="0" applyFont="0" applyFill="0" applyBorder="0" applyAlignment="0" applyProtection="0"/>
    <xf numFmtId="20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70"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7" fontId="32" fillId="0" borderId="0" applyFont="0" applyFill="0" applyBorder="0" applyAlignment="0" applyProtection="0"/>
    <xf numFmtId="170"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206"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7" fontId="32" fillId="0" borderId="0" applyFont="0" applyFill="0" applyBorder="0" applyAlignment="0" applyProtection="0"/>
    <xf numFmtId="205" fontId="32" fillId="0" borderId="0" applyFont="0" applyFill="0" applyBorder="0" applyAlignment="0" applyProtection="0"/>
    <xf numFmtId="167" fontId="3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209" fontId="32" fillId="0" borderId="0" applyFont="0" applyFill="0" applyBorder="0" applyAlignment="0" applyProtection="0"/>
    <xf numFmtId="210"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206" fontId="32" fillId="0" borderId="0" applyFont="0" applyFill="0" applyBorder="0" applyAlignment="0" applyProtection="0"/>
    <xf numFmtId="187" fontId="32" fillId="0" borderId="0" applyFont="0" applyFill="0" applyBorder="0" applyAlignment="0" applyProtection="0"/>
    <xf numFmtId="192" fontId="32" fillId="0" borderId="0" applyFont="0" applyFill="0" applyBorder="0" applyAlignment="0" applyProtection="0"/>
    <xf numFmtId="193"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194"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78" fontId="32" fillId="0" borderId="0" applyFont="0" applyFill="0" applyBorder="0" applyAlignment="0" applyProtection="0"/>
    <xf numFmtId="171" fontId="32" fillId="0" borderId="0" applyFont="0" applyFill="0" applyBorder="0" applyAlignment="0" applyProtection="0"/>
    <xf numFmtId="195"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78" fontId="32" fillId="0" borderId="0" applyFont="0" applyFill="0" applyBorder="0" applyAlignment="0" applyProtection="0"/>
    <xf numFmtId="169" fontId="32" fillId="0" borderId="0" applyFont="0" applyFill="0" applyBorder="0" applyAlignment="0" applyProtection="0"/>
    <xf numFmtId="194"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192" fontId="32" fillId="0" borderId="0" applyFont="0" applyFill="0" applyBorder="0" applyAlignment="0" applyProtection="0"/>
    <xf numFmtId="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6"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71"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96" fontId="32" fillId="0" borderId="0" applyFont="0" applyFill="0" applyBorder="0" applyAlignment="0" applyProtection="0"/>
    <xf numFmtId="171"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43" fontId="32" fillId="0" borderId="0" applyFont="0" applyFill="0" applyBorder="0" applyAlignment="0" applyProtection="0"/>
    <xf numFmtId="196" fontId="32" fillId="0" borderId="0" applyFont="0" applyFill="0" applyBorder="0" applyAlignment="0" applyProtection="0"/>
    <xf numFmtId="178" fontId="32" fillId="0" borderId="0" applyFont="0" applyFill="0" applyBorder="0" applyAlignment="0" applyProtection="0"/>
    <xf numFmtId="169"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78" fontId="32" fillId="0" borderId="0" applyFont="0" applyFill="0" applyBorder="0" applyAlignment="0" applyProtection="0"/>
    <xf numFmtId="192" fontId="32" fillId="0" borderId="0" applyFont="0" applyFill="0" applyBorder="0" applyAlignment="0" applyProtection="0"/>
    <xf numFmtId="197" fontId="32" fillId="0" borderId="0" applyFont="0" applyFill="0" applyBorder="0" applyAlignment="0" applyProtection="0"/>
    <xf numFmtId="198" fontId="32" fillId="0" borderId="0" applyFont="0" applyFill="0" applyBorder="0" applyAlignment="0" applyProtection="0"/>
    <xf numFmtId="196"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5" fontId="32" fillId="0" borderId="0" applyFont="0" applyFill="0" applyBorder="0" applyAlignment="0" applyProtection="0"/>
    <xf numFmtId="192" fontId="32" fillId="0" borderId="0" applyFont="0" applyFill="0" applyBorder="0" applyAlignment="0" applyProtection="0"/>
    <xf numFmtId="42" fontId="28" fillId="0" borderId="0" applyFont="0" applyFill="0" applyBorder="0" applyAlignment="0" applyProtection="0"/>
    <xf numFmtId="191"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91"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79" fontId="28" fillId="0" borderId="0" applyFont="0" applyFill="0" applyBorder="0" applyAlignment="0" applyProtection="0"/>
    <xf numFmtId="43" fontId="28" fillId="0" borderId="0" applyFont="0" applyFill="0" applyBorder="0" applyAlignment="0" applyProtection="0"/>
    <xf numFmtId="0" fontId="42" fillId="0" borderId="0"/>
    <xf numFmtId="190" fontId="32" fillId="0" borderId="0" applyFont="0" applyFill="0" applyBorder="0" applyAlignment="0" applyProtection="0"/>
    <xf numFmtId="166"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6" fontId="32" fillId="0" borderId="0" applyFont="0" applyFill="0" applyBorder="0" applyAlignment="0" applyProtection="0"/>
    <xf numFmtId="0" fontId="44" fillId="0" borderId="0">
      <alignment vertical="top"/>
    </xf>
    <xf numFmtId="0" fontId="44" fillId="0" borderId="0">
      <alignment vertical="top"/>
    </xf>
    <xf numFmtId="0" fontId="43" fillId="0" borderId="0">
      <alignment vertical="top"/>
    </xf>
    <xf numFmtId="0" fontId="43" fillId="0" borderId="0">
      <alignment vertical="top"/>
    </xf>
    <xf numFmtId="0" fontId="43" fillId="0" borderId="0">
      <alignment vertical="top"/>
    </xf>
    <xf numFmtId="0" fontId="8" fillId="0" borderId="0"/>
    <xf numFmtId="0" fontId="44" fillId="0" borderId="0">
      <alignment vertical="top"/>
    </xf>
    <xf numFmtId="0" fontId="44" fillId="0" borderId="0">
      <alignment vertical="top"/>
    </xf>
    <xf numFmtId="0" fontId="43" fillId="0" borderId="0">
      <alignment vertical="top"/>
    </xf>
    <xf numFmtId="0" fontId="43" fillId="0" borderId="0">
      <alignment vertical="top"/>
    </xf>
    <xf numFmtId="0" fontId="43"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3" fillId="0" borderId="0">
      <alignment vertical="top"/>
    </xf>
    <xf numFmtId="0" fontId="43" fillId="0" borderId="0">
      <alignment vertical="top"/>
    </xf>
    <xf numFmtId="0" fontId="43" fillId="0" borderId="0">
      <alignment vertical="top"/>
    </xf>
    <xf numFmtId="0" fontId="44" fillId="0" borderId="0">
      <alignment vertical="top"/>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9" fontId="18" fillId="0" borderId="0" applyProtection="0"/>
    <xf numFmtId="42" fontId="18" fillId="0" borderId="0" applyProtection="0"/>
    <xf numFmtId="42" fontId="18" fillId="0" borderId="0" applyProtection="0"/>
    <xf numFmtId="0" fontId="29" fillId="0" borderId="0" applyProtection="0"/>
    <xf numFmtId="179" fontId="18" fillId="0" borderId="0" applyProtection="0"/>
    <xf numFmtId="42" fontId="18" fillId="0" borderId="0" applyProtection="0"/>
    <xf numFmtId="42" fontId="18" fillId="0" borderId="0" applyProtection="0"/>
    <xf numFmtId="0" fontId="29" fillId="0" borderId="0" applyProtection="0"/>
    <xf numFmtId="190"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186" fontId="32" fillId="0" borderId="0" applyFont="0" applyFill="0" applyBorder="0" applyAlignment="0" applyProtection="0"/>
    <xf numFmtId="0" fontId="42" fillId="0" borderId="0"/>
    <xf numFmtId="166" fontId="32" fillId="0" borderId="0" applyFont="0" applyFill="0" applyBorder="0" applyAlignment="0" applyProtection="0"/>
    <xf numFmtId="211" fontId="47" fillId="0" borderId="0" applyFont="0" applyFill="0" applyBorder="0" applyAlignment="0" applyProtection="0"/>
    <xf numFmtId="212" fontId="48" fillId="0" borderId="0" applyFont="0" applyFill="0" applyBorder="0" applyAlignment="0" applyProtection="0"/>
    <xf numFmtId="213" fontId="48" fillId="0" borderId="0" applyFont="0" applyFill="0" applyBorder="0" applyAlignment="0" applyProtection="0"/>
    <xf numFmtId="0" fontId="49" fillId="0" borderId="0"/>
    <xf numFmtId="0" fontId="50" fillId="0" borderId="0"/>
    <xf numFmtId="0" fontId="50" fillId="0" borderId="0"/>
    <xf numFmtId="0" fontId="50" fillId="0" borderId="0"/>
    <xf numFmtId="0" fontId="12" fillId="0" borderId="0"/>
    <xf numFmtId="1" fontId="51" fillId="0" borderId="1" applyBorder="0" applyAlignment="0">
      <alignment horizontal="center"/>
    </xf>
    <xf numFmtId="1" fontId="51" fillId="0" borderId="1" applyBorder="0" applyAlignment="0">
      <alignment horizontal="center"/>
    </xf>
    <xf numFmtId="0" fontId="52" fillId="0" borderId="0"/>
    <xf numFmtId="0" fontId="52" fillId="0" borderId="0"/>
    <xf numFmtId="0" fontId="8" fillId="0" borderId="0"/>
    <xf numFmtId="0" fontId="52" fillId="0" borderId="0" applyProtection="0"/>
    <xf numFmtId="3" fontId="30" fillId="0" borderId="1"/>
    <xf numFmtId="3" fontId="30" fillId="0" borderId="1"/>
    <xf numFmtId="3" fontId="30" fillId="0" borderId="1"/>
    <xf numFmtId="3" fontId="30" fillId="0" borderId="1"/>
    <xf numFmtId="211" fontId="47" fillId="0" borderId="0" applyFont="0" applyFill="0" applyBorder="0" applyAlignment="0" applyProtection="0"/>
    <xf numFmtId="0" fontId="54" fillId="2" borderId="0"/>
    <xf numFmtId="0" fontId="54" fillId="2" borderId="0"/>
    <xf numFmtId="0" fontId="54" fillId="2" borderId="0"/>
    <xf numFmtId="211" fontId="47" fillId="0" borderId="0" applyFont="0" applyFill="0" applyBorder="0" applyAlignment="0" applyProtection="0"/>
    <xf numFmtId="0" fontId="54"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211" fontId="47" fillId="0" borderId="0" applyFont="0" applyFill="0" applyBorder="0" applyAlignment="0" applyProtection="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55" fillId="0" borderId="0" applyFont="0" applyFill="0" applyBorder="0" applyAlignment="0">
      <alignment horizontal="left"/>
    </xf>
    <xf numFmtId="0" fontId="54" fillId="2" borderId="0"/>
    <xf numFmtId="0" fontId="55" fillId="0" borderId="0" applyFont="0" applyFill="0" applyBorder="0" applyAlignment="0">
      <alignment horizontal="left"/>
    </xf>
    <xf numFmtId="0" fontId="20" fillId="2" borderId="0"/>
    <xf numFmtId="0" fontId="20" fillId="2" borderId="0"/>
    <xf numFmtId="0" fontId="20" fillId="2" borderId="0"/>
    <xf numFmtId="0" fontId="20" fillId="2" borderId="0"/>
    <xf numFmtId="0" fontId="20" fillId="2" borderId="0"/>
    <xf numFmtId="0" fontId="20" fillId="2" borderId="0"/>
    <xf numFmtId="211" fontId="47" fillId="0" borderId="0" applyFont="0" applyFill="0" applyBorder="0" applyAlignment="0" applyProtection="0"/>
    <xf numFmtId="0" fontId="54" fillId="2" borderId="0"/>
    <xf numFmtId="0" fontId="54" fillId="2" borderId="0"/>
    <xf numFmtId="0" fontId="56" fillId="0" borderId="1" applyNumberFormat="0" applyFont="0" applyBorder="0">
      <alignment horizontal="left" indent="2"/>
    </xf>
    <xf numFmtId="0" fontId="56" fillId="0" borderId="1" applyNumberFormat="0" applyFont="0" applyBorder="0">
      <alignment horizontal="left" indent="2"/>
    </xf>
    <xf numFmtId="0" fontId="55" fillId="0" borderId="0" applyFont="0" applyFill="0" applyBorder="0" applyAlignment="0">
      <alignment horizontal="left"/>
    </xf>
    <xf numFmtId="0" fontId="55" fillId="0" borderId="0" applyFont="0" applyFill="0" applyBorder="0" applyAlignment="0">
      <alignment horizontal="left"/>
    </xf>
    <xf numFmtId="0" fontId="57" fillId="0" borderId="0"/>
    <xf numFmtId="0" fontId="58" fillId="3" borderId="4" applyFont="0" applyFill="0" applyAlignment="0">
      <alignment vertical="center" wrapText="1"/>
    </xf>
    <xf numFmtId="9" fontId="59" fillId="0" borderId="0" applyBorder="0" applyAlignment="0" applyProtection="0"/>
    <xf numFmtId="0" fontId="60" fillId="2" borderId="0"/>
    <xf numFmtId="0" fontId="6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60" fillId="2" borderId="0"/>
    <xf numFmtId="0" fontId="60" fillId="2" borderId="0"/>
    <xf numFmtId="0" fontId="56" fillId="0" borderId="1" applyNumberFormat="0" applyFont="0" applyBorder="0" applyAlignment="0">
      <alignment horizontal="center"/>
    </xf>
    <xf numFmtId="0" fontId="56" fillId="0" borderId="1" applyNumberFormat="0" applyFont="0" applyBorder="0" applyAlignment="0">
      <alignment horizontal="center"/>
    </xf>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2" fillId="0" borderId="0"/>
    <xf numFmtId="0" fontId="63" fillId="2" borderId="0"/>
    <xf numFmtId="0" fontId="63"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63" fillId="2" borderId="0"/>
    <xf numFmtId="0" fontId="64" fillId="0" borderId="0">
      <alignment wrapText="1"/>
    </xf>
    <xf numFmtId="0" fontId="64"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64" fillId="0" borderId="0">
      <alignment wrapText="1"/>
    </xf>
    <xf numFmtId="0" fontId="61" fillId="10"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7"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173" fontId="65" fillId="0" borderId="5" applyNumberFormat="0" applyFont="0" applyBorder="0" applyAlignment="0">
      <alignment horizontal="center"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6" fillId="14" borderId="0" applyNumberFormat="0" applyBorder="0" applyAlignment="0" applyProtection="0"/>
    <xf numFmtId="0" fontId="66" fillId="11" borderId="0" applyNumberFormat="0" applyBorder="0" applyAlignment="0" applyProtection="0"/>
    <xf numFmtId="0" fontId="66" fillId="12" borderId="0" applyNumberFormat="0" applyBorder="0" applyAlignment="0" applyProtection="0"/>
    <xf numFmtId="0" fontId="66" fillId="15"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6" fillId="18" borderId="0" applyNumberFormat="0" applyBorder="0" applyAlignment="0" applyProtection="0"/>
    <xf numFmtId="0" fontId="66" fillId="19" borderId="0" applyNumberFormat="0" applyBorder="0" applyAlignment="0" applyProtection="0"/>
    <xf numFmtId="0" fontId="66" fillId="20" borderId="0" applyNumberFormat="0" applyBorder="0" applyAlignment="0" applyProtection="0"/>
    <xf numFmtId="0" fontId="66" fillId="15" borderId="0" applyNumberFormat="0" applyBorder="0" applyAlignment="0" applyProtection="0"/>
    <xf numFmtId="0" fontId="66" fillId="16" borderId="0" applyNumberFormat="0" applyBorder="0" applyAlignment="0" applyProtection="0"/>
    <xf numFmtId="0" fontId="66" fillId="21" borderId="0" applyNumberFormat="0" applyBorder="0" applyAlignment="0" applyProtection="0"/>
    <xf numFmtId="214" fontId="68" fillId="0" borderId="0" applyFont="0" applyFill="0" applyBorder="0" applyAlignment="0" applyProtection="0"/>
    <xf numFmtId="0" fontId="69" fillId="0" borderId="0" applyFont="0" applyFill="0" applyBorder="0" applyAlignment="0" applyProtection="0"/>
    <xf numFmtId="176" fontId="70" fillId="0" borderId="0" applyFont="0" applyFill="0" applyBorder="0" applyAlignment="0" applyProtection="0"/>
    <xf numFmtId="206" fontId="68" fillId="0" borderId="0" applyFont="0" applyFill="0" applyBorder="0" applyAlignment="0" applyProtection="0"/>
    <xf numFmtId="0" fontId="69" fillId="0" borderId="0" applyFont="0" applyFill="0" applyBorder="0" applyAlignment="0" applyProtection="0"/>
    <xf numFmtId="215" fontId="68" fillId="0" borderId="0" applyFont="0" applyFill="0" applyBorder="0" applyAlignment="0" applyProtection="0"/>
    <xf numFmtId="0" fontId="71" fillId="0" borderId="0">
      <alignment horizontal="center" wrapText="1"/>
      <protection locked="0"/>
    </xf>
    <xf numFmtId="0" fontId="25" fillId="0" borderId="0">
      <alignment horizontal="center" wrapText="1"/>
      <protection locked="0"/>
    </xf>
    <xf numFmtId="0" fontId="72" fillId="0" borderId="0" applyNumberFormat="0" applyBorder="0" applyAlignment="0">
      <alignment horizontal="center"/>
    </xf>
    <xf numFmtId="204" fontId="73" fillId="0" borderId="0" applyFont="0" applyFill="0" applyBorder="0" applyAlignment="0" applyProtection="0"/>
    <xf numFmtId="0" fontId="74" fillId="0" borderId="0" applyFont="0" applyFill="0" applyBorder="0" applyAlignment="0" applyProtection="0"/>
    <xf numFmtId="216" fontId="32" fillId="0" borderId="0" applyFont="0" applyFill="0" applyBorder="0" applyAlignment="0" applyProtection="0"/>
    <xf numFmtId="194" fontId="73" fillId="0" borderId="0" applyFont="0" applyFill="0" applyBorder="0" applyAlignment="0" applyProtection="0"/>
    <xf numFmtId="0" fontId="74" fillId="0" borderId="0" applyFont="0" applyFill="0" applyBorder="0" applyAlignment="0" applyProtection="0"/>
    <xf numFmtId="217" fontId="32" fillId="0" borderId="0" applyFont="0" applyFill="0" applyBorder="0" applyAlignment="0" applyProtection="0"/>
    <xf numFmtId="42" fontId="28" fillId="0" borderId="0" applyFont="0" applyFill="0" applyBorder="0" applyAlignment="0" applyProtection="0"/>
    <xf numFmtId="191" fontId="28" fillId="0" borderId="0" applyFont="0" applyFill="0" applyBorder="0" applyAlignment="0" applyProtection="0"/>
    <xf numFmtId="0" fontId="75" fillId="5" borderId="0" applyNumberFormat="0" applyBorder="0" applyAlignment="0" applyProtection="0"/>
    <xf numFmtId="0" fontId="76" fillId="0" borderId="0" applyNumberFormat="0" applyFill="0" applyBorder="0" applyAlignment="0" applyProtection="0"/>
    <xf numFmtId="0" fontId="74" fillId="0" borderId="0"/>
    <xf numFmtId="0" fontId="77" fillId="0" borderId="0"/>
    <xf numFmtId="0" fontId="78" fillId="0" borderId="0"/>
    <xf numFmtId="0" fontId="74" fillId="0" borderId="0"/>
    <xf numFmtId="0" fontId="79" fillId="0" borderId="0"/>
    <xf numFmtId="0" fontId="80" fillId="0" borderId="0"/>
    <xf numFmtId="0" fontId="81" fillId="0" borderId="0"/>
    <xf numFmtId="218" fontId="45" fillId="0" borderId="0" applyFill="0" applyBorder="0" applyAlignment="0"/>
    <xf numFmtId="219" fontId="26" fillId="0" borderId="0" applyFill="0" applyBorder="0" applyAlignment="0"/>
    <xf numFmtId="0" fontId="185" fillId="0" borderId="0" applyFill="0" applyBorder="0" applyAlignment="0"/>
    <xf numFmtId="220" fontId="82"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2"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3" fontId="8" fillId="0" borderId="0" applyFill="0" applyBorder="0" applyAlignment="0"/>
    <xf numFmtId="224"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5" fontId="8" fillId="0" borderId="0" applyFill="0" applyBorder="0" applyAlignment="0"/>
    <xf numFmtId="226" fontId="62"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227" fontId="8" fillId="0" borderId="0" applyFill="0" applyBorder="0" applyAlignment="0"/>
    <xf numFmtId="44" fontId="82"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9" fontId="82"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20" fontId="82"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0" fontId="83" fillId="22" borderId="6" applyNumberFormat="0" applyAlignment="0" applyProtection="0"/>
    <xf numFmtId="0" fontId="83" fillId="22" borderId="6" applyNumberFormat="0" applyAlignment="0" applyProtection="0"/>
    <xf numFmtId="0" fontId="83" fillId="22" borderId="6" applyNumberFormat="0" applyAlignment="0" applyProtection="0"/>
    <xf numFmtId="0" fontId="84" fillId="0" borderId="0"/>
    <xf numFmtId="0" fontId="85" fillId="0" borderId="0"/>
    <xf numFmtId="0" fontId="21" fillId="0" borderId="0" applyFill="0" applyBorder="0" applyProtection="0">
      <alignment horizontal="center"/>
      <protection locked="0"/>
    </xf>
    <xf numFmtId="231" fontId="32" fillId="0" borderId="0" applyFont="0" applyFill="0" applyBorder="0" applyAlignment="0" applyProtection="0"/>
    <xf numFmtId="0" fontId="98" fillId="23" borderId="7" applyNumberFormat="0" applyAlignment="0" applyProtection="0"/>
    <xf numFmtId="173" fontId="52" fillId="0" borderId="0" applyFont="0" applyFill="0" applyBorder="0" applyAlignment="0" applyProtection="0"/>
    <xf numFmtId="1" fontId="99" fillId="0" borderId="8" applyBorder="0"/>
    <xf numFmtId="0" fontId="86" fillId="0" borderId="9">
      <alignment horizontal="center"/>
    </xf>
    <xf numFmtId="232" fontId="87" fillId="0" borderId="0"/>
    <xf numFmtId="232" fontId="87" fillId="0" borderId="0"/>
    <xf numFmtId="232" fontId="87" fillId="0" borderId="0"/>
    <xf numFmtId="232" fontId="87" fillId="0" borderId="0"/>
    <xf numFmtId="232" fontId="87" fillId="0" borderId="0"/>
    <xf numFmtId="232" fontId="87" fillId="0" borderId="0"/>
    <xf numFmtId="232" fontId="87" fillId="0" borderId="0"/>
    <xf numFmtId="232" fontId="87" fillId="0" borderId="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233" fontId="8" fillId="0" borderId="0" applyFont="0" applyFill="0" applyBorder="0" applyAlignment="0" applyProtection="0"/>
    <xf numFmtId="167" fontId="8" fillId="0" borderId="0" applyFont="0" applyFill="0" applyBorder="0" applyAlignment="0" applyProtection="0"/>
    <xf numFmtId="167" fontId="88" fillId="0" borderId="0" applyFont="0" applyFill="0" applyBorder="0" applyAlignment="0" applyProtection="0"/>
    <xf numFmtId="41" fontId="67"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203"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18" fillId="0" borderId="0" applyProtection="0"/>
    <xf numFmtId="174" fontId="18" fillId="0" borderId="0" applyProtection="0"/>
    <xf numFmtId="203"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7" fontId="16" fillId="0" borderId="0" applyFont="0" applyFill="0" applyBorder="0" applyAlignment="0" applyProtection="0"/>
    <xf numFmtId="41" fontId="1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82"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28" fontId="8" fillId="0" borderId="0" applyFont="0" applyFill="0" applyBorder="0" applyAlignment="0" applyProtection="0"/>
    <xf numFmtId="234" fontId="13" fillId="0" borderId="0" applyFont="0" applyFill="0" applyBorder="0" applyAlignment="0" applyProtection="0"/>
    <xf numFmtId="235" fontId="18" fillId="0" borderId="0" applyFont="0" applyFill="0" applyBorder="0" applyAlignment="0" applyProtection="0"/>
    <xf numFmtId="236" fontId="89" fillId="0" borderId="0" applyFont="0" applyFill="0" applyBorder="0" applyAlignment="0" applyProtection="0"/>
    <xf numFmtId="237" fontId="18" fillId="0" borderId="0" applyFont="0" applyFill="0" applyBorder="0" applyAlignment="0" applyProtection="0"/>
    <xf numFmtId="238" fontId="89" fillId="0" borderId="0" applyFont="0" applyFill="0" applyBorder="0" applyAlignment="0" applyProtection="0"/>
    <xf numFmtId="239" fontId="18"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8" fillId="0" borderId="0" applyFont="0" applyFill="0" applyBorder="0" applyAlignment="0" applyProtection="0"/>
    <xf numFmtId="171" fontId="16" fillId="0" borderId="0" applyFont="0" applyFill="0" applyBorder="0" applyAlignment="0" applyProtection="0"/>
    <xf numFmtId="6" fontId="16" fillId="0" borderId="0" applyFont="0" applyFill="0" applyBorder="0" applyAlignment="0" applyProtection="0"/>
    <xf numFmtId="169" fontId="16" fillId="0" borderId="0" applyFont="0" applyFill="0" applyBorder="0" applyAlignment="0" applyProtection="0"/>
    <xf numFmtId="179" fontId="16"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0"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9" fontId="16" fillId="0" borderId="0" applyFont="0" applyFill="0" applyBorder="0" applyAlignment="0" applyProtection="0"/>
    <xf numFmtId="240" fontId="16" fillId="0" borderId="0" applyFont="0" applyFill="0" applyBorder="0" applyAlignment="0" applyProtection="0"/>
    <xf numFmtId="169" fontId="16" fillId="0" borderId="0" applyFont="0" applyFill="0" applyBorder="0" applyAlignment="0" applyProtection="0"/>
    <xf numFmtId="2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241" fontId="16" fillId="0" borderId="0" applyFont="0" applyFill="0" applyBorder="0" applyAlignment="0" applyProtection="0"/>
    <xf numFmtId="242" fontId="16" fillId="0" borderId="0" applyFont="0" applyFill="0" applyBorder="0" applyAlignment="0" applyProtection="0"/>
    <xf numFmtId="242" fontId="16"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242" fontId="16" fillId="0" borderId="0" applyFont="0" applyFill="0" applyBorder="0" applyAlignment="0" applyProtection="0"/>
    <xf numFmtId="242" fontId="16" fillId="0" borderId="0" applyFont="0" applyFill="0" applyBorder="0" applyAlignment="0" applyProtection="0"/>
    <xf numFmtId="169" fontId="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8" fillId="0" borderId="0" applyFont="0" applyFill="0" applyBorder="0" applyAlignment="0" applyProtection="0"/>
    <xf numFmtId="169" fontId="1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82" fillId="0" borderId="0" applyFont="0" applyFill="0" applyBorder="0" applyAlignment="0" applyProtection="0"/>
    <xf numFmtId="169" fontId="52" fillId="0" borderId="0" applyFont="0" applyFill="0" applyBorder="0" applyAlignment="0" applyProtection="0"/>
    <xf numFmtId="169" fontId="24" fillId="0" borderId="0" applyFont="0" applyFill="0" applyBorder="0" applyAlignment="0" applyProtection="0"/>
    <xf numFmtId="169"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69" fontId="16"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69" fontId="91" fillId="0" borderId="0" applyFont="0" applyFill="0" applyBorder="0" applyAlignment="0" applyProtection="0"/>
    <xf numFmtId="169" fontId="16" fillId="0" borderId="0" applyFont="0" applyFill="0" applyBorder="0" applyAlignment="0" applyProtection="0"/>
    <xf numFmtId="0"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78" fontId="8"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8" fillId="0" borderId="0" applyFont="0" applyFill="0" applyBorder="0" applyAlignment="0" applyProtection="0"/>
    <xf numFmtId="43" fontId="16" fillId="0" borderId="0" applyFont="0" applyFill="0" applyBorder="0" applyAlignment="0" applyProtection="0"/>
    <xf numFmtId="169" fontId="17" fillId="0" borderId="0" applyFont="0" applyFill="0" applyBorder="0" applyAlignment="0" applyProtection="0"/>
    <xf numFmtId="0" fontId="16" fillId="0" borderId="0" applyFont="0" applyFill="0" applyBorder="0" applyAlignment="0" applyProtection="0"/>
    <xf numFmtId="178" fontId="8" fillId="0" borderId="0" applyFont="0" applyFill="0" applyBorder="0" applyAlignment="0" applyProtection="0"/>
    <xf numFmtId="213" fontId="8" fillId="0" borderId="0" applyFont="0" applyFill="0" applyBorder="0" applyAlignment="0" applyProtection="0"/>
    <xf numFmtId="169" fontId="16" fillId="0" borderId="0" applyFont="0" applyFill="0" applyBorder="0" applyAlignment="0" applyProtection="0"/>
    <xf numFmtId="243" fontId="16" fillId="0" borderId="0" applyFont="0" applyFill="0" applyBorder="0" applyAlignment="0" applyProtection="0"/>
    <xf numFmtId="244" fontId="16" fillId="0" borderId="0" applyFont="0" applyFill="0" applyBorder="0" applyAlignment="0" applyProtection="0"/>
    <xf numFmtId="243" fontId="16" fillId="0" borderId="0" applyFont="0" applyFill="0" applyBorder="0" applyAlignment="0" applyProtection="0"/>
    <xf numFmtId="169" fontId="16" fillId="0" borderId="0" applyFont="0" applyFill="0" applyBorder="0" applyAlignment="0" applyProtection="0"/>
    <xf numFmtId="169" fontId="90" fillId="0" borderId="0" applyFont="0" applyFill="0" applyBorder="0" applyAlignment="0" applyProtection="0"/>
    <xf numFmtId="169" fontId="16" fillId="0" borderId="0" applyFont="0" applyFill="0" applyBorder="0" applyAlignment="0" applyProtection="0"/>
    <xf numFmtId="245" fontId="8" fillId="0" borderId="0" applyFont="0" applyFill="0" applyBorder="0" applyAlignment="0" applyProtection="0"/>
    <xf numFmtId="169" fontId="16" fillId="0" borderId="0" applyFont="0" applyFill="0" applyBorder="0" applyAlignment="0" applyProtection="0"/>
    <xf numFmtId="169" fontId="2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274" fontId="8" fillId="0" borderId="0" applyFont="0" applyFill="0" applyBorder="0" applyAlignment="0" applyProtection="0"/>
    <xf numFmtId="169" fontId="16" fillId="0" borderId="0" applyFont="0" applyFill="0" applyBorder="0" applyAlignment="0" applyProtection="0"/>
    <xf numFmtId="178" fontId="8" fillId="0" borderId="0" applyFont="0" applyFill="0" applyBorder="0" applyAlignment="0" applyProtection="0"/>
    <xf numFmtId="168" fontId="18" fillId="0" borderId="0" applyFont="0" applyFill="0" applyBorder="0" applyAlignment="0" applyProtection="0"/>
    <xf numFmtId="169" fontId="24" fillId="0" borderId="0" applyFont="0" applyFill="0" applyBorder="0" applyAlignment="0" applyProtection="0"/>
    <xf numFmtId="0" fontId="16" fillId="0" borderId="0" applyFont="0" applyFill="0" applyBorder="0" applyAlignment="0" applyProtection="0"/>
    <xf numFmtId="246" fontId="1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18" fillId="0" borderId="0" applyFont="0" applyFill="0" applyBorder="0" applyAlignment="0" applyProtection="0"/>
    <xf numFmtId="247" fontId="49" fillId="0" borderId="0" applyFont="0" applyFill="0" applyBorder="0" applyAlignment="0" applyProtection="0"/>
    <xf numFmtId="169" fontId="16" fillId="0" borderId="0" applyFont="0" applyFill="0" applyBorder="0" applyAlignment="0" applyProtection="0"/>
    <xf numFmtId="246" fontId="1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6" fillId="0" borderId="0" applyFont="0" applyFill="0" applyBorder="0" applyAlignment="0" applyProtection="0"/>
    <xf numFmtId="169" fontId="8" fillId="0" borderId="0" applyFont="0" applyFill="0" applyBorder="0" applyAlignment="0" applyProtection="0"/>
    <xf numFmtId="169" fontId="16" fillId="0" borderId="0" applyFont="0" applyFill="0" applyBorder="0" applyAlignment="0" applyProtection="0"/>
    <xf numFmtId="169" fontId="92" fillId="0" borderId="0" applyFont="0" applyFill="0" applyBorder="0" applyAlignment="0" applyProtection="0"/>
    <xf numFmtId="169" fontId="16" fillId="0" borderId="0" applyFont="0" applyFill="0" applyBorder="0" applyAlignment="0" applyProtection="0"/>
    <xf numFmtId="247" fontId="49" fillId="0" borderId="0" applyFont="0" applyFill="0" applyBorder="0" applyAlignment="0" applyProtection="0"/>
    <xf numFmtId="5" fontId="18" fillId="0" borderId="0" applyProtection="0"/>
    <xf numFmtId="247" fontId="49" fillId="0" borderId="0" applyFont="0" applyFill="0" applyBorder="0" applyAlignment="0" applyProtection="0"/>
    <xf numFmtId="171" fontId="18" fillId="0" borderId="0" applyFont="0" applyFill="0" applyBorder="0" applyAlignment="0" applyProtection="0"/>
    <xf numFmtId="171" fontId="1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0" fontId="8" fillId="0" borderId="0" applyFont="0" applyFill="0" applyBorder="0" applyAlignment="0" applyProtection="0"/>
    <xf numFmtId="169" fontId="8" fillId="0" borderId="0" applyFont="0" applyFill="0" applyBorder="0" applyAlignment="0" applyProtection="0"/>
    <xf numFmtId="43" fontId="67" fillId="0" borderId="0" applyFont="0" applyFill="0" applyBorder="0" applyAlignment="0" applyProtection="0"/>
    <xf numFmtId="248" fontId="18" fillId="0" borderId="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18" fillId="0" borderId="0" applyProtection="0"/>
    <xf numFmtId="169" fontId="16" fillId="0" borderId="0" applyFont="0" applyFill="0" applyBorder="0" applyAlignment="0" applyProtection="0"/>
    <xf numFmtId="169" fontId="16" fillId="0" borderId="0" applyFont="0" applyFill="0" applyBorder="0" applyAlignment="0" applyProtection="0"/>
    <xf numFmtId="169" fontId="17" fillId="0" borderId="0" applyFont="0" applyFill="0" applyBorder="0" applyAlignment="0" applyProtection="0"/>
    <xf numFmtId="169" fontId="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248" fontId="18" fillId="0" borderId="0" applyProtection="0"/>
    <xf numFmtId="169" fontId="9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18" fillId="0" borderId="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40" fontId="45"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69" fontId="1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0" fillId="0" borderId="0" applyFont="0" applyFill="0" applyBorder="0" applyAlignment="0" applyProtection="0"/>
    <xf numFmtId="169" fontId="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249" fontId="14" fillId="0" borderId="0" applyFont="0" applyFill="0" applyBorder="0" applyAlignment="0" applyProtection="0"/>
    <xf numFmtId="169" fontId="8" fillId="0" borderId="0" applyFont="0" applyFill="0" applyBorder="0" applyAlignment="0" applyProtection="0"/>
    <xf numFmtId="0" fontId="16" fillId="0" borderId="0" applyFont="0" applyFill="0" applyBorder="0" applyAlignment="0" applyProtection="0"/>
    <xf numFmtId="250" fontId="14" fillId="0" borderId="0" applyFont="0" applyFill="0" applyBorder="0" applyAlignment="0" applyProtection="0"/>
    <xf numFmtId="169" fontId="8"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43" fontId="16" fillId="0" borderId="0" applyFont="0" applyFill="0" applyBorder="0" applyAlignment="0" applyProtection="0"/>
    <xf numFmtId="248" fontId="18" fillId="0" borderId="0" applyProtection="0"/>
    <xf numFmtId="248" fontId="18" fillId="0" borderId="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0" fontId="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90" fillId="0" borderId="0" applyFont="0" applyFill="0" applyBorder="0" applyAlignment="0" applyProtection="0"/>
    <xf numFmtId="169" fontId="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93" fontId="16" fillId="0" borderId="0" applyFont="0" applyFill="0" applyBorder="0" applyAlignment="0" applyProtection="0"/>
    <xf numFmtId="169" fontId="16" fillId="0" borderId="0" applyFont="0" applyFill="0" applyBorder="0" applyAlignment="0" applyProtection="0"/>
    <xf numFmtId="193" fontId="8" fillId="0" borderId="0" applyFont="0" applyFill="0" applyBorder="0" applyAlignment="0" applyProtection="0"/>
    <xf numFmtId="169" fontId="16" fillId="0" borderId="0" applyFont="0" applyFill="0" applyBorder="0" applyAlignment="0" applyProtection="0"/>
    <xf numFmtId="193" fontId="8" fillId="0" borderId="0" applyFont="0" applyFill="0" applyBorder="0" applyAlignment="0" applyProtection="0"/>
    <xf numFmtId="43" fontId="8" fillId="0" borderId="0" applyFont="0" applyFill="0" applyBorder="0" applyAlignment="0" applyProtection="0"/>
    <xf numFmtId="43" fontId="18" fillId="0" borderId="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69" fontId="16"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88" fillId="0" borderId="0" applyFont="0" applyFill="0" applyBorder="0" applyAlignment="0" applyProtection="0"/>
    <xf numFmtId="171" fontId="183" fillId="0" borderId="0" applyFont="0" applyFill="0" applyBorder="0" applyAlignment="0" applyProtection="0"/>
    <xf numFmtId="169" fontId="18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82" fillId="0" borderId="0" applyFont="0" applyFill="0" applyBorder="0" applyAlignment="0" applyProtection="0"/>
    <xf numFmtId="169" fontId="8" fillId="0" borderId="0" applyFont="0" applyFill="0" applyBorder="0" applyAlignment="0" applyProtection="0"/>
    <xf numFmtId="43" fontId="18" fillId="0" borderId="0" applyFont="0" applyFill="0" applyBorder="0" applyAlignment="0" applyProtection="0"/>
    <xf numFmtId="169" fontId="90" fillId="0" borderId="0" applyFont="0" applyFill="0" applyBorder="0" applyAlignment="0" applyProtection="0"/>
    <xf numFmtId="169" fontId="12" fillId="0" borderId="0" applyFont="0" applyFill="0" applyBorder="0" applyAlignment="0" applyProtection="0"/>
    <xf numFmtId="169" fontId="8" fillId="0" borderId="0" applyFont="0" applyFill="0" applyBorder="0" applyAlignment="0" applyProtection="0"/>
    <xf numFmtId="169" fontId="26" fillId="0" borderId="0" applyFont="0" applyFill="0" applyBorder="0" applyAlignment="0" applyProtection="0"/>
    <xf numFmtId="193" fontId="2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6" fillId="0" borderId="0" applyFont="0" applyFill="0" applyBorder="0" applyAlignment="0" applyProtection="0"/>
    <xf numFmtId="169" fontId="16" fillId="0" borderId="0" applyFont="0" applyFill="0" applyBorder="0" applyAlignment="0" applyProtection="0"/>
    <xf numFmtId="169" fontId="26" fillId="0" borderId="0" applyFont="0" applyFill="0" applyBorder="0" applyAlignment="0" applyProtection="0"/>
    <xf numFmtId="169" fontId="9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9" fontId="90" fillId="0" borderId="0" applyFont="0" applyFill="0" applyBorder="0" applyAlignment="0" applyProtection="0"/>
    <xf numFmtId="17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251" fontId="12" fillId="0" borderId="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18" fillId="0" borderId="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0" fontId="23" fillId="0" borderId="0" applyNumberFormat="0" applyFill="0" applyBorder="0" applyAlignment="0" applyProtection="0"/>
    <xf numFmtId="0" fontId="93" fillId="0" borderId="0">
      <alignment horizontal="center"/>
    </xf>
    <xf numFmtId="0" fontId="94" fillId="0" borderId="0" applyNumberFormat="0" applyAlignment="0">
      <alignment horizontal="left"/>
    </xf>
    <xf numFmtId="192" fontId="95" fillId="0" borderId="0" applyFont="0" applyFill="0" applyBorder="0" applyAlignment="0" applyProtection="0"/>
    <xf numFmtId="252" fontId="96" fillId="0" borderId="0" applyFill="0" applyBorder="0" applyProtection="0"/>
    <xf numFmtId="253" fontId="13" fillId="0" borderId="0" applyFont="0" applyFill="0" applyBorder="0" applyAlignment="0" applyProtection="0"/>
    <xf numFmtId="254" fontId="12" fillId="0" borderId="0" applyFill="0" applyBorder="0" applyProtection="0"/>
    <xf numFmtId="254" fontId="12" fillId="0" borderId="10" applyFill="0" applyProtection="0"/>
    <xf numFmtId="254" fontId="12" fillId="0" borderId="10" applyFill="0" applyProtection="0"/>
    <xf numFmtId="254" fontId="12" fillId="0" borderId="11" applyFill="0" applyProtection="0"/>
    <xf numFmtId="255" fontId="77" fillId="0" borderId="0" applyFont="0" applyFill="0" applyBorder="0" applyAlignment="0" applyProtection="0"/>
    <xf numFmtId="256" fontId="97" fillId="0" borderId="0" applyFont="0" applyFill="0" applyBorder="0" applyAlignment="0" applyProtection="0"/>
    <xf numFmtId="257"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8" fontId="8" fillId="0" borderId="0" applyFont="0" applyFill="0" applyBorder="0" applyAlignment="0" applyProtection="0"/>
    <xf numFmtId="259" fontId="97" fillId="0" borderId="0" applyFont="0" applyFill="0" applyBorder="0" applyAlignment="0" applyProtection="0"/>
    <xf numFmtId="220" fontId="82"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260" fontId="89" fillId="0" borderId="0" applyFont="0" applyFill="0" applyBorder="0" applyAlignment="0" applyProtection="0"/>
    <xf numFmtId="261" fontId="18" fillId="0" borderId="0" applyFont="0" applyFill="0" applyBorder="0" applyAlignment="0" applyProtection="0"/>
    <xf numFmtId="262" fontId="89" fillId="0" borderId="0" applyFont="0" applyFill="0" applyBorder="0" applyAlignment="0" applyProtection="0"/>
    <xf numFmtId="263" fontId="89" fillId="0" borderId="0" applyFont="0" applyFill="0" applyBorder="0" applyAlignment="0" applyProtection="0"/>
    <xf numFmtId="264" fontId="18" fillId="0" borderId="0" applyFont="0" applyFill="0" applyBorder="0" applyAlignment="0" applyProtection="0"/>
    <xf numFmtId="265" fontId="89" fillId="0" borderId="0" applyFont="0" applyFill="0" applyBorder="0" applyAlignment="0" applyProtection="0"/>
    <xf numFmtId="266" fontId="89" fillId="0" borderId="0" applyFont="0" applyFill="0" applyBorder="0" applyAlignment="0" applyProtection="0"/>
    <xf numFmtId="267" fontId="18" fillId="0" borderId="0" applyFont="0" applyFill="0" applyBorder="0" applyAlignment="0" applyProtection="0"/>
    <xf numFmtId="268" fontId="89" fillId="0" borderId="0" applyFont="0" applyFill="0" applyBorder="0" applyAlignment="0" applyProtection="0"/>
    <xf numFmtId="168" fontId="16"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69" fontId="8" fillId="0" borderId="0" applyFont="0" applyFill="0" applyBorder="0" applyAlignment="0" applyProtection="0"/>
    <xf numFmtId="270"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2" fontId="18" fillId="0" borderId="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1" fontId="8" fillId="0" borderId="0" applyFont="0" applyFill="0" applyBorder="0" applyAlignment="0" applyProtection="0"/>
    <xf numFmtId="273" fontId="8" fillId="0" borderId="0"/>
    <xf numFmtId="273" fontId="8" fillId="0" borderId="0"/>
    <xf numFmtId="273" fontId="8" fillId="0" borderId="0"/>
    <xf numFmtId="273" fontId="8" fillId="0" borderId="0"/>
    <xf numFmtId="273" fontId="8" fillId="0" borderId="0"/>
    <xf numFmtId="273" fontId="8" fillId="0" borderId="0"/>
    <xf numFmtId="273" fontId="8" fillId="0" borderId="0"/>
    <xf numFmtId="273" fontId="8" fillId="0" borderId="0"/>
    <xf numFmtId="273" fontId="8" fillId="0" borderId="0"/>
    <xf numFmtId="273" fontId="8" fillId="0" borderId="0" applyProtection="0"/>
    <xf numFmtId="273" fontId="8" fillId="0" borderId="0"/>
    <xf numFmtId="273" fontId="8" fillId="0" borderId="0"/>
    <xf numFmtId="273" fontId="8" fillId="0" borderId="0"/>
    <xf numFmtId="273" fontId="8" fillId="0" borderId="0"/>
    <xf numFmtId="273" fontId="8" fillId="0" borderId="0"/>
    <xf numFmtId="273" fontId="8" fillId="0" borderId="0"/>
    <xf numFmtId="273" fontId="8" fillId="0" borderId="0"/>
    <xf numFmtId="274" fontId="26" fillId="0" borderId="12"/>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18" fillId="0" borderId="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4" fontId="44" fillId="0" borderId="0" applyFill="0" applyBorder="0" applyAlignment="0"/>
    <xf numFmtId="14" fontId="43" fillId="0" borderId="0" applyFill="0" applyBorder="0" applyAlignment="0"/>
    <xf numFmtId="169" fontId="90" fillId="0" borderId="0" applyFont="0" applyFill="0" applyBorder="0" applyAlignment="0" applyProtection="0"/>
    <xf numFmtId="3" fontId="100" fillId="0" borderId="13">
      <alignment horizontal="left" vertical="top" wrapText="1"/>
    </xf>
    <xf numFmtId="275" fontId="12" fillId="0" borderId="0" applyFill="0" applyBorder="0" applyProtection="0"/>
    <xf numFmtId="275" fontId="12" fillId="0" borderId="10" applyFill="0" applyProtection="0"/>
    <xf numFmtId="275" fontId="12" fillId="0" borderId="10" applyFill="0" applyProtection="0"/>
    <xf numFmtId="275" fontId="12" fillId="0" borderId="11" applyFill="0" applyProtection="0"/>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0" fontId="8" fillId="0" borderId="0" applyFont="0" applyFill="0" applyBorder="0" applyAlignment="0" applyProtection="0"/>
    <xf numFmtId="0" fontId="8" fillId="0" borderId="0" applyFont="0" applyFill="0" applyBorder="0" applyAlignment="0" applyProtection="0"/>
    <xf numFmtId="277" fontId="26" fillId="0" borderId="0"/>
    <xf numFmtId="278" fontId="19" fillId="0" borderId="1"/>
    <xf numFmtId="278" fontId="19" fillId="0" borderId="1"/>
    <xf numFmtId="245" fontId="8" fillId="0" borderId="0"/>
    <xf numFmtId="245" fontId="8" fillId="0" borderId="0"/>
    <xf numFmtId="245" fontId="8" fillId="0" borderId="0"/>
    <xf numFmtId="245" fontId="8" fillId="0" borderId="0"/>
    <xf numFmtId="245" fontId="8" fillId="0" borderId="0"/>
    <xf numFmtId="245" fontId="8" fillId="0" borderId="0"/>
    <xf numFmtId="245" fontId="8" fillId="0" borderId="0"/>
    <xf numFmtId="245" fontId="8" fillId="0" borderId="0"/>
    <xf numFmtId="245" fontId="8" fillId="0" borderId="0"/>
    <xf numFmtId="245" fontId="8" fillId="0" borderId="0" applyProtection="0"/>
    <xf numFmtId="245" fontId="8" fillId="0" borderId="0"/>
    <xf numFmtId="245" fontId="8" fillId="0" borderId="0"/>
    <xf numFmtId="245" fontId="8" fillId="0" borderId="0"/>
    <xf numFmtId="245" fontId="8" fillId="0" borderId="0"/>
    <xf numFmtId="245" fontId="8" fillId="0" borderId="0"/>
    <xf numFmtId="245" fontId="8" fillId="0" borderId="0"/>
    <xf numFmtId="245" fontId="8" fillId="0" borderId="0"/>
    <xf numFmtId="279" fontId="19" fillId="0" borderId="0"/>
    <xf numFmtId="41" fontId="101" fillId="0" borderId="0" applyFont="0" applyFill="0" applyBorder="0" applyAlignment="0" applyProtection="0"/>
    <xf numFmtId="43" fontId="101" fillId="0" borderId="0" applyFont="0" applyFill="0" applyBorder="0" applyAlignment="0" applyProtection="0"/>
    <xf numFmtId="41" fontId="101" fillId="0" borderId="0" applyFont="0" applyFill="0" applyBorder="0" applyAlignment="0" applyProtection="0"/>
    <xf numFmtId="167"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03" fontId="101" fillId="0" borderId="0" applyFont="0" applyFill="0" applyBorder="0" applyAlignment="0" applyProtection="0"/>
    <xf numFmtId="280" fontId="62" fillId="0" borderId="0" applyFont="0" applyFill="0" applyBorder="0" applyAlignment="0" applyProtection="0"/>
    <xf numFmtId="280" fontId="62" fillId="0" borderId="0" applyFont="0" applyFill="0" applyBorder="0" applyAlignment="0" applyProtection="0"/>
    <xf numFmtId="167" fontId="102" fillId="0" borderId="0" applyFont="0" applyFill="0" applyBorder="0" applyAlignment="0" applyProtection="0"/>
    <xf numFmtId="167" fontId="102" fillId="0" borderId="0" applyFont="0" applyFill="0" applyBorder="0" applyAlignment="0" applyProtection="0"/>
    <xf numFmtId="280" fontId="62" fillId="0" borderId="0" applyFont="0" applyFill="0" applyBorder="0" applyAlignment="0" applyProtection="0"/>
    <xf numFmtId="280" fontId="62"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280" fontId="62" fillId="0" borderId="0" applyFont="0" applyFill="0" applyBorder="0" applyAlignment="0" applyProtection="0"/>
    <xf numFmtId="280" fontId="62" fillId="0" borderId="0" applyFont="0" applyFill="0" applyBorder="0" applyAlignment="0" applyProtection="0"/>
    <xf numFmtId="281" fontId="26" fillId="0" borderId="0" applyFont="0" applyFill="0" applyBorder="0" applyAlignment="0" applyProtection="0"/>
    <xf numFmtId="281" fontId="26" fillId="0" borderId="0" applyFont="0" applyFill="0" applyBorder="0" applyAlignment="0" applyProtection="0"/>
    <xf numFmtId="282" fontId="26" fillId="0" borderId="0" applyFont="0" applyFill="0" applyBorder="0" applyAlignment="0" applyProtection="0"/>
    <xf numFmtId="282" fontId="26"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2" fillId="0" borderId="0" applyFont="0" applyFill="0" applyBorder="0" applyAlignment="0" applyProtection="0"/>
    <xf numFmtId="167" fontId="102" fillId="0" borderId="0" applyFont="0" applyFill="0" applyBorder="0" applyAlignment="0" applyProtection="0"/>
    <xf numFmtId="170" fontId="101" fillId="0" borderId="0" applyFont="0" applyFill="0" applyBorder="0" applyAlignment="0" applyProtection="0"/>
    <xf numFmtId="167"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67" fontId="101" fillId="0" borderId="0" applyFont="0" applyFill="0" applyBorder="0" applyAlignment="0" applyProtection="0"/>
    <xf numFmtId="41" fontId="101" fillId="0" borderId="0" applyFont="0" applyFill="0" applyBorder="0" applyAlignment="0" applyProtection="0"/>
    <xf numFmtId="167" fontId="101" fillId="0" borderId="0" applyFont="0" applyFill="0" applyBorder="0" applyAlignment="0" applyProtection="0"/>
    <xf numFmtId="41"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67" fontId="101" fillId="0" borderId="0" applyFont="0" applyFill="0" applyBorder="0" applyAlignment="0" applyProtection="0"/>
    <xf numFmtId="43" fontId="101" fillId="0" borderId="0" applyFont="0" applyFill="0" applyBorder="0" applyAlignment="0" applyProtection="0"/>
    <xf numFmtId="169"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193" fontId="101" fillId="0" borderId="0" applyFont="0" applyFill="0" applyBorder="0" applyAlignment="0" applyProtection="0"/>
    <xf numFmtId="283" fontId="62" fillId="0" borderId="0" applyFont="0" applyFill="0" applyBorder="0" applyAlignment="0" applyProtection="0"/>
    <xf numFmtId="283" fontId="62" fillId="0" borderId="0" applyFont="0" applyFill="0" applyBorder="0" applyAlignment="0" applyProtection="0"/>
    <xf numFmtId="169" fontId="102" fillId="0" borderId="0" applyFont="0" applyFill="0" applyBorder="0" applyAlignment="0" applyProtection="0"/>
    <xf numFmtId="169" fontId="102" fillId="0" borderId="0" applyFont="0" applyFill="0" applyBorder="0" applyAlignment="0" applyProtection="0"/>
    <xf numFmtId="283" fontId="62" fillId="0" borderId="0" applyFont="0" applyFill="0" applyBorder="0" applyAlignment="0" applyProtection="0"/>
    <xf numFmtId="283" fontId="6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283" fontId="62" fillId="0" borderId="0" applyFont="0" applyFill="0" applyBorder="0" applyAlignment="0" applyProtection="0"/>
    <xf numFmtId="283" fontId="62" fillId="0" borderId="0" applyFont="0" applyFill="0" applyBorder="0" applyAlignment="0" applyProtection="0"/>
    <xf numFmtId="5" fontId="26" fillId="0" borderId="0" applyFont="0" applyFill="0" applyBorder="0" applyAlignment="0" applyProtection="0"/>
    <xf numFmtId="5" fontId="26" fillId="0" borderId="0" applyFont="0" applyFill="0" applyBorder="0" applyAlignment="0" applyProtection="0"/>
    <xf numFmtId="284" fontId="26" fillId="0" borderId="0" applyFont="0" applyFill="0" applyBorder="0" applyAlignment="0" applyProtection="0"/>
    <xf numFmtId="284" fontId="26"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69" fontId="102" fillId="0" borderId="0" applyFont="0" applyFill="0" applyBorder="0" applyAlignment="0" applyProtection="0"/>
    <xf numFmtId="169" fontId="102" fillId="0" borderId="0" applyFont="0" applyFill="0" applyBorder="0" applyAlignment="0" applyProtection="0"/>
    <xf numFmtId="171" fontId="101" fillId="0" borderId="0" applyFont="0" applyFill="0" applyBorder="0" applyAlignment="0" applyProtection="0"/>
    <xf numFmtId="169"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69" fontId="101" fillId="0" borderId="0" applyFont="0" applyFill="0" applyBorder="0" applyAlignment="0" applyProtection="0"/>
    <xf numFmtId="43" fontId="101" fillId="0" borderId="0" applyFont="0" applyFill="0" applyBorder="0" applyAlignment="0" applyProtection="0"/>
    <xf numFmtId="169" fontId="101" fillId="0" borderId="0" applyFont="0" applyFill="0" applyBorder="0" applyAlignment="0" applyProtection="0"/>
    <xf numFmtId="43"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69" fontId="101" fillId="0" borderId="0" applyFont="0" applyFill="0" applyBorder="0" applyAlignment="0" applyProtection="0"/>
    <xf numFmtId="3" fontId="26" fillId="0" borderId="0" applyFont="0" applyBorder="0" applyAlignment="0"/>
    <xf numFmtId="0" fontId="62"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0" fontId="82"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44" fontId="82"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9" fontId="82"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20" fontId="82"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0" fontId="103" fillId="0" borderId="0" applyNumberFormat="0" applyAlignment="0">
      <alignment horizontal="left"/>
    </xf>
    <xf numFmtId="0" fontId="104" fillId="0" borderId="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321" fontId="26"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0" fontId="105" fillId="0" borderId="0"/>
    <xf numFmtId="0" fontId="106" fillId="0" borderId="0" applyNumberFormat="0" applyFill="0" applyBorder="0" applyAlignment="0" applyProtection="0"/>
    <xf numFmtId="3" fontId="26" fillId="0" borderId="0" applyFont="0" applyBorder="0" applyAlignment="0"/>
    <xf numFmtId="0" fontId="8" fillId="0" borderId="0"/>
    <xf numFmtId="0" fontId="8" fillId="0" borderId="0"/>
    <xf numFmtId="0" fontId="8" fillId="0" borderId="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18" fillId="0" borderId="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0" fontId="107" fillId="0" borderId="0" applyNumberFormat="0" applyFill="0" applyBorder="0" applyAlignment="0" applyProtection="0"/>
    <xf numFmtId="0" fontId="108" fillId="0" borderId="0" applyNumberFormat="0" applyFill="0" applyBorder="0" applyProtection="0">
      <alignment vertical="center"/>
    </xf>
    <xf numFmtId="0" fontId="109" fillId="0" borderId="0" applyNumberFormat="0" applyFill="0" applyBorder="0" applyAlignment="0" applyProtection="0"/>
    <xf numFmtId="0" fontId="110" fillId="0" borderId="0" applyNumberFormat="0" applyFill="0" applyBorder="0" applyProtection="0">
      <alignment vertical="center"/>
    </xf>
    <xf numFmtId="0" fontId="111" fillId="0" borderId="0" applyNumberFormat="0" applyFill="0" applyBorder="0" applyAlignment="0" applyProtection="0"/>
    <xf numFmtId="0" fontId="112" fillId="0" borderId="0" applyNumberFormat="0" applyFill="0" applyBorder="0" applyAlignment="0" applyProtection="0"/>
    <xf numFmtId="286" fontId="113" fillId="0" borderId="15" applyNumberFormat="0" applyFill="0" applyBorder="0" applyAlignment="0" applyProtection="0"/>
    <xf numFmtId="0" fontId="114" fillId="0" borderId="0" applyNumberFormat="0" applyFill="0" applyBorder="0" applyAlignment="0" applyProtection="0"/>
    <xf numFmtId="0" fontId="116" fillId="0" borderId="0">
      <alignment vertical="top" wrapText="1"/>
    </xf>
    <xf numFmtId="0" fontId="115" fillId="6" borderId="0" applyNumberFormat="0" applyBorder="0" applyAlignment="0" applyProtection="0"/>
    <xf numFmtId="38" fontId="9" fillId="2"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38" fontId="9" fillId="24" borderId="0" applyNumberFormat="0" applyBorder="0" applyAlignment="0" applyProtection="0"/>
    <xf numFmtId="287" fontId="11" fillId="2" borderId="0" applyBorder="0" applyProtection="0"/>
    <xf numFmtId="0" fontId="117" fillId="0" borderId="16" applyNumberFormat="0" applyFill="0" applyBorder="0" applyAlignment="0" applyProtection="0">
      <alignment horizontal="center" vertical="center"/>
    </xf>
    <xf numFmtId="0" fontId="118" fillId="0" borderId="0" applyNumberFormat="0" applyFont="0" applyBorder="0" applyAlignment="0">
      <alignment horizontal="left" vertical="center"/>
    </xf>
    <xf numFmtId="288" fontId="77" fillId="0" borderId="0" applyFont="0" applyFill="0" applyBorder="0" applyAlignment="0" applyProtection="0"/>
    <xf numFmtId="0" fontId="119" fillId="25" borderId="0"/>
    <xf numFmtId="0" fontId="120" fillId="0" borderId="0">
      <alignment horizontal="left"/>
    </xf>
    <xf numFmtId="0" fontId="121" fillId="0" borderId="0">
      <alignment horizontal="left"/>
    </xf>
    <xf numFmtId="0" fontId="41" fillId="0" borderId="17" applyNumberFormat="0" applyAlignment="0" applyProtection="0">
      <alignment horizontal="left" vertical="center"/>
    </xf>
    <xf numFmtId="0" fontId="41" fillId="0" borderId="17" applyNumberFormat="0" applyAlignment="0" applyProtection="0">
      <alignment horizontal="left" vertical="center"/>
    </xf>
    <xf numFmtId="0" fontId="41" fillId="0" borderId="18">
      <alignment horizontal="left" vertical="center"/>
    </xf>
    <xf numFmtId="0" fontId="41" fillId="0" borderId="18">
      <alignment horizontal="left" vertical="center"/>
    </xf>
    <xf numFmtId="0" fontId="41" fillId="0" borderId="18">
      <alignment horizontal="left" vertical="center"/>
    </xf>
    <xf numFmtId="0" fontId="41" fillId="0" borderId="18">
      <alignment horizontal="left" vertical="center"/>
    </xf>
    <xf numFmtId="0" fontId="41" fillId="0" borderId="18">
      <alignment horizontal="left" vertical="center"/>
    </xf>
    <xf numFmtId="0" fontId="41" fillId="0" borderId="18">
      <alignment horizontal="left" vertical="center"/>
    </xf>
    <xf numFmtId="14" fontId="10" fillId="26" borderId="19">
      <alignment horizontal="center" vertical="center" wrapText="1"/>
    </xf>
    <xf numFmtId="0" fontId="122" fillId="0" borderId="20" applyNumberFormat="0" applyFill="0" applyAlignment="0" applyProtection="0"/>
    <xf numFmtId="0" fontId="123" fillId="0" borderId="21" applyNumberFormat="0" applyFill="0" applyAlignment="0" applyProtection="0"/>
    <xf numFmtId="0" fontId="124" fillId="0" borderId="22" applyNumberFormat="0" applyFill="0" applyAlignment="0" applyProtection="0"/>
    <xf numFmtId="0" fontId="124" fillId="0" borderId="0" applyNumberFormat="0" applyFill="0" applyBorder="0" applyAlignment="0" applyProtection="0"/>
    <xf numFmtId="0" fontId="21" fillId="0" borderId="0" applyFill="0" applyAlignment="0" applyProtection="0">
      <protection locked="0"/>
    </xf>
    <xf numFmtId="0" fontId="21" fillId="0" borderId="5" applyFill="0" applyAlignment="0" applyProtection="0">
      <protection locked="0"/>
    </xf>
    <xf numFmtId="0" fontId="125" fillId="0" borderId="0" applyProtection="0"/>
    <xf numFmtId="322" fontId="186" fillId="0" borderId="0">
      <protection locked="0"/>
    </xf>
    <xf numFmtId="0" fontId="41" fillId="0" borderId="0" applyProtection="0"/>
    <xf numFmtId="322" fontId="186" fillId="0" borderId="0">
      <protection locked="0"/>
    </xf>
    <xf numFmtId="0" fontId="126" fillId="0" borderId="19">
      <alignment horizontal="center"/>
    </xf>
    <xf numFmtId="0" fontId="126" fillId="0" borderId="0">
      <alignment horizontal="center"/>
    </xf>
    <xf numFmtId="164" fontId="127" fillId="27" borderId="1" applyNumberFormat="0" applyAlignment="0">
      <alignment horizontal="left" vertical="top"/>
    </xf>
    <xf numFmtId="164" fontId="127" fillId="27" borderId="1" applyNumberFormat="0" applyAlignment="0">
      <alignment horizontal="left" vertical="top"/>
    </xf>
    <xf numFmtId="289" fontId="127" fillId="27" borderId="1" applyNumberFormat="0" applyAlignment="0">
      <alignment horizontal="left" vertical="top"/>
    </xf>
    <xf numFmtId="49" fontId="128" fillId="0" borderId="1">
      <alignment vertical="center"/>
    </xf>
    <xf numFmtId="49" fontId="128" fillId="0" borderId="1">
      <alignment vertical="center"/>
    </xf>
    <xf numFmtId="0" fontId="12" fillId="0" borderId="0"/>
    <xf numFmtId="41" fontId="26" fillId="0" borderId="0" applyFont="0" applyFill="0" applyBorder="0" applyAlignment="0" applyProtection="0"/>
    <xf numFmtId="38" fontId="45" fillId="0" borderId="0" applyFont="0" applyFill="0" applyBorder="0" applyAlignment="0" applyProtection="0"/>
    <xf numFmtId="167" fontId="32" fillId="0" borderId="0" applyFont="0" applyFill="0" applyBorder="0" applyAlignment="0" applyProtection="0"/>
    <xf numFmtId="209" fontId="32" fillId="0" borderId="0" applyFont="0" applyFill="0" applyBorder="0" applyAlignment="0" applyProtection="0"/>
    <xf numFmtId="290" fontId="129" fillId="0" borderId="0" applyFont="0" applyFill="0" applyBorder="0" applyAlignment="0" applyProtection="0"/>
    <xf numFmtId="10" fontId="9" fillId="28"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8" borderId="1" applyNumberFormat="0" applyBorder="0" applyAlignment="0" applyProtection="0"/>
    <xf numFmtId="10" fontId="9" fillId="28"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41" fontId="26" fillId="0" borderId="0" applyFont="0" applyFill="0" applyBorder="0" applyAlignment="0" applyProtection="0"/>
    <xf numFmtId="0" fontId="26" fillId="0" borderId="0"/>
    <xf numFmtId="0" fontId="71" fillId="0" borderId="23">
      <alignment horizontal="centerContinuous"/>
    </xf>
    <xf numFmtId="0" fontId="71" fillId="0" borderId="23">
      <alignment horizontal="centerContinuous"/>
    </xf>
    <xf numFmtId="0" fontId="71" fillId="0" borderId="23">
      <alignment horizontal="centerContinuous"/>
    </xf>
    <xf numFmtId="0" fontId="45" fillId="0" borderId="0"/>
    <xf numFmtId="0" fontId="16" fillId="0" borderId="0"/>
    <xf numFmtId="0" fontId="49" fillId="0" borderId="0"/>
    <xf numFmtId="0" fontId="16" fillId="0" borderId="0"/>
    <xf numFmtId="0" fontId="12" fillId="0" borderId="0" applyNumberFormat="0" applyFont="0" applyFill="0" applyBorder="0" applyProtection="0">
      <alignment horizontal="left" vertical="center"/>
    </xf>
    <xf numFmtId="0" fontId="45" fillId="0" borderId="0"/>
    <xf numFmtId="0" fontId="62"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0" fontId="82"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44" fontId="82"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9" fontId="82"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20" fontId="82"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0" fontId="134" fillId="0" borderId="24" applyNumberFormat="0" applyFill="0" applyAlignment="0" applyProtection="0"/>
    <xf numFmtId="3" fontId="135" fillId="0" borderId="13" applyNumberFormat="0" applyAlignment="0">
      <alignment horizontal="center" vertical="center"/>
    </xf>
    <xf numFmtId="3" fontId="56" fillId="0" borderId="13" applyNumberFormat="0" applyAlignment="0">
      <alignment horizontal="center" vertical="center"/>
    </xf>
    <xf numFmtId="3" fontId="127" fillId="0" borderId="13" applyNumberFormat="0" applyAlignment="0">
      <alignment horizontal="center" vertical="center"/>
    </xf>
    <xf numFmtId="274" fontId="136" fillId="0" borderId="25" applyNumberFormat="0" applyFont="0" applyFill="0" applyBorder="0">
      <alignment horizontal="center"/>
    </xf>
    <xf numFmtId="274" fontId="136" fillId="0" borderId="25" applyNumberFormat="0" applyFont="0" applyFill="0" applyBorder="0">
      <alignment horizontal="center"/>
    </xf>
    <xf numFmtId="38" fontId="45" fillId="0" borderId="0" applyFont="0" applyFill="0" applyBorder="0" applyAlignment="0" applyProtection="0"/>
    <xf numFmtId="4" fontId="82" fillId="0" borderId="0" applyFont="0" applyFill="0" applyBorder="0" applyAlignment="0" applyProtection="0"/>
    <xf numFmtId="38" fontId="45" fillId="0" borderId="0" applyFont="0" applyFill="0" applyBorder="0" applyAlignment="0" applyProtection="0"/>
    <xf numFmtId="40" fontId="45" fillId="0" borderId="0" applyFont="0" applyFill="0" applyBorder="0" applyAlignment="0" applyProtection="0"/>
    <xf numFmtId="41" fontId="62" fillId="0" borderId="0" applyFont="0" applyFill="0" applyBorder="0" applyAlignment="0" applyProtection="0"/>
    <xf numFmtId="43" fontId="62" fillId="0" borderId="0" applyFont="0" applyFill="0" applyBorder="0" applyAlignment="0" applyProtection="0"/>
    <xf numFmtId="0" fontId="137" fillId="0" borderId="19"/>
    <xf numFmtId="0" fontId="138" fillId="0" borderId="19"/>
    <xf numFmtId="177" fontId="62" fillId="0" borderId="25"/>
    <xf numFmtId="177" fontId="62" fillId="0" borderId="25"/>
    <xf numFmtId="291" fontId="139" fillId="0" borderId="25"/>
    <xf numFmtId="246" fontId="26" fillId="0" borderId="25"/>
    <xf numFmtId="292" fontId="67" fillId="0" borderId="0" applyFont="0" applyFill="0" applyBorder="0" applyAlignment="0" applyProtection="0"/>
    <xf numFmtId="293" fontId="67" fillId="0" borderId="0" applyFont="0" applyFill="0" applyBorder="0" applyAlignment="0" applyProtection="0"/>
    <xf numFmtId="294" fontId="62" fillId="0" borderId="0" applyFont="0" applyFill="0" applyBorder="0" applyAlignment="0" applyProtection="0"/>
    <xf numFmtId="295" fontId="62" fillId="0" borderId="0" applyFont="0" applyFill="0" applyBorder="0" applyAlignment="0" applyProtection="0"/>
    <xf numFmtId="0" fontId="49" fillId="0" borderId="0" applyNumberFormat="0" applyFont="0" applyFill="0" applyAlignment="0"/>
    <xf numFmtId="0" fontId="140" fillId="29" borderId="0" applyNumberFormat="0" applyBorder="0" applyAlignment="0" applyProtection="0"/>
    <xf numFmtId="0" fontId="77" fillId="0" borderId="1"/>
    <xf numFmtId="0" fontId="12" fillId="0" borderId="0"/>
    <xf numFmtId="0" fontId="19" fillId="0" borderId="26" applyNumberFormat="0" applyAlignment="0">
      <alignment horizontal="center"/>
    </xf>
    <xf numFmtId="37" fontId="141" fillId="0" borderId="0"/>
    <xf numFmtId="37" fontId="141" fillId="0" borderId="0"/>
    <xf numFmtId="37" fontId="141" fillId="0" borderId="0"/>
    <xf numFmtId="0" fontId="142" fillId="0" borderId="1" applyNumberFormat="0" applyFont="0" applyFill="0" applyBorder="0" applyAlignment="0">
      <alignment horizontal="center"/>
    </xf>
    <xf numFmtId="0" fontId="142" fillId="0" borderId="1" applyNumberFormat="0" applyFont="0" applyFill="0" applyBorder="0" applyAlignment="0">
      <alignment horizontal="center"/>
    </xf>
    <xf numFmtId="296" fontId="143" fillId="0" borderId="0"/>
    <xf numFmtId="0" fontId="144" fillId="0" borderId="0"/>
    <xf numFmtId="0" fontId="8" fillId="0" borderId="0"/>
    <xf numFmtId="323" fontId="26" fillId="0" borderId="0"/>
    <xf numFmtId="0" fontId="145" fillId="0" borderId="0"/>
    <xf numFmtId="0" fontId="146" fillId="0" borderId="0"/>
    <xf numFmtId="0" fontId="189" fillId="0" borderId="0"/>
    <xf numFmtId="0" fontId="188" fillId="0" borderId="0"/>
    <xf numFmtId="0" fontId="16" fillId="0" borderId="0"/>
    <xf numFmtId="0" fontId="147" fillId="0" borderId="0"/>
    <xf numFmtId="0" fontId="8" fillId="0" borderId="0"/>
    <xf numFmtId="0" fontId="190" fillId="0" borderId="0"/>
    <xf numFmtId="0" fontId="8" fillId="0" borderId="0"/>
    <xf numFmtId="0" fontId="67" fillId="0" borderId="0"/>
    <xf numFmtId="0" fontId="62" fillId="0" borderId="0"/>
    <xf numFmtId="0" fontId="8" fillId="0" borderId="0"/>
    <xf numFmtId="0" fontId="8" fillId="0" borderId="0"/>
    <xf numFmtId="0" fontId="14" fillId="0" borderId="0"/>
    <xf numFmtId="0" fontId="191" fillId="0" borderId="0"/>
    <xf numFmtId="0" fontId="188" fillId="0" borderId="0"/>
    <xf numFmtId="0" fontId="188" fillId="0" borderId="0"/>
    <xf numFmtId="0" fontId="188" fillId="0" borderId="0"/>
    <xf numFmtId="0" fontId="188" fillId="0" borderId="0"/>
    <xf numFmtId="0" fontId="52" fillId="0" borderId="0"/>
    <xf numFmtId="0" fontId="16" fillId="0" borderId="0"/>
    <xf numFmtId="0" fontId="147" fillId="0" borderId="0"/>
    <xf numFmtId="0" fontId="8" fillId="0" borderId="0"/>
    <xf numFmtId="0" fontId="16" fillId="0" borderId="0"/>
    <xf numFmtId="0" fontId="148" fillId="0" borderId="0"/>
    <xf numFmtId="0" fontId="62" fillId="0" borderId="0"/>
    <xf numFmtId="0" fontId="16" fillId="0" borderId="0"/>
    <xf numFmtId="0" fontId="8" fillId="0" borderId="0"/>
    <xf numFmtId="0" fontId="14" fillId="0" borderId="0"/>
    <xf numFmtId="0" fontId="49" fillId="0" borderId="0"/>
    <xf numFmtId="0" fontId="18" fillId="0" borderId="0"/>
    <xf numFmtId="0" fontId="8" fillId="0" borderId="0"/>
    <xf numFmtId="0" fontId="188" fillId="0" borderId="0"/>
    <xf numFmtId="0" fontId="188" fillId="0" borderId="0"/>
    <xf numFmtId="0" fontId="188" fillId="0" borderId="0"/>
    <xf numFmtId="0" fontId="188" fillId="0" borderId="0"/>
    <xf numFmtId="0" fontId="18" fillId="0" borderId="0" applyProtection="0"/>
    <xf numFmtId="0" fontId="8" fillId="0" borderId="0"/>
    <xf numFmtId="0" fontId="188" fillId="0" borderId="0"/>
    <xf numFmtId="0" fontId="188" fillId="0" borderId="0"/>
    <xf numFmtId="0" fontId="188" fillId="0" borderId="0"/>
    <xf numFmtId="0" fontId="188" fillId="0" borderId="0"/>
    <xf numFmtId="0" fontId="8" fillId="0" borderId="0"/>
    <xf numFmtId="0" fontId="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 fillId="0" borderId="0"/>
    <xf numFmtId="0" fontId="18" fillId="0" borderId="0"/>
    <xf numFmtId="0" fontId="8" fillId="0" borderId="0"/>
    <xf numFmtId="0" fontId="191" fillId="0" borderId="0"/>
    <xf numFmtId="0" fontId="8" fillId="0" borderId="0"/>
    <xf numFmtId="0" fontId="16" fillId="0" borderId="0"/>
    <xf numFmtId="0" fontId="192" fillId="0" borderId="0"/>
    <xf numFmtId="0" fontId="8" fillId="0" borderId="0"/>
    <xf numFmtId="0" fontId="8" fillId="0" borderId="0"/>
    <xf numFmtId="0" fontId="8" fillId="0" borderId="0"/>
    <xf numFmtId="0" fontId="14" fillId="0" borderId="0"/>
    <xf numFmtId="0" fontId="16" fillId="0" borderId="0"/>
    <xf numFmtId="0" fontId="14" fillId="0" borderId="0"/>
    <xf numFmtId="0" fontId="16" fillId="0" borderId="0"/>
    <xf numFmtId="0" fontId="14" fillId="0" borderId="0"/>
    <xf numFmtId="0" fontId="19" fillId="0" borderId="0"/>
    <xf numFmtId="0" fontId="14" fillId="0" borderId="0"/>
    <xf numFmtId="0" fontId="16" fillId="0" borderId="0"/>
    <xf numFmtId="0" fontId="16"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14" fillId="0" borderId="0"/>
    <xf numFmtId="0" fontId="14" fillId="0" borderId="0"/>
    <xf numFmtId="0" fontId="16" fillId="0" borderId="0"/>
    <xf numFmtId="0" fontId="192" fillId="0" borderId="0"/>
    <xf numFmtId="0" fontId="192" fillId="0" borderId="0"/>
    <xf numFmtId="0" fontId="192" fillId="0" borderId="0"/>
    <xf numFmtId="0" fontId="190" fillId="0" borderId="0"/>
    <xf numFmtId="0" fontId="18" fillId="0" borderId="0" applyProtection="0"/>
    <xf numFmtId="0" fontId="188" fillId="0" borderId="0"/>
    <xf numFmtId="0" fontId="188" fillId="0" borderId="0"/>
    <xf numFmtId="0" fontId="188" fillId="0" borderId="0"/>
    <xf numFmtId="0" fontId="16" fillId="0" borderId="0"/>
    <xf numFmtId="0" fontId="12" fillId="0" borderId="0"/>
    <xf numFmtId="0" fontId="16" fillId="0" borderId="0"/>
    <xf numFmtId="0" fontId="16" fillId="0" borderId="0"/>
    <xf numFmtId="0" fontId="188" fillId="0" borderId="0"/>
    <xf numFmtId="0" fontId="149" fillId="0" borderId="0"/>
    <xf numFmtId="0" fontId="16" fillId="0" borderId="0"/>
    <xf numFmtId="0" fontId="16" fillId="0" borderId="0"/>
    <xf numFmtId="0" fontId="26" fillId="0" borderId="0"/>
    <xf numFmtId="0" fontId="14" fillId="0" borderId="0"/>
    <xf numFmtId="0" fontId="16" fillId="0" borderId="0"/>
    <xf numFmtId="0" fontId="14" fillId="0" borderId="0"/>
    <xf numFmtId="0" fontId="92" fillId="0" borderId="0"/>
    <xf numFmtId="0" fontId="14" fillId="0" borderId="0"/>
    <xf numFmtId="0" fontId="92" fillId="0" borderId="0"/>
    <xf numFmtId="0" fontId="14" fillId="0" borderId="0"/>
    <xf numFmtId="0" fontId="92" fillId="0" borderId="0"/>
    <xf numFmtId="0" fontId="14" fillId="0" borderId="0"/>
    <xf numFmtId="0" fontId="92" fillId="0" borderId="0"/>
    <xf numFmtId="0" fontId="14" fillId="0" borderId="0"/>
    <xf numFmtId="0" fontId="19" fillId="0" borderId="0"/>
    <xf numFmtId="0" fontId="16" fillId="0" borderId="0"/>
    <xf numFmtId="0" fontId="192" fillId="0" borderId="0"/>
    <xf numFmtId="0" fontId="8" fillId="0" borderId="0"/>
    <xf numFmtId="0" fontId="192" fillId="0" borderId="0"/>
    <xf numFmtId="0" fontId="8" fillId="0" borderId="0"/>
    <xf numFmtId="0" fontId="18" fillId="0" borderId="0"/>
    <xf numFmtId="0" fontId="18" fillId="0" borderId="0" applyProtection="0"/>
    <xf numFmtId="0" fontId="18" fillId="0" borderId="0"/>
    <xf numFmtId="0" fontId="18" fillId="0" borderId="0" applyProtection="0"/>
    <xf numFmtId="0" fontId="8" fillId="0" borderId="0"/>
    <xf numFmtId="0" fontId="18" fillId="0" borderId="0" applyProtection="0"/>
    <xf numFmtId="0" fontId="49" fillId="0" borderId="0"/>
    <xf numFmtId="0" fontId="8" fillId="0" borderId="0"/>
    <xf numFmtId="0" fontId="18" fillId="0" borderId="0" applyProtection="0"/>
    <xf numFmtId="0" fontId="18" fillId="0" borderId="0"/>
    <xf numFmtId="0" fontId="49" fillId="0" borderId="0"/>
    <xf numFmtId="0" fontId="18" fillId="0" borderId="0" applyProtection="0"/>
    <xf numFmtId="0" fontId="49" fillId="0" borderId="0"/>
    <xf numFmtId="0" fontId="18" fillId="0" borderId="0" applyProtection="0"/>
    <xf numFmtId="0" fontId="16" fillId="0" borderId="0"/>
    <xf numFmtId="0" fontId="18" fillId="0" borderId="0" applyProtection="0"/>
    <xf numFmtId="0" fontId="8" fillId="0" borderId="0"/>
    <xf numFmtId="0" fontId="193" fillId="0" borderId="0"/>
    <xf numFmtId="0" fontId="16" fillId="0" borderId="0"/>
    <xf numFmtId="0" fontId="8" fillId="0" borderId="0"/>
    <xf numFmtId="0" fontId="8" fillId="0" borderId="0"/>
    <xf numFmtId="0" fontId="147" fillId="0" borderId="0"/>
    <xf numFmtId="0" fontId="8" fillId="0" borderId="0"/>
    <xf numFmtId="0" fontId="8" fillId="0" borderId="0"/>
    <xf numFmtId="0" fontId="8" fillId="0" borderId="0"/>
    <xf numFmtId="0" fontId="8" fillId="0" borderId="0"/>
    <xf numFmtId="0" fontId="8" fillId="0" borderId="0"/>
    <xf numFmtId="0" fontId="16" fillId="0" borderId="0"/>
    <xf numFmtId="0" fontId="8" fillId="0" borderId="0"/>
    <xf numFmtId="0" fontId="188" fillId="0" borderId="0"/>
    <xf numFmtId="0" fontId="192" fillId="0" borderId="0"/>
    <xf numFmtId="0" fontId="8" fillId="0" borderId="0"/>
    <xf numFmtId="0" fontId="67" fillId="0" borderId="0"/>
    <xf numFmtId="0" fontId="67" fillId="0" borderId="0" applyProtection="0"/>
    <xf numFmtId="0" fontId="16" fillId="0" borderId="0" applyProtection="0"/>
    <xf numFmtId="0" fontId="188" fillId="0" borderId="0"/>
    <xf numFmtId="0" fontId="188" fillId="0" borderId="0"/>
    <xf numFmtId="0" fontId="188" fillId="0" borderId="0"/>
    <xf numFmtId="0" fontId="188" fillId="0" borderId="0"/>
    <xf numFmtId="0" fontId="188" fillId="0" borderId="0"/>
    <xf numFmtId="0" fontId="62" fillId="0" borderId="0"/>
    <xf numFmtId="0" fontId="8" fillId="0" borderId="0"/>
    <xf numFmtId="0" fontId="14" fillId="0" borderId="0"/>
    <xf numFmtId="0" fontId="67" fillId="0" borderId="0" applyProtection="0"/>
    <xf numFmtId="0" fontId="8" fillId="0" borderId="0"/>
    <xf numFmtId="0" fontId="8" fillId="0" borderId="0"/>
    <xf numFmtId="0" fontId="8" fillId="0" borderId="0"/>
    <xf numFmtId="0" fontId="8" fillId="0" borderId="0"/>
    <xf numFmtId="0" fontId="8" fillId="0" borderId="0"/>
    <xf numFmtId="0" fontId="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 fillId="0" borderId="0"/>
    <xf numFmtId="0" fontId="188" fillId="0" borderId="0"/>
    <xf numFmtId="0" fontId="188" fillId="0" borderId="0"/>
    <xf numFmtId="0" fontId="18" fillId="0" borderId="0"/>
    <xf numFmtId="0" fontId="150" fillId="0" borderId="0"/>
    <xf numFmtId="0" fontId="18" fillId="0" borderId="0"/>
    <xf numFmtId="0" fontId="18" fillId="0" borderId="0"/>
    <xf numFmtId="0" fontId="18" fillId="0" borderId="0"/>
    <xf numFmtId="0" fontId="189" fillId="0" borderId="0"/>
    <xf numFmtId="0" fontId="189" fillId="0" borderId="0"/>
    <xf numFmtId="0" fontId="16" fillId="0" borderId="0" applyProtection="0"/>
    <xf numFmtId="0" fontId="189" fillId="0" borderId="0"/>
    <xf numFmtId="0" fontId="189" fillId="0" borderId="0"/>
    <xf numFmtId="0" fontId="189" fillId="0" borderId="0"/>
    <xf numFmtId="0" fontId="189" fillId="0" borderId="0"/>
    <xf numFmtId="0" fontId="18" fillId="0" borderId="0"/>
    <xf numFmtId="0" fontId="189" fillId="0" borderId="0"/>
    <xf numFmtId="0" fontId="189" fillId="0" borderId="0"/>
    <xf numFmtId="0" fontId="18" fillId="0" borderId="0"/>
    <xf numFmtId="0" fontId="188" fillId="0" borderId="0"/>
    <xf numFmtId="0" fontId="188" fillId="0" borderId="0"/>
    <xf numFmtId="0" fontId="188" fillId="0" borderId="0"/>
    <xf numFmtId="0" fontId="188" fillId="0" borderId="0"/>
    <xf numFmtId="0" fontId="8"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6"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8" fillId="0" borderId="0"/>
    <xf numFmtId="0" fontId="8" fillId="0" borderId="0"/>
    <xf numFmtId="0" fontId="8" fillId="0" borderId="0"/>
    <xf numFmtId="0" fontId="8" fillId="0" borderId="0"/>
    <xf numFmtId="0" fontId="8" fillId="0" borderId="0"/>
    <xf numFmtId="0" fontId="188" fillId="0" borderId="0"/>
    <xf numFmtId="0" fontId="188" fillId="0" borderId="0"/>
    <xf numFmtId="0" fontId="194" fillId="0" borderId="0"/>
    <xf numFmtId="0" fontId="8" fillId="0" borderId="0"/>
    <xf numFmtId="0" fontId="18" fillId="0" borderId="0"/>
    <xf numFmtId="0" fontId="8" fillId="0" borderId="0"/>
    <xf numFmtId="0" fontId="8" fillId="0" borderId="0"/>
    <xf numFmtId="0" fontId="8" fillId="0" borderId="0" applyProtection="0"/>
    <xf numFmtId="0" fontId="67" fillId="0" borderId="0"/>
    <xf numFmtId="0" fontId="18" fillId="0" borderId="0"/>
    <xf numFmtId="0" fontId="18" fillId="0" borderId="0"/>
    <xf numFmtId="0" fontId="188" fillId="0" borderId="0"/>
    <xf numFmtId="0" fontId="188" fillId="0" borderId="0"/>
    <xf numFmtId="0" fontId="18" fillId="0" borderId="0"/>
    <xf numFmtId="0" fontId="8" fillId="0" borderId="0"/>
    <xf numFmtId="0" fontId="195" fillId="0" borderId="0"/>
    <xf numFmtId="0" fontId="188" fillId="0" borderId="0"/>
    <xf numFmtId="0" fontId="188" fillId="0" borderId="0"/>
    <xf numFmtId="0" fontId="188" fillId="0" borderId="0"/>
    <xf numFmtId="0" fontId="27" fillId="0" borderId="0" applyNumberFormat="0" applyFill="0" applyBorder="0" applyProtection="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8" fillId="0" borderId="0"/>
    <xf numFmtId="0" fontId="18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6" fillId="0" borderId="0"/>
    <xf numFmtId="0" fontId="26" fillId="0" borderId="0"/>
    <xf numFmtId="0" fontId="16" fillId="0" borderId="0"/>
    <xf numFmtId="0" fontId="12" fillId="0" borderId="0"/>
    <xf numFmtId="0" fontId="12" fillId="0" borderId="0"/>
    <xf numFmtId="0" fontId="26" fillId="0" borderId="0"/>
    <xf numFmtId="0" fontId="16" fillId="0" borderId="0"/>
    <xf numFmtId="0" fontId="16" fillId="0" borderId="0"/>
    <xf numFmtId="0" fontId="16" fillId="0" borderId="0"/>
    <xf numFmtId="0" fontId="8" fillId="0" borderId="0"/>
    <xf numFmtId="0" fontId="8" fillId="0" borderId="0"/>
    <xf numFmtId="0" fontId="16" fillId="0" borderId="0"/>
    <xf numFmtId="0" fontId="16" fillId="0" borderId="0"/>
    <xf numFmtId="0" fontId="14" fillId="0" borderId="0"/>
    <xf numFmtId="0" fontId="8" fillId="0" borderId="0"/>
    <xf numFmtId="0" fontId="188" fillId="0" borderId="0"/>
    <xf numFmtId="0" fontId="188" fillId="0" borderId="0"/>
    <xf numFmtId="0" fontId="188" fillId="0" borderId="0"/>
    <xf numFmtId="0" fontId="188" fillId="0" borderId="0"/>
    <xf numFmtId="0" fontId="8" fillId="0" borderId="0"/>
    <xf numFmtId="0" fontId="188" fillId="0" borderId="0"/>
    <xf numFmtId="0" fontId="188" fillId="0" borderId="0"/>
    <xf numFmtId="0" fontId="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8" fillId="0" borderId="0"/>
    <xf numFmtId="0" fontId="26" fillId="0" borderId="0"/>
    <xf numFmtId="0" fontId="51" fillId="0" borderId="0" applyFont="0"/>
    <xf numFmtId="0" fontId="82" fillId="24" borderId="0"/>
    <xf numFmtId="0" fontId="101" fillId="0" borderId="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62" fillId="30" borderId="27" applyNumberFormat="0" applyFont="0" applyAlignment="0" applyProtection="0"/>
    <xf numFmtId="0" fontId="62" fillId="30" borderId="27" applyNumberFormat="0" applyFont="0" applyAlignment="0" applyProtection="0"/>
    <xf numFmtId="0" fontId="62" fillId="30" borderId="27" applyNumberFormat="0" applyFont="0" applyAlignment="0" applyProtection="0"/>
    <xf numFmtId="297" fontId="151" fillId="0" borderId="0" applyFont="0" applyFill="0" applyBorder="0" applyProtection="0">
      <alignment vertical="top" wrapText="1"/>
    </xf>
    <xf numFmtId="0" fontId="19" fillId="0" borderId="0"/>
    <xf numFmtId="0" fontId="19" fillId="0" borderId="0"/>
    <xf numFmtId="0" fontId="19" fillId="0" borderId="0" applyProtection="0"/>
    <xf numFmtId="0" fontId="19" fillId="0" borderId="0" applyProtection="0"/>
    <xf numFmtId="3" fontId="152" fillId="0" borderId="0" applyFont="0" applyFill="0" applyBorder="0" applyAlignment="0" applyProtection="0"/>
    <xf numFmtId="41" fontId="50"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77"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153" fillId="0" borderId="0" applyNumberFormat="0" applyFill="0" applyBorder="0" applyAlignment="0" applyProtection="0"/>
    <xf numFmtId="0" fontId="77" fillId="0" borderId="0" applyNumberFormat="0" applyFill="0" applyBorder="0" applyAlignment="0" applyProtection="0"/>
    <xf numFmtId="0" fontId="26" fillId="0" borderId="0" applyNumberFormat="0" applyFill="0" applyBorder="0" applyAlignment="0" applyProtection="0"/>
    <xf numFmtId="0" fontId="21" fillId="0" borderId="0" applyProtection="0"/>
    <xf numFmtId="0" fontId="8" fillId="0" borderId="0" applyFont="0" applyFill="0" applyBorder="0" applyAlignment="0" applyProtection="0"/>
    <xf numFmtId="0" fontId="12" fillId="0" borderId="0"/>
    <xf numFmtId="0" fontId="154" fillId="22" borderId="28" applyNumberFormat="0" applyAlignment="0" applyProtection="0"/>
    <xf numFmtId="0" fontId="196" fillId="46" borderId="34" applyNumberFormat="0" applyAlignment="0" applyProtection="0"/>
    <xf numFmtId="0" fontId="154" fillId="22" borderId="28" applyNumberFormat="0" applyAlignment="0" applyProtection="0"/>
    <xf numFmtId="0" fontId="154" fillId="22" borderId="28" applyNumberFormat="0" applyAlignment="0" applyProtection="0"/>
    <xf numFmtId="173" fontId="155" fillId="0" borderId="26" applyFont="0" applyBorder="0" applyAlignment="0"/>
    <xf numFmtId="0" fontId="156" fillId="24" borderId="0"/>
    <xf numFmtId="0" fontId="92" fillId="24" borderId="0"/>
    <xf numFmtId="0" fontId="92" fillId="24" borderId="0"/>
    <xf numFmtId="167" fontId="62"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284" fontId="8" fillId="0" borderId="0" applyFont="0" applyFill="0" applyBorder="0" applyAlignment="0" applyProtection="0"/>
    <xf numFmtId="14" fontId="71" fillId="0" borderId="0">
      <alignment horizontal="center" wrapText="1"/>
      <protection locked="0"/>
    </xf>
    <xf numFmtId="14" fontId="25" fillId="0" borderId="0">
      <alignment horizontal="center" wrapText="1"/>
      <protection locked="0"/>
    </xf>
    <xf numFmtId="298" fontId="21" fillId="0" borderId="0" applyFont="0" applyFill="0" applyBorder="0" applyAlignment="0" applyProtection="0"/>
    <xf numFmtId="299" fontId="13" fillId="0" borderId="0" applyFont="0" applyFill="0" applyBorder="0" applyAlignment="0" applyProtection="0"/>
    <xf numFmtId="300" fontId="89"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226" fontId="62"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227" fontId="8" fillId="0" borderId="0" applyFont="0" applyFill="0" applyBorder="0" applyAlignment="0" applyProtection="0"/>
    <xf numFmtId="302" fontId="62"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303"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18" fillId="0" borderId="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304" fontId="89" fillId="0" borderId="0" applyFont="0" applyFill="0" applyBorder="0" applyAlignment="0" applyProtection="0"/>
    <xf numFmtId="305" fontId="13" fillId="0" borderId="0" applyFont="0" applyFill="0" applyBorder="0" applyAlignment="0" applyProtection="0"/>
    <xf numFmtId="306" fontId="89" fillId="0" borderId="0" applyFont="0" applyFill="0" applyBorder="0" applyAlignment="0" applyProtection="0"/>
    <xf numFmtId="307" fontId="13" fillId="0" borderId="0" applyFont="0" applyFill="0" applyBorder="0" applyAlignment="0" applyProtection="0"/>
    <xf numFmtId="308" fontId="89" fillId="0" borderId="0" applyFont="0" applyFill="0" applyBorder="0" applyAlignment="0" applyProtection="0"/>
    <xf numFmtId="30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5" fillId="0" borderId="29" applyNumberFormat="0" applyBorder="0"/>
    <xf numFmtId="9" fontId="45" fillId="0" borderId="29" applyNumberFormat="0" applyBorder="0"/>
    <xf numFmtId="0" fontId="62"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0" fontId="82"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44" fontId="82"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9" fontId="82"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30" fontId="8" fillId="0" borderId="0" applyFill="0" applyBorder="0" applyAlignment="0"/>
    <xf numFmtId="220" fontId="82"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221" fontId="8" fillId="0" borderId="0" applyFill="0" applyBorder="0" applyAlignment="0"/>
    <xf numFmtId="0" fontId="157" fillId="0" borderId="0"/>
    <xf numFmtId="0" fontId="158" fillId="0" borderId="0"/>
    <xf numFmtId="0" fontId="45" fillId="0" borderId="0" applyNumberFormat="0" applyFont="0" applyFill="0" applyBorder="0" applyAlignment="0" applyProtection="0">
      <alignment horizontal="left"/>
    </xf>
    <xf numFmtId="0" fontId="159" fillId="0" borderId="19">
      <alignment horizontal="center"/>
    </xf>
    <xf numFmtId="1" fontId="62" fillId="0" borderId="13" applyNumberFormat="0" applyFill="0" applyAlignment="0" applyProtection="0">
      <alignment horizontal="center" vertical="center"/>
    </xf>
    <xf numFmtId="0" fontId="160" fillId="31" borderId="0" applyNumberFormat="0" applyFont="0" applyBorder="0" applyAlignment="0">
      <alignment horizontal="center"/>
    </xf>
    <xf numFmtId="0" fontId="160" fillId="31" borderId="0" applyNumberFormat="0" applyFont="0" applyBorder="0" applyAlignment="0">
      <alignment horizontal="center"/>
    </xf>
    <xf numFmtId="14" fontId="161" fillId="0" borderId="0" applyNumberFormat="0" applyFill="0" applyBorder="0" applyAlignment="0" applyProtection="0">
      <alignment horizontal="left"/>
    </xf>
    <xf numFmtId="0" fontId="132" fillId="0" borderId="0"/>
    <xf numFmtId="0" fontId="19" fillId="0" borderId="0"/>
    <xf numFmtId="167" fontId="32" fillId="0" borderId="0" applyFont="0" applyFill="0" applyBorder="0" applyAlignment="0" applyProtection="0"/>
    <xf numFmtId="209" fontId="3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Protection="0"/>
    <xf numFmtId="206" fontId="32" fillId="0" borderId="0" applyFont="0" applyFill="0" applyBorder="0" applyAlignment="0" applyProtection="0"/>
    <xf numFmtId="167" fontId="18" fillId="0" borderId="0" applyProtection="0"/>
    <xf numFmtId="4" fontId="162" fillId="32" borderId="30" applyNumberFormat="0" applyProtection="0">
      <alignment vertical="center"/>
    </xf>
    <xf numFmtId="4" fontId="163" fillId="32" borderId="30" applyNumberFormat="0" applyProtection="0">
      <alignment vertical="center"/>
    </xf>
    <xf numFmtId="4" fontId="163" fillId="32" borderId="30" applyNumberFormat="0" applyProtection="0">
      <alignment vertical="center"/>
    </xf>
    <xf numFmtId="4" fontId="163" fillId="32" borderId="30" applyNumberFormat="0" applyProtection="0">
      <alignment vertical="center"/>
    </xf>
    <xf numFmtId="4" fontId="162" fillId="32" borderId="30" applyNumberFormat="0" applyProtection="0">
      <alignment vertical="center"/>
    </xf>
    <xf numFmtId="4" fontId="162" fillId="32" borderId="30" applyNumberFormat="0" applyProtection="0">
      <alignment vertical="center"/>
    </xf>
    <xf numFmtId="4" fontId="164" fillId="32" borderId="30" applyNumberFormat="0" applyProtection="0">
      <alignment vertical="center"/>
    </xf>
    <xf numFmtId="4" fontId="165" fillId="32" borderId="30" applyNumberFormat="0" applyProtection="0">
      <alignment vertical="center"/>
    </xf>
    <xf numFmtId="4" fontId="165" fillId="32" borderId="30" applyNumberFormat="0" applyProtection="0">
      <alignment vertical="center"/>
    </xf>
    <xf numFmtId="4" fontId="165" fillId="32" borderId="30" applyNumberFormat="0" applyProtection="0">
      <alignment vertical="center"/>
    </xf>
    <xf numFmtId="4" fontId="164" fillId="32" borderId="30" applyNumberFormat="0" applyProtection="0">
      <alignment vertical="center"/>
    </xf>
    <xf numFmtId="4" fontId="164" fillId="32" borderId="30" applyNumberFormat="0" applyProtection="0">
      <alignment vertical="center"/>
    </xf>
    <xf numFmtId="4" fontId="166" fillId="32" borderId="30" applyNumberFormat="0" applyProtection="0">
      <alignment horizontal="left" vertical="center" indent="1"/>
    </xf>
    <xf numFmtId="4" fontId="167" fillId="32" borderId="30" applyNumberFormat="0" applyProtection="0">
      <alignment horizontal="left" vertical="center" indent="1"/>
    </xf>
    <xf numFmtId="4" fontId="167" fillId="32" borderId="30" applyNumberFormat="0" applyProtection="0">
      <alignment horizontal="left" vertical="center" indent="1"/>
    </xf>
    <xf numFmtId="4" fontId="167" fillId="32" borderId="30" applyNumberFormat="0" applyProtection="0">
      <alignment horizontal="left" vertical="center" indent="1"/>
    </xf>
    <xf numFmtId="4" fontId="166" fillId="32" borderId="30" applyNumberFormat="0" applyProtection="0">
      <alignment horizontal="left" vertical="center" indent="1"/>
    </xf>
    <xf numFmtId="4" fontId="166" fillId="32" borderId="30" applyNumberFormat="0" applyProtection="0">
      <alignment horizontal="left" vertical="center" indent="1"/>
    </xf>
    <xf numFmtId="4" fontId="166" fillId="33" borderId="0" applyNumberFormat="0" applyProtection="0">
      <alignment horizontal="left" vertical="center" indent="1"/>
    </xf>
    <xf numFmtId="4" fontId="167" fillId="33" borderId="0" applyNumberFormat="0" applyProtection="0">
      <alignment horizontal="left" vertical="center" indent="1"/>
    </xf>
    <xf numFmtId="4" fontId="166" fillId="34" borderId="30" applyNumberFormat="0" applyProtection="0">
      <alignment horizontal="right" vertical="center"/>
    </xf>
    <xf numFmtId="4" fontId="167" fillId="34" borderId="30" applyNumberFormat="0" applyProtection="0">
      <alignment horizontal="right" vertical="center"/>
    </xf>
    <xf numFmtId="4" fontId="167" fillId="34" borderId="30" applyNumberFormat="0" applyProtection="0">
      <alignment horizontal="right" vertical="center"/>
    </xf>
    <xf numFmtId="4" fontId="167" fillId="34" borderId="30" applyNumberFormat="0" applyProtection="0">
      <alignment horizontal="right" vertical="center"/>
    </xf>
    <xf numFmtId="4" fontId="166" fillId="34" borderId="30" applyNumberFormat="0" applyProtection="0">
      <alignment horizontal="right" vertical="center"/>
    </xf>
    <xf numFmtId="4" fontId="166" fillId="34" borderId="30" applyNumberFormat="0" applyProtection="0">
      <alignment horizontal="right" vertical="center"/>
    </xf>
    <xf numFmtId="4" fontId="166" fillId="35" borderId="30" applyNumberFormat="0" applyProtection="0">
      <alignment horizontal="right" vertical="center"/>
    </xf>
    <xf numFmtId="4" fontId="167" fillId="35" borderId="30" applyNumberFormat="0" applyProtection="0">
      <alignment horizontal="right" vertical="center"/>
    </xf>
    <xf numFmtId="4" fontId="167" fillId="35" borderId="30" applyNumberFormat="0" applyProtection="0">
      <alignment horizontal="right" vertical="center"/>
    </xf>
    <xf numFmtId="4" fontId="167" fillId="35" borderId="30" applyNumberFormat="0" applyProtection="0">
      <alignment horizontal="right" vertical="center"/>
    </xf>
    <xf numFmtId="4" fontId="166" fillId="35" borderId="30" applyNumberFormat="0" applyProtection="0">
      <alignment horizontal="right" vertical="center"/>
    </xf>
    <xf numFmtId="4" fontId="166" fillId="35" borderId="30" applyNumberFormat="0" applyProtection="0">
      <alignment horizontal="right" vertical="center"/>
    </xf>
    <xf numFmtId="4" fontId="166" fillId="36" borderId="30" applyNumberFormat="0" applyProtection="0">
      <alignment horizontal="right" vertical="center"/>
    </xf>
    <xf numFmtId="4" fontId="167" fillId="36" borderId="30" applyNumberFormat="0" applyProtection="0">
      <alignment horizontal="right" vertical="center"/>
    </xf>
    <xf numFmtId="4" fontId="167" fillId="36" borderId="30" applyNumberFormat="0" applyProtection="0">
      <alignment horizontal="right" vertical="center"/>
    </xf>
    <xf numFmtId="4" fontId="167" fillId="36" borderId="30" applyNumberFormat="0" applyProtection="0">
      <alignment horizontal="right" vertical="center"/>
    </xf>
    <xf numFmtId="4" fontId="166" fillId="36" borderId="30" applyNumberFormat="0" applyProtection="0">
      <alignment horizontal="right" vertical="center"/>
    </xf>
    <xf numFmtId="4" fontId="166" fillId="36" borderId="30" applyNumberFormat="0" applyProtection="0">
      <alignment horizontal="right" vertical="center"/>
    </xf>
    <xf numFmtId="4" fontId="166" fillId="37" borderId="30" applyNumberFormat="0" applyProtection="0">
      <alignment horizontal="right" vertical="center"/>
    </xf>
    <xf numFmtId="4" fontId="167" fillId="37" borderId="30" applyNumberFormat="0" applyProtection="0">
      <alignment horizontal="right" vertical="center"/>
    </xf>
    <xf numFmtId="4" fontId="167" fillId="37" borderId="30" applyNumberFormat="0" applyProtection="0">
      <alignment horizontal="right" vertical="center"/>
    </xf>
    <xf numFmtId="4" fontId="167" fillId="37" borderId="30" applyNumberFormat="0" applyProtection="0">
      <alignment horizontal="right" vertical="center"/>
    </xf>
    <xf numFmtId="4" fontId="166" fillId="37" borderId="30" applyNumberFormat="0" applyProtection="0">
      <alignment horizontal="right" vertical="center"/>
    </xf>
    <xf numFmtId="4" fontId="166" fillId="37" borderId="30" applyNumberFormat="0" applyProtection="0">
      <alignment horizontal="right" vertical="center"/>
    </xf>
    <xf numFmtId="4" fontId="166" fillId="38" borderId="30" applyNumberFormat="0" applyProtection="0">
      <alignment horizontal="right" vertical="center"/>
    </xf>
    <xf numFmtId="4" fontId="167" fillId="38" borderId="30" applyNumberFormat="0" applyProtection="0">
      <alignment horizontal="right" vertical="center"/>
    </xf>
    <xf numFmtId="4" fontId="167" fillId="38" borderId="30" applyNumberFormat="0" applyProtection="0">
      <alignment horizontal="right" vertical="center"/>
    </xf>
    <xf numFmtId="4" fontId="167" fillId="38" borderId="30" applyNumberFormat="0" applyProtection="0">
      <alignment horizontal="right" vertical="center"/>
    </xf>
    <xf numFmtId="4" fontId="166" fillId="38" borderId="30" applyNumberFormat="0" applyProtection="0">
      <alignment horizontal="right" vertical="center"/>
    </xf>
    <xf numFmtId="4" fontId="166" fillId="38" borderId="30" applyNumberFormat="0" applyProtection="0">
      <alignment horizontal="right" vertical="center"/>
    </xf>
    <xf numFmtId="4" fontId="166" fillId="39" borderId="30" applyNumberFormat="0" applyProtection="0">
      <alignment horizontal="right" vertical="center"/>
    </xf>
    <xf numFmtId="4" fontId="167" fillId="39" borderId="30" applyNumberFormat="0" applyProtection="0">
      <alignment horizontal="right" vertical="center"/>
    </xf>
    <xf numFmtId="4" fontId="167" fillId="39" borderId="30" applyNumberFormat="0" applyProtection="0">
      <alignment horizontal="right" vertical="center"/>
    </xf>
    <xf numFmtId="4" fontId="167" fillId="39" borderId="30" applyNumberFormat="0" applyProtection="0">
      <alignment horizontal="right" vertical="center"/>
    </xf>
    <xf numFmtId="4" fontId="166" fillId="39" borderId="30" applyNumberFormat="0" applyProtection="0">
      <alignment horizontal="right" vertical="center"/>
    </xf>
    <xf numFmtId="4" fontId="166" fillId="39" borderId="30" applyNumberFormat="0" applyProtection="0">
      <alignment horizontal="right" vertical="center"/>
    </xf>
    <xf numFmtId="4" fontId="166" fillId="40" borderId="30" applyNumberFormat="0" applyProtection="0">
      <alignment horizontal="right" vertical="center"/>
    </xf>
    <xf numFmtId="4" fontId="167" fillId="40" borderId="30" applyNumberFormat="0" applyProtection="0">
      <alignment horizontal="right" vertical="center"/>
    </xf>
    <xf numFmtId="4" fontId="167" fillId="40" borderId="30" applyNumberFormat="0" applyProtection="0">
      <alignment horizontal="right" vertical="center"/>
    </xf>
    <xf numFmtId="4" fontId="167" fillId="40" borderId="30" applyNumberFormat="0" applyProtection="0">
      <alignment horizontal="right" vertical="center"/>
    </xf>
    <xf numFmtId="4" fontId="166" fillId="40" borderId="30" applyNumberFormat="0" applyProtection="0">
      <alignment horizontal="right" vertical="center"/>
    </xf>
    <xf numFmtId="4" fontId="166" fillId="40" borderId="30" applyNumberFormat="0" applyProtection="0">
      <alignment horizontal="right" vertical="center"/>
    </xf>
    <xf numFmtId="4" fontId="166" fillId="41" borderId="30" applyNumberFormat="0" applyProtection="0">
      <alignment horizontal="right" vertical="center"/>
    </xf>
    <xf numFmtId="4" fontId="167" fillId="41" borderId="30" applyNumberFormat="0" applyProtection="0">
      <alignment horizontal="right" vertical="center"/>
    </xf>
    <xf numFmtId="4" fontId="167" fillId="41" borderId="30" applyNumberFormat="0" applyProtection="0">
      <alignment horizontal="right" vertical="center"/>
    </xf>
    <xf numFmtId="4" fontId="167" fillId="41" borderId="30" applyNumberFormat="0" applyProtection="0">
      <alignment horizontal="right" vertical="center"/>
    </xf>
    <xf numFmtId="4" fontId="166" fillId="41" borderId="30" applyNumberFormat="0" applyProtection="0">
      <alignment horizontal="right" vertical="center"/>
    </xf>
    <xf numFmtId="4" fontId="166" fillId="41" borderId="30" applyNumberFormat="0" applyProtection="0">
      <alignment horizontal="right" vertical="center"/>
    </xf>
    <xf numFmtId="4" fontId="166" fillId="42" borderId="30" applyNumberFormat="0" applyProtection="0">
      <alignment horizontal="right" vertical="center"/>
    </xf>
    <xf numFmtId="4" fontId="167" fillId="42" borderId="30" applyNumberFormat="0" applyProtection="0">
      <alignment horizontal="right" vertical="center"/>
    </xf>
    <xf numFmtId="4" fontId="167" fillId="42" borderId="30" applyNumberFormat="0" applyProtection="0">
      <alignment horizontal="right" vertical="center"/>
    </xf>
    <xf numFmtId="4" fontId="167" fillId="42" borderId="30" applyNumberFormat="0" applyProtection="0">
      <alignment horizontal="right" vertical="center"/>
    </xf>
    <xf numFmtId="4" fontId="166" fillId="42" borderId="30" applyNumberFormat="0" applyProtection="0">
      <alignment horizontal="right" vertical="center"/>
    </xf>
    <xf numFmtId="4" fontId="166" fillId="42" borderId="30" applyNumberFormat="0" applyProtection="0">
      <alignment horizontal="right" vertical="center"/>
    </xf>
    <xf numFmtId="4" fontId="162" fillId="43" borderId="31" applyNumberFormat="0" applyProtection="0">
      <alignment horizontal="left" vertical="center" indent="1"/>
    </xf>
    <xf numFmtId="4" fontId="163" fillId="43" borderId="31" applyNumberFormat="0" applyProtection="0">
      <alignment horizontal="left" vertical="center" indent="1"/>
    </xf>
    <xf numFmtId="4" fontId="162" fillId="44" borderId="0" applyNumberFormat="0" applyProtection="0">
      <alignment horizontal="left" vertical="center" indent="1"/>
    </xf>
    <xf numFmtId="4" fontId="163" fillId="44" borderId="0" applyNumberFormat="0" applyProtection="0">
      <alignment horizontal="left" vertical="center" indent="1"/>
    </xf>
    <xf numFmtId="4" fontId="162" fillId="33" borderId="0" applyNumberFormat="0" applyProtection="0">
      <alignment horizontal="left" vertical="center" indent="1"/>
    </xf>
    <xf numFmtId="4" fontId="163" fillId="33" borderId="0" applyNumberFormat="0" applyProtection="0">
      <alignment horizontal="left" vertical="center" indent="1"/>
    </xf>
    <xf numFmtId="4" fontId="166" fillId="44" borderId="30" applyNumberFormat="0" applyProtection="0">
      <alignment horizontal="right" vertical="center"/>
    </xf>
    <xf numFmtId="4" fontId="167" fillId="44" borderId="30" applyNumberFormat="0" applyProtection="0">
      <alignment horizontal="right" vertical="center"/>
    </xf>
    <xf numFmtId="4" fontId="167" fillId="44" borderId="30" applyNumberFormat="0" applyProtection="0">
      <alignment horizontal="right" vertical="center"/>
    </xf>
    <xf numFmtId="4" fontId="167" fillId="44" borderId="30" applyNumberFormat="0" applyProtection="0">
      <alignment horizontal="right" vertical="center"/>
    </xf>
    <xf numFmtId="4" fontId="166" fillId="44" borderId="30" applyNumberFormat="0" applyProtection="0">
      <alignment horizontal="right" vertical="center"/>
    </xf>
    <xf numFmtId="4" fontId="166" fillId="44" borderId="30" applyNumberFormat="0" applyProtection="0">
      <alignment horizontal="right" vertical="center"/>
    </xf>
    <xf numFmtId="4" fontId="44" fillId="44" borderId="0" applyNumberFormat="0" applyProtection="0">
      <alignment horizontal="left" vertical="center" indent="1"/>
    </xf>
    <xf numFmtId="4" fontId="43" fillId="44" borderId="0" applyNumberFormat="0" applyProtection="0">
      <alignment horizontal="left" vertical="center" indent="1"/>
    </xf>
    <xf numFmtId="4" fontId="44" fillId="33" borderId="0" applyNumberFormat="0" applyProtection="0">
      <alignment horizontal="left" vertical="center" indent="1"/>
    </xf>
    <xf numFmtId="4" fontId="43" fillId="33" borderId="0" applyNumberFormat="0" applyProtection="0">
      <alignment horizontal="left" vertical="center" indent="1"/>
    </xf>
    <xf numFmtId="4" fontId="166" fillId="45" borderId="30" applyNumberFormat="0" applyProtection="0">
      <alignment vertical="center"/>
    </xf>
    <xf numFmtId="4" fontId="167" fillId="45" borderId="30" applyNumberFormat="0" applyProtection="0">
      <alignment vertical="center"/>
    </xf>
    <xf numFmtId="4" fontId="167" fillId="45" borderId="30" applyNumberFormat="0" applyProtection="0">
      <alignment vertical="center"/>
    </xf>
    <xf numFmtId="4" fontId="167" fillId="45" borderId="30" applyNumberFormat="0" applyProtection="0">
      <alignment vertical="center"/>
    </xf>
    <xf numFmtId="4" fontId="166" fillId="45" borderId="30" applyNumberFormat="0" applyProtection="0">
      <alignment vertical="center"/>
    </xf>
    <xf numFmtId="4" fontId="166" fillId="45" borderId="30" applyNumberFormat="0" applyProtection="0">
      <alignment vertical="center"/>
    </xf>
    <xf numFmtId="4" fontId="168" fillId="45" borderId="30" applyNumberFormat="0" applyProtection="0">
      <alignment vertical="center"/>
    </xf>
    <xf numFmtId="4" fontId="169" fillId="45" borderId="30" applyNumberFormat="0" applyProtection="0">
      <alignment vertical="center"/>
    </xf>
    <xf numFmtId="4" fontId="169" fillId="45" borderId="30" applyNumberFormat="0" applyProtection="0">
      <alignment vertical="center"/>
    </xf>
    <xf numFmtId="4" fontId="169" fillId="45" borderId="30" applyNumberFormat="0" applyProtection="0">
      <alignment vertical="center"/>
    </xf>
    <xf numFmtId="4" fontId="168" fillId="45" borderId="30" applyNumberFormat="0" applyProtection="0">
      <alignment vertical="center"/>
    </xf>
    <xf numFmtId="4" fontId="168" fillId="45" borderId="30" applyNumberFormat="0" applyProtection="0">
      <alignment vertical="center"/>
    </xf>
    <xf numFmtId="4" fontId="162" fillId="44" borderId="32" applyNumberFormat="0" applyProtection="0">
      <alignment horizontal="left" vertical="center" indent="1"/>
    </xf>
    <xf numFmtId="4" fontId="163" fillId="44" borderId="32" applyNumberFormat="0" applyProtection="0">
      <alignment horizontal="left" vertical="center" indent="1"/>
    </xf>
    <xf numFmtId="4" fontId="163" fillId="44" borderId="32" applyNumberFormat="0" applyProtection="0">
      <alignment horizontal="left" vertical="center" indent="1"/>
    </xf>
    <xf numFmtId="4" fontId="163" fillId="44" borderId="32" applyNumberFormat="0" applyProtection="0">
      <alignment horizontal="left" vertical="center" indent="1"/>
    </xf>
    <xf numFmtId="4" fontId="162" fillId="44" borderId="32" applyNumberFormat="0" applyProtection="0">
      <alignment horizontal="left" vertical="center" indent="1"/>
    </xf>
    <xf numFmtId="4" fontId="162" fillId="44" borderId="32" applyNumberFormat="0" applyProtection="0">
      <alignment horizontal="left" vertical="center" indent="1"/>
    </xf>
    <xf numFmtId="4" fontId="166" fillId="45" borderId="30" applyNumberFormat="0" applyProtection="0">
      <alignment horizontal="right" vertical="center"/>
    </xf>
    <xf numFmtId="4" fontId="167" fillId="45" borderId="30" applyNumberFormat="0" applyProtection="0">
      <alignment horizontal="right" vertical="center"/>
    </xf>
    <xf numFmtId="4" fontId="167" fillId="45" borderId="30" applyNumberFormat="0" applyProtection="0">
      <alignment horizontal="right" vertical="center"/>
    </xf>
    <xf numFmtId="4" fontId="167" fillId="45" borderId="30" applyNumberFormat="0" applyProtection="0">
      <alignment horizontal="right" vertical="center"/>
    </xf>
    <xf numFmtId="4" fontId="166" fillId="45" borderId="30" applyNumberFormat="0" applyProtection="0">
      <alignment horizontal="right" vertical="center"/>
    </xf>
    <xf numFmtId="4" fontId="166" fillId="45" borderId="30" applyNumberFormat="0" applyProtection="0">
      <alignment horizontal="right" vertical="center"/>
    </xf>
    <xf numFmtId="4" fontId="168" fillId="45" borderId="30" applyNumberFormat="0" applyProtection="0">
      <alignment horizontal="right" vertical="center"/>
    </xf>
    <xf numFmtId="4" fontId="169" fillId="45" borderId="30" applyNumberFormat="0" applyProtection="0">
      <alignment horizontal="right" vertical="center"/>
    </xf>
    <xf numFmtId="4" fontId="169" fillId="45" borderId="30" applyNumberFormat="0" applyProtection="0">
      <alignment horizontal="right" vertical="center"/>
    </xf>
    <xf numFmtId="4" fontId="169" fillId="45" borderId="30" applyNumberFormat="0" applyProtection="0">
      <alignment horizontal="right" vertical="center"/>
    </xf>
    <xf numFmtId="4" fontId="168" fillId="45" borderId="30" applyNumberFormat="0" applyProtection="0">
      <alignment horizontal="right" vertical="center"/>
    </xf>
    <xf numFmtId="4" fontId="168" fillId="45" borderId="30" applyNumberFormat="0" applyProtection="0">
      <alignment horizontal="right" vertical="center"/>
    </xf>
    <xf numFmtId="4" fontId="162" fillId="44" borderId="30" applyNumberFormat="0" applyProtection="0">
      <alignment horizontal="left" vertical="center" indent="1"/>
    </xf>
    <xf numFmtId="4" fontId="163" fillId="44" borderId="30" applyNumberFormat="0" applyProtection="0">
      <alignment horizontal="left" vertical="center" indent="1"/>
    </xf>
    <xf numFmtId="4" fontId="163" fillId="44" borderId="30" applyNumberFormat="0" applyProtection="0">
      <alignment horizontal="left" vertical="center" indent="1"/>
    </xf>
    <xf numFmtId="4" fontId="163" fillId="44" borderId="30" applyNumberFormat="0" applyProtection="0">
      <alignment horizontal="left" vertical="center" indent="1"/>
    </xf>
    <xf numFmtId="4" fontId="162" fillId="44" borderId="30" applyNumberFormat="0" applyProtection="0">
      <alignment horizontal="left" vertical="center" indent="1"/>
    </xf>
    <xf numFmtId="4" fontId="162" fillId="44" borderId="30" applyNumberFormat="0" applyProtection="0">
      <alignment horizontal="left" vertical="center" indent="1"/>
    </xf>
    <xf numFmtId="4" fontId="170" fillId="27" borderId="32" applyNumberFormat="0" applyProtection="0">
      <alignment horizontal="left" vertical="center" indent="1"/>
    </xf>
    <xf numFmtId="4" fontId="171" fillId="27" borderId="32" applyNumberFormat="0" applyProtection="0">
      <alignment horizontal="left" vertical="center" indent="1"/>
    </xf>
    <xf numFmtId="4" fontId="171" fillId="27" borderId="32" applyNumberFormat="0" applyProtection="0">
      <alignment horizontal="left" vertical="center" indent="1"/>
    </xf>
    <xf numFmtId="4" fontId="171" fillId="27" borderId="32" applyNumberFormat="0" applyProtection="0">
      <alignment horizontal="left" vertical="center" indent="1"/>
    </xf>
    <xf numFmtId="4" fontId="170" fillId="27" borderId="32" applyNumberFormat="0" applyProtection="0">
      <alignment horizontal="left" vertical="center" indent="1"/>
    </xf>
    <xf numFmtId="4" fontId="170" fillId="27" borderId="32" applyNumberFormat="0" applyProtection="0">
      <alignment horizontal="left" vertical="center" indent="1"/>
    </xf>
    <xf numFmtId="4" fontId="172" fillId="45" borderId="30" applyNumberFormat="0" applyProtection="0">
      <alignment horizontal="right" vertical="center"/>
    </xf>
    <xf numFmtId="4" fontId="173" fillId="45" borderId="30" applyNumberFormat="0" applyProtection="0">
      <alignment horizontal="right" vertical="center"/>
    </xf>
    <xf numFmtId="4" fontId="173" fillId="45" borderId="30" applyNumberFormat="0" applyProtection="0">
      <alignment horizontal="right" vertical="center"/>
    </xf>
    <xf numFmtId="4" fontId="173" fillId="45" borderId="30" applyNumberFormat="0" applyProtection="0">
      <alignment horizontal="right" vertical="center"/>
    </xf>
    <xf numFmtId="4" fontId="172" fillId="45" borderId="30" applyNumberFormat="0" applyProtection="0">
      <alignment horizontal="right" vertical="center"/>
    </xf>
    <xf numFmtId="4" fontId="172" fillId="45" borderId="30" applyNumberFormat="0" applyProtection="0">
      <alignment horizontal="right" vertical="center"/>
    </xf>
    <xf numFmtId="310" fontId="174" fillId="0" borderId="0" applyFont="0" applyFill="0" applyBorder="0" applyAlignment="0" applyProtection="0"/>
    <xf numFmtId="0" fontId="160" fillId="1" borderId="18" applyNumberFormat="0" applyFont="0" applyAlignment="0">
      <alignment horizontal="center"/>
    </xf>
    <xf numFmtId="0" fontId="160" fillId="1" borderId="18" applyNumberFormat="0" applyFont="0" applyAlignment="0">
      <alignment horizontal="center"/>
    </xf>
    <xf numFmtId="0" fontId="160" fillId="1" borderId="18" applyNumberFormat="0" applyFont="0" applyAlignment="0">
      <alignment horizontal="center"/>
    </xf>
    <xf numFmtId="0" fontId="160" fillId="1" borderId="18" applyNumberFormat="0" applyFont="0" applyAlignment="0">
      <alignment horizontal="center"/>
    </xf>
    <xf numFmtId="0" fontId="160" fillId="1" borderId="18" applyNumberFormat="0" applyFont="0" applyAlignment="0">
      <alignment horizontal="center"/>
    </xf>
    <xf numFmtId="0" fontId="160" fillId="1" borderId="18" applyNumberFormat="0" applyFont="0" applyAlignment="0">
      <alignment horizontal="center"/>
    </xf>
    <xf numFmtId="3" fontId="28" fillId="0" borderId="0"/>
    <xf numFmtId="0" fontId="175" fillId="0" borderId="0" applyNumberFormat="0" applyFill="0" applyBorder="0" applyAlignment="0">
      <alignment horizontal="center"/>
    </xf>
    <xf numFmtId="0" fontId="62" fillId="0" borderId="0"/>
    <xf numFmtId="173" fontId="176" fillId="0" borderId="0" applyNumberFormat="0" applyBorder="0" applyAlignment="0">
      <alignment horizontal="centerContinuous"/>
    </xf>
    <xf numFmtId="0" fontId="26" fillId="0" borderId="13">
      <alignment horizontal="center"/>
    </xf>
    <xf numFmtId="0" fontId="42" fillId="0" borderId="0"/>
    <xf numFmtId="0" fontId="42" fillId="0" borderId="0"/>
    <xf numFmtId="0" fontId="19" fillId="0" borderId="0" applyNumberFormat="0" applyFill="0" applyBorder="0" applyAlignment="0" applyProtection="0"/>
    <xf numFmtId="173" fontId="52" fillId="0" borderId="0" applyFont="0" applyFill="0" applyBorder="0" applyAlignment="0" applyProtection="0"/>
    <xf numFmtId="208" fontId="32" fillId="0" borderId="0" applyFont="0" applyFill="0" applyBorder="0" applyAlignment="0" applyProtection="0"/>
    <xf numFmtId="41" fontId="32" fillId="0" borderId="0" applyFont="0" applyFill="0" applyBorder="0" applyAlignment="0" applyProtection="0"/>
    <xf numFmtId="207" fontId="32" fillId="0" borderId="0" applyFont="0" applyFill="0" applyBorder="0" applyAlignment="0" applyProtection="0"/>
    <xf numFmtId="167" fontId="32" fillId="0" borderId="0" applyFont="0" applyFill="0" applyBorder="0" applyAlignment="0" applyProtection="0"/>
    <xf numFmtId="209" fontId="32" fillId="0" borderId="0" applyFont="0" applyFill="0" applyBorder="0" applyAlignment="0" applyProtection="0"/>
    <xf numFmtId="210" fontId="32" fillId="0" borderId="0" applyFont="0" applyFill="0" applyBorder="0" applyAlignment="0" applyProtection="0"/>
    <xf numFmtId="207" fontId="32" fillId="0" borderId="0" applyFont="0" applyFill="0" applyBorder="0" applyAlignment="0" applyProtection="0"/>
    <xf numFmtId="207"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41" fontId="26" fillId="0" borderId="0" applyFont="0" applyFill="0" applyBorder="0" applyAlignment="0" applyProtection="0"/>
    <xf numFmtId="187" fontId="32" fillId="0" borderId="0" applyFont="0" applyFill="0" applyBorder="0" applyAlignment="0" applyProtection="0"/>
    <xf numFmtId="186" fontId="32" fillId="0" borderId="0" applyFont="0" applyFill="0" applyBorder="0" applyAlignment="0" applyProtection="0"/>
    <xf numFmtId="18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41" fontId="26" fillId="0" borderId="0" applyFont="0" applyFill="0" applyBorder="0" applyAlignment="0" applyProtection="0"/>
    <xf numFmtId="187" fontId="32" fillId="0" borderId="0" applyFont="0" applyFill="0" applyBorder="0" applyAlignment="0" applyProtection="0"/>
    <xf numFmtId="180"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80" fontId="28" fillId="0" borderId="0" applyFont="0" applyFill="0" applyBorder="0" applyAlignment="0" applyProtection="0"/>
    <xf numFmtId="199" fontId="32" fillId="0" borderId="0" applyFont="0" applyFill="0" applyBorder="0" applyAlignment="0" applyProtection="0"/>
    <xf numFmtId="180" fontId="32" fillId="0" borderId="0" applyFont="0" applyFill="0" applyBorder="0" applyAlignment="0" applyProtection="0"/>
    <xf numFmtId="202" fontId="32" fillId="0" borderId="0" applyFont="0" applyFill="0" applyBorder="0" applyAlignment="0" applyProtection="0"/>
    <xf numFmtId="190" fontId="32" fillId="0" borderId="0" applyFont="0" applyFill="0" applyBorder="0" applyAlignment="0" applyProtection="0"/>
    <xf numFmtId="190" fontId="32" fillId="0" borderId="0" applyFont="0" applyFill="0" applyBorder="0" applyAlignment="0" applyProtection="0"/>
    <xf numFmtId="41" fontId="26" fillId="0" borderId="0" applyFont="0" applyFill="0" applyBorder="0" applyAlignment="0" applyProtection="0"/>
    <xf numFmtId="187" fontId="32" fillId="0" borderId="0" applyFont="0" applyFill="0" applyBorder="0" applyAlignment="0" applyProtection="0"/>
    <xf numFmtId="166" fontId="32" fillId="0" borderId="0" applyFont="0" applyFill="0" applyBorder="0" applyAlignment="0" applyProtection="0"/>
    <xf numFmtId="0" fontId="19" fillId="0" borderId="0"/>
    <xf numFmtId="311" fontId="77" fillId="0" borderId="0" applyFont="0" applyFill="0" applyBorder="0" applyAlignment="0" applyProtection="0"/>
    <xf numFmtId="186" fontId="32" fillId="0" borderId="0" applyFont="0" applyFill="0" applyBorder="0" applyAlignment="0" applyProtection="0"/>
    <xf numFmtId="18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73" fontId="52" fillId="0" borderId="0" applyFont="0" applyFill="0" applyBorder="0" applyAlignment="0" applyProtection="0"/>
    <xf numFmtId="205"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190" fontId="32" fillId="0" borderId="0" applyFont="0" applyFill="0" applyBorder="0" applyAlignment="0" applyProtection="0"/>
    <xf numFmtId="180"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180" fontId="28" fillId="0" borderId="0" applyFont="0" applyFill="0" applyBorder="0" applyAlignment="0" applyProtection="0"/>
    <xf numFmtId="199" fontId="32" fillId="0" borderId="0" applyFont="0" applyFill="0" applyBorder="0" applyAlignment="0" applyProtection="0"/>
    <xf numFmtId="180" fontId="32" fillId="0" borderId="0" applyFont="0" applyFill="0" applyBorder="0" applyAlignment="0" applyProtection="0"/>
    <xf numFmtId="173" fontId="52" fillId="0" borderId="0" applyFont="0" applyFill="0" applyBorder="0" applyAlignment="0" applyProtection="0"/>
    <xf numFmtId="205" fontId="32" fillId="0" borderId="0" applyFont="0" applyFill="0" applyBorder="0" applyAlignment="0" applyProtection="0"/>
    <xf numFmtId="202" fontId="32" fillId="0" borderId="0" applyFont="0" applyFill="0" applyBorder="0" applyAlignment="0" applyProtection="0"/>
    <xf numFmtId="190" fontId="32" fillId="0" borderId="0" applyFont="0" applyFill="0" applyBorder="0" applyAlignment="0" applyProtection="0"/>
    <xf numFmtId="190" fontId="32" fillId="0" borderId="0" applyFont="0" applyFill="0" applyBorder="0" applyAlignment="0" applyProtection="0"/>
    <xf numFmtId="166" fontId="32" fillId="0" borderId="0" applyFont="0" applyFill="0" applyBorder="0" applyAlignment="0" applyProtection="0"/>
    <xf numFmtId="0" fontId="19" fillId="0" borderId="0"/>
    <xf numFmtId="311" fontId="77"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170" fontId="32" fillId="0" borderId="0" applyFont="0" applyFill="0" applyBorder="0" applyAlignment="0" applyProtection="0"/>
    <xf numFmtId="205" fontId="32" fillId="0" borderId="0" applyFont="0" applyFill="0" applyBorder="0" applyAlignment="0" applyProtection="0"/>
    <xf numFmtId="170"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209" fontId="32" fillId="0" borderId="0" applyFont="0" applyFill="0" applyBorder="0" applyAlignment="0" applyProtection="0"/>
    <xf numFmtId="167" fontId="32" fillId="0" borderId="0" applyFont="0" applyFill="0" applyBorder="0" applyAlignment="0" applyProtection="0"/>
    <xf numFmtId="203" fontId="32" fillId="0" borderId="0" applyFont="0" applyFill="0" applyBorder="0" applyAlignment="0" applyProtection="0"/>
    <xf numFmtId="170" fontId="32" fillId="0" borderId="0" applyFont="0" applyFill="0" applyBorder="0" applyAlignment="0" applyProtection="0"/>
    <xf numFmtId="203" fontId="32" fillId="0" borderId="0" applyFont="0" applyFill="0" applyBorder="0" applyAlignment="0" applyProtection="0"/>
    <xf numFmtId="170" fontId="32" fillId="0" borderId="0" applyFont="0" applyFill="0" applyBorder="0" applyAlignment="0" applyProtection="0"/>
    <xf numFmtId="204" fontId="32" fillId="0" borderId="0" applyFont="0" applyFill="0" applyBorder="0" applyAlignment="0" applyProtection="0"/>
    <xf numFmtId="167" fontId="32" fillId="0" borderId="0" applyFont="0" applyFill="0" applyBorder="0" applyAlignment="0" applyProtection="0"/>
    <xf numFmtId="205"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166" fontId="32" fillId="0" borderId="0" applyFont="0" applyFill="0" applyBorder="0" applyAlignment="0" applyProtection="0"/>
    <xf numFmtId="205" fontId="32" fillId="0" borderId="0" applyFont="0" applyFill="0" applyBorder="0" applyAlignment="0" applyProtection="0"/>
    <xf numFmtId="199" fontId="32" fillId="0" borderId="0" applyFont="0" applyFill="0" applyBorder="0" applyAlignment="0" applyProtection="0"/>
    <xf numFmtId="205" fontId="32" fillId="0" borderId="0" applyFont="0" applyFill="0" applyBorder="0" applyAlignment="0" applyProtection="0"/>
    <xf numFmtId="180" fontId="28" fillId="0" borderId="0" applyFont="0" applyFill="0" applyBorder="0" applyAlignment="0" applyProtection="0"/>
    <xf numFmtId="204" fontId="32" fillId="0" borderId="0" applyFont="0" applyFill="0" applyBorder="0" applyAlignment="0" applyProtection="0"/>
    <xf numFmtId="180" fontId="32" fillId="0" borderId="0" applyFont="0" applyFill="0" applyBorder="0" applyAlignment="0" applyProtection="0"/>
    <xf numFmtId="187" fontId="28" fillId="0" borderId="0" applyFont="0" applyFill="0" applyBorder="0" applyAlignment="0" applyProtection="0"/>
    <xf numFmtId="0" fontId="19" fillId="0" borderId="0"/>
    <xf numFmtId="208" fontId="32" fillId="0" borderId="0" applyFont="0" applyFill="0" applyBorder="0" applyAlignment="0" applyProtection="0"/>
    <xf numFmtId="311" fontId="77" fillId="0" borderId="0" applyFont="0" applyFill="0" applyBorder="0" applyAlignment="0" applyProtection="0"/>
    <xf numFmtId="187" fontId="32" fillId="0" borderId="0" applyFont="0" applyFill="0" applyBorder="0" applyAlignment="0" applyProtection="0"/>
    <xf numFmtId="170" fontId="32" fillId="0" borderId="0" applyFont="0" applyFill="0" applyBorder="0" applyAlignment="0" applyProtection="0"/>
    <xf numFmtId="204" fontId="32" fillId="0" borderId="0" applyFont="0" applyFill="0" applyBorder="0" applyAlignment="0" applyProtection="0"/>
    <xf numFmtId="173" fontId="52" fillId="0" borderId="0" applyFont="0" applyFill="0" applyBorder="0" applyAlignment="0" applyProtection="0"/>
    <xf numFmtId="187" fontId="32" fillId="0" borderId="0" applyFont="0" applyFill="0" applyBorder="0" applyAlignment="0" applyProtection="0"/>
    <xf numFmtId="41" fontId="26" fillId="0" borderId="0" applyFont="0" applyFill="0" applyBorder="0" applyAlignment="0" applyProtection="0"/>
    <xf numFmtId="187" fontId="32" fillId="0" borderId="0" applyFont="0" applyFill="0" applyBorder="0" applyAlignment="0" applyProtection="0"/>
    <xf numFmtId="41" fontId="26" fillId="0" borderId="0" applyFont="0" applyFill="0" applyBorder="0" applyAlignment="0" applyProtection="0"/>
    <xf numFmtId="205" fontId="32" fillId="0" borderId="0" applyFont="0" applyFill="0" applyBorder="0" applyAlignment="0" applyProtection="0"/>
    <xf numFmtId="41" fontId="26" fillId="0" borderId="0" applyFont="0" applyFill="0" applyBorder="0" applyAlignment="0" applyProtection="0"/>
    <xf numFmtId="205" fontId="32" fillId="0" borderId="0" applyFont="0" applyFill="0" applyBorder="0" applyAlignment="0" applyProtection="0"/>
    <xf numFmtId="173" fontId="52" fillId="0" borderId="0" applyFont="0" applyFill="0" applyBorder="0" applyAlignment="0" applyProtection="0"/>
    <xf numFmtId="187" fontId="32" fillId="0" borderId="0" applyFont="0" applyFill="0" applyBorder="0" applyAlignment="0" applyProtection="0"/>
    <xf numFmtId="173" fontId="52" fillId="0" borderId="0" applyFont="0" applyFill="0" applyBorder="0" applyAlignment="0" applyProtection="0"/>
    <xf numFmtId="205" fontId="32" fillId="0" borderId="0" applyFont="0" applyFill="0" applyBorder="0" applyAlignment="0" applyProtection="0"/>
    <xf numFmtId="187" fontId="32" fillId="0" borderId="0" applyFont="0" applyFill="0" applyBorder="0" applyAlignment="0" applyProtection="0"/>
    <xf numFmtId="41" fontId="32" fillId="0" borderId="0" applyFont="0" applyFill="0" applyBorder="0" applyAlignment="0" applyProtection="0"/>
    <xf numFmtId="209" fontId="32" fillId="0" borderId="0" applyFont="0" applyFill="0" applyBorder="0" applyAlignment="0" applyProtection="0"/>
    <xf numFmtId="170" fontId="32" fillId="0" borderId="0" applyFont="0" applyFill="0" applyBorder="0" applyAlignment="0" applyProtection="0"/>
    <xf numFmtId="188" fontId="32" fillId="0" borderId="0" applyFont="0" applyFill="0" applyBorder="0" applyAlignment="0" applyProtection="0"/>
    <xf numFmtId="170" fontId="32" fillId="0" borderId="0" applyFont="0" applyFill="0" applyBorder="0" applyAlignment="0" applyProtection="0"/>
    <xf numFmtId="180" fontId="28" fillId="0" borderId="0" applyFont="0" applyFill="0" applyBorder="0" applyAlignment="0" applyProtection="0"/>
    <xf numFmtId="170" fontId="32" fillId="0" borderId="0" applyFont="0" applyFill="0" applyBorder="0" applyAlignment="0" applyProtection="0"/>
    <xf numFmtId="205" fontId="32" fillId="0" borderId="0" applyFont="0" applyFill="0" applyBorder="0" applyAlignment="0" applyProtection="0"/>
    <xf numFmtId="167" fontId="32" fillId="0" borderId="0" applyFont="0" applyFill="0" applyBorder="0" applyAlignment="0" applyProtection="0"/>
    <xf numFmtId="188" fontId="32" fillId="0" borderId="0" applyFont="0" applyFill="0" applyBorder="0" applyAlignment="0" applyProtection="0"/>
    <xf numFmtId="41" fontId="32" fillId="0" borderId="0" applyFont="0" applyFill="0" applyBorder="0" applyAlignment="0" applyProtection="0"/>
    <xf numFmtId="188" fontId="32" fillId="0" borderId="0" applyFont="0" applyFill="0" applyBorder="0" applyAlignment="0" applyProtection="0"/>
    <xf numFmtId="41" fontId="32" fillId="0" borderId="0" applyFont="0" applyFill="0" applyBorder="0" applyAlignment="0" applyProtection="0"/>
    <xf numFmtId="180" fontId="32" fillId="0" borderId="0" applyFont="0" applyFill="0" applyBorder="0" applyAlignment="0" applyProtection="0"/>
    <xf numFmtId="41" fontId="32" fillId="0" borderId="0" applyFont="0" applyFill="0" applyBorder="0" applyAlignment="0" applyProtection="0"/>
    <xf numFmtId="200" fontId="46" fillId="0" borderId="0" applyFont="0" applyFill="0" applyBorder="0" applyAlignment="0" applyProtection="0"/>
    <xf numFmtId="41" fontId="32" fillId="0" borderId="0" applyFont="0" applyFill="0" applyBorder="0" applyAlignment="0" applyProtection="0"/>
    <xf numFmtId="201" fontId="32" fillId="0" borderId="0" applyFont="0" applyFill="0" applyBorder="0" applyAlignment="0" applyProtection="0"/>
    <xf numFmtId="167" fontId="32" fillId="0" borderId="0" applyFont="0" applyFill="0" applyBorder="0" applyAlignment="0" applyProtection="0"/>
    <xf numFmtId="180" fontId="32" fillId="0" borderId="0" applyFont="0" applyFill="0" applyBorder="0" applyAlignment="0" applyProtection="0"/>
    <xf numFmtId="170" fontId="32" fillId="0" borderId="0" applyFont="0" applyFill="0" applyBorder="0" applyAlignment="0" applyProtection="0"/>
    <xf numFmtId="202" fontId="32" fillId="0" borderId="0" applyFont="0" applyFill="0" applyBorder="0" applyAlignment="0" applyProtection="0"/>
    <xf numFmtId="170" fontId="32" fillId="0" borderId="0" applyFont="0" applyFill="0" applyBorder="0" applyAlignment="0" applyProtection="0"/>
    <xf numFmtId="188" fontId="32" fillId="0" borderId="0" applyFont="0" applyFill="0" applyBorder="0" applyAlignment="0" applyProtection="0"/>
    <xf numFmtId="187" fontId="32" fillId="0" borderId="0" applyFont="0" applyFill="0" applyBorder="0" applyAlignment="0" applyProtection="0"/>
    <xf numFmtId="180" fontId="28" fillId="0" borderId="0" applyFont="0" applyFill="0" applyBorder="0" applyAlignment="0" applyProtection="0"/>
    <xf numFmtId="41" fontId="32" fillId="0" borderId="0" applyFont="0" applyFill="0" applyBorder="0" applyAlignment="0" applyProtection="0"/>
    <xf numFmtId="188" fontId="32" fillId="0" borderId="0" applyFont="0" applyFill="0" applyBorder="0" applyAlignment="0" applyProtection="0"/>
    <xf numFmtId="187" fontId="32" fillId="0" borderId="0" applyFont="0" applyFill="0" applyBorder="0" applyAlignment="0" applyProtection="0"/>
    <xf numFmtId="41" fontId="32" fillId="0" borderId="0" applyFont="0" applyFill="0" applyBorder="0" applyAlignment="0" applyProtection="0"/>
    <xf numFmtId="188" fontId="32" fillId="0" borderId="0" applyFont="0" applyFill="0" applyBorder="0" applyAlignment="0" applyProtection="0"/>
    <xf numFmtId="187" fontId="32" fillId="0" borderId="0" applyFont="0" applyFill="0" applyBorder="0" applyAlignment="0" applyProtection="0"/>
    <xf numFmtId="180" fontId="32" fillId="0" borderId="0" applyFont="0" applyFill="0" applyBorder="0" applyAlignment="0" applyProtection="0"/>
    <xf numFmtId="187" fontId="32" fillId="0" borderId="0" applyFont="0" applyFill="0" applyBorder="0" applyAlignment="0" applyProtection="0"/>
    <xf numFmtId="200" fontId="46" fillId="0" borderId="0" applyFont="0" applyFill="0" applyBorder="0" applyAlignment="0" applyProtection="0"/>
    <xf numFmtId="170" fontId="32" fillId="0" borderId="0" applyFont="0" applyFill="0" applyBorder="0" applyAlignment="0" applyProtection="0"/>
    <xf numFmtId="201" fontId="32" fillId="0" borderId="0" applyFont="0" applyFill="0" applyBorder="0" applyAlignment="0" applyProtection="0"/>
    <xf numFmtId="167" fontId="32" fillId="0" borderId="0" applyFont="0" applyFill="0" applyBorder="0" applyAlignment="0" applyProtection="0"/>
    <xf numFmtId="180" fontId="32" fillId="0" borderId="0" applyFont="0" applyFill="0" applyBorder="0" applyAlignment="0" applyProtection="0"/>
    <xf numFmtId="41" fontId="32" fillId="0" borderId="0" applyFont="0" applyFill="0" applyBorder="0" applyAlignment="0" applyProtection="0"/>
    <xf numFmtId="202"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170" fontId="32" fillId="0" borderId="0" applyFont="0" applyFill="0" applyBorder="0" applyAlignment="0" applyProtection="0"/>
    <xf numFmtId="205"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209" fontId="32" fillId="0" borderId="0" applyFont="0" applyFill="0" applyBorder="0" applyAlignment="0" applyProtection="0"/>
    <xf numFmtId="210" fontId="32" fillId="0" borderId="0" applyFont="0" applyFill="0" applyBorder="0" applyAlignment="0" applyProtection="0"/>
    <xf numFmtId="167"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80" fontId="32" fillId="0" borderId="0" applyFont="0" applyFill="0" applyBorder="0" applyAlignment="0" applyProtection="0"/>
    <xf numFmtId="199" fontId="32" fillId="0" borderId="0" applyFont="0" applyFill="0" applyBorder="0" applyAlignment="0" applyProtection="0"/>
    <xf numFmtId="180" fontId="28" fillId="0" borderId="0" applyFont="0" applyFill="0" applyBorder="0" applyAlignment="0" applyProtection="0"/>
    <xf numFmtId="170" fontId="32" fillId="0" borderId="0" applyFont="0" applyFill="0" applyBorder="0" applyAlignment="0" applyProtection="0"/>
    <xf numFmtId="205" fontId="32" fillId="0" borderId="0" applyFont="0" applyFill="0" applyBorder="0" applyAlignment="0" applyProtection="0"/>
    <xf numFmtId="199" fontId="32" fillId="0" borderId="0" applyFont="0" applyFill="0" applyBorder="0" applyAlignment="0" applyProtection="0"/>
    <xf numFmtId="180" fontId="32" fillId="0" borderId="0" applyFont="0" applyFill="0" applyBorder="0" applyAlignment="0" applyProtection="0"/>
    <xf numFmtId="202" fontId="32" fillId="0" borderId="0" applyFont="0" applyFill="0" applyBorder="0" applyAlignment="0" applyProtection="0"/>
    <xf numFmtId="0" fontId="19" fillId="0" borderId="0"/>
    <xf numFmtId="311" fontId="77" fillId="0" borderId="0" applyFont="0" applyFill="0" applyBorder="0" applyAlignment="0" applyProtection="0"/>
    <xf numFmtId="170" fontId="32" fillId="0" borderId="0" applyFont="0" applyFill="0" applyBorder="0" applyAlignment="0" applyProtection="0"/>
    <xf numFmtId="41" fontId="32" fillId="0" borderId="0" applyFont="0" applyFill="0" applyBorder="0" applyAlignment="0" applyProtection="0"/>
    <xf numFmtId="170" fontId="32" fillId="0" borderId="0" applyFont="0" applyFill="0" applyBorder="0" applyAlignment="0" applyProtection="0"/>
    <xf numFmtId="18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204"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207" fontId="32" fillId="0" borderId="0" applyFont="0" applyFill="0" applyBorder="0" applyAlignment="0" applyProtection="0"/>
    <xf numFmtId="170"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187" fontId="28" fillId="0" borderId="0" applyFont="0" applyFill="0" applyBorder="0" applyAlignment="0" applyProtection="0"/>
    <xf numFmtId="41" fontId="32" fillId="0" borderId="0" applyFont="0" applyFill="0" applyBorder="0" applyAlignment="0" applyProtection="0"/>
    <xf numFmtId="187" fontId="32" fillId="0" borderId="0" applyFont="0" applyFill="0" applyBorder="0" applyAlignment="0" applyProtection="0"/>
    <xf numFmtId="41" fontId="32" fillId="0" borderId="0" applyFont="0" applyFill="0" applyBorder="0" applyAlignment="0" applyProtection="0"/>
    <xf numFmtId="167" fontId="32" fillId="0" borderId="0" applyFont="0" applyFill="0" applyBorder="0" applyAlignment="0" applyProtection="0"/>
    <xf numFmtId="41" fontId="32" fillId="0" borderId="0" applyFont="0" applyFill="0" applyBorder="0" applyAlignment="0" applyProtection="0"/>
    <xf numFmtId="207" fontId="32" fillId="0" borderId="0" applyFont="0" applyFill="0" applyBorder="0" applyAlignment="0" applyProtection="0"/>
    <xf numFmtId="170" fontId="32" fillId="0" borderId="0" applyFont="0" applyFill="0" applyBorder="0" applyAlignment="0" applyProtection="0"/>
    <xf numFmtId="207"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14" fontId="177" fillId="0" borderId="0"/>
    <xf numFmtId="0" fontId="178" fillId="0" borderId="0"/>
    <xf numFmtId="0" fontId="137" fillId="0" borderId="0"/>
    <xf numFmtId="0" fontId="138" fillId="0" borderId="0"/>
    <xf numFmtId="40" fontId="179" fillId="0" borderId="0" applyBorder="0">
      <alignment horizontal="right"/>
    </xf>
    <xf numFmtId="0" fontId="180" fillId="0" borderId="0"/>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312" fontId="77" fillId="0" borderId="33">
      <alignment horizontal="right" vertical="center"/>
    </xf>
    <xf numFmtId="312" fontId="7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5" fontId="67" fillId="0" borderId="33">
      <alignment horizontal="right" vertical="center"/>
    </xf>
    <xf numFmtId="315" fontId="67" fillId="0" borderId="33">
      <alignment horizontal="right" vertical="center"/>
    </xf>
    <xf numFmtId="314" fontId="5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9" fontId="18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319" fontId="26" fillId="0" borderId="0" applyFont="0" applyFill="0" applyBorder="0" applyAlignment="0" applyProtection="0"/>
    <xf numFmtId="0" fontId="7" fillId="0" borderId="0"/>
    <xf numFmtId="0" fontId="62" fillId="0" borderId="0"/>
    <xf numFmtId="0" fontId="7" fillId="0" borderId="0"/>
    <xf numFmtId="0" fontId="7" fillId="0" borderId="0"/>
    <xf numFmtId="180" fontId="77" fillId="0" borderId="33">
      <alignment horizontal="center"/>
    </xf>
    <xf numFmtId="0" fontId="77" fillId="0" borderId="0" applyNumberFormat="0" applyFill="0" applyBorder="0" applyAlignment="0" applyProtection="0"/>
    <xf numFmtId="0" fontId="8" fillId="0" borderId="0" applyNumberFormat="0" applyFill="0" applyBorder="0" applyAlignment="0" applyProtection="0"/>
    <xf numFmtId="325" fontId="77" fillId="0" borderId="0"/>
    <xf numFmtId="326" fontId="77" fillId="0" borderId="1"/>
    <xf numFmtId="0" fontId="199" fillId="0" borderId="0" applyNumberFormat="0" applyFill="0" applyBorder="0" applyAlignment="0" applyProtection="0"/>
    <xf numFmtId="0" fontId="200" fillId="0" borderId="3"/>
    <xf numFmtId="0" fontId="8" fillId="0" borderId="0"/>
    <xf numFmtId="0" fontId="8" fillId="0" borderId="0"/>
    <xf numFmtId="0" fontId="8" fillId="0" borderId="0"/>
    <xf numFmtId="0" fontId="189" fillId="0" borderId="0"/>
    <xf numFmtId="0" fontId="6" fillId="0" borderId="0"/>
    <xf numFmtId="169" fontId="6" fillId="0" borderId="0" applyFont="0" applyFill="0" applyBorder="0" applyAlignment="0" applyProtection="0"/>
    <xf numFmtId="169" fontId="6" fillId="0" borderId="0" applyFont="0" applyFill="0" applyBorder="0" applyAlignment="0" applyProtection="0"/>
    <xf numFmtId="9" fontId="189" fillId="0" borderId="0" applyFont="0" applyFill="0" applyBorder="0" applyAlignment="0" applyProtection="0"/>
    <xf numFmtId="0" fontId="6" fillId="0" borderId="0"/>
    <xf numFmtId="169" fontId="6" fillId="0" borderId="0" applyFont="0" applyFill="0" applyBorder="0" applyAlignment="0" applyProtection="0"/>
    <xf numFmtId="9" fontId="6" fillId="0" borderId="0" applyFont="0" applyFill="0" applyBorder="0" applyAlignment="0" applyProtection="0"/>
    <xf numFmtId="0" fontId="26" fillId="0" borderId="0" applyNumberFormat="0" applyFill="0" applyBorder="0" applyAlignment="0" applyProtection="0"/>
    <xf numFmtId="0" fontId="29" fillId="0" borderId="0"/>
    <xf numFmtId="3" fontId="30" fillId="0" borderId="1"/>
    <xf numFmtId="3" fontId="30" fillId="0" borderId="1"/>
    <xf numFmtId="3" fontId="30" fillId="0" borderId="1"/>
    <xf numFmtId="3" fontId="30" fillId="0" borderId="1"/>
    <xf numFmtId="173" fontId="31" fillId="0" borderId="2" applyFont="0" applyBorder="0"/>
    <xf numFmtId="319" fontId="26" fillId="0" borderId="0" applyFont="0" applyFill="0" applyBorder="0" applyAlignment="0" applyProtection="0"/>
    <xf numFmtId="319" fontId="26" fillId="0" borderId="0" applyFont="0" applyFill="0" applyBorder="0" applyAlignment="0" applyProtection="0"/>
    <xf numFmtId="319" fontId="26" fillId="0" borderId="0" applyFont="0" applyFill="0" applyBorder="0" applyAlignment="0" applyProtection="0"/>
    <xf numFmtId="319" fontId="26" fillId="0" borderId="0" applyFont="0" applyFill="0" applyBorder="0" applyAlignment="0" applyProtection="0"/>
    <xf numFmtId="319" fontId="26" fillId="0" borderId="0" applyFont="0" applyFill="0" applyBorder="0" applyAlignment="0" applyProtection="0"/>
    <xf numFmtId="319" fontId="26" fillId="0" borderId="0" applyFont="0" applyFill="0" applyBorder="0" applyAlignment="0" applyProtection="0"/>
    <xf numFmtId="319" fontId="26" fillId="0" borderId="0" applyFont="0" applyFill="0" applyBorder="0" applyAlignment="0" applyProtection="0"/>
    <xf numFmtId="319" fontId="26" fillId="0" borderId="0" applyFont="0" applyFill="0" applyBorder="0" applyAlignment="0" applyProtection="0"/>
    <xf numFmtId="319" fontId="26" fillId="0" borderId="0" applyFont="0" applyFill="0" applyBorder="0" applyAlignment="0" applyProtection="0"/>
    <xf numFmtId="319"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2" fontId="28"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5"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86" fontId="32" fillId="0" borderId="0" applyFont="0" applyFill="0" applyBorder="0" applyAlignment="0" applyProtection="0"/>
    <xf numFmtId="180" fontId="28"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5"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206"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7" fontId="28"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6" fontId="32" fillId="0" borderId="0" applyFont="0" applyFill="0" applyBorder="0" applyAlignment="0" applyProtection="0"/>
    <xf numFmtId="180" fontId="28"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206"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7" fontId="28"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5"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206"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7" fontId="28"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8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5"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92"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86" fontId="32" fillId="0" borderId="0" applyFont="0" applyFill="0" applyBorder="0" applyAlignment="0" applyProtection="0"/>
    <xf numFmtId="166" fontId="3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8" fillId="0" borderId="0"/>
    <xf numFmtId="1" fontId="51" fillId="0" borderId="1" applyBorder="0" applyAlignment="0">
      <alignment horizontal="center"/>
    </xf>
    <xf numFmtId="1" fontId="51" fillId="0" borderId="1" applyBorder="0" applyAlignment="0">
      <alignment horizontal="center"/>
    </xf>
    <xf numFmtId="1" fontId="51" fillId="0" borderId="1" applyBorder="0" applyAlignment="0">
      <alignment horizontal="center"/>
    </xf>
    <xf numFmtId="1" fontId="51" fillId="0" borderId="1" applyBorder="0" applyAlignment="0">
      <alignment horizontal="center"/>
    </xf>
    <xf numFmtId="0" fontId="62" fillId="0" borderId="0"/>
    <xf numFmtId="0" fontId="8" fillId="0" borderId="0"/>
    <xf numFmtId="0" fontId="53" fillId="0" borderId="0"/>
    <xf numFmtId="3" fontId="30" fillId="0" borderId="1"/>
    <xf numFmtId="3" fontId="30" fillId="0" borderId="1"/>
    <xf numFmtId="3" fontId="30" fillId="0" borderId="1"/>
    <xf numFmtId="3" fontId="30" fillId="0" borderId="1"/>
    <xf numFmtId="3" fontId="30" fillId="0" borderId="1"/>
    <xf numFmtId="3" fontId="30" fillId="0" borderId="1"/>
    <xf numFmtId="3" fontId="30" fillId="0" borderId="1"/>
    <xf numFmtId="3" fontId="30" fillId="0" borderId="1"/>
    <xf numFmtId="211" fontId="47" fillId="0" borderId="0" applyFont="0" applyFill="0" applyBorder="0" applyAlignment="0" applyProtection="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56" fillId="0" borderId="1" applyNumberFormat="0" applyFont="0" applyBorder="0">
      <alignment horizontal="left" indent="2"/>
    </xf>
    <xf numFmtId="0" fontId="56" fillId="0" borderId="1" applyNumberFormat="0" applyFont="0" applyBorder="0">
      <alignment horizontal="left" indent="2"/>
    </xf>
    <xf numFmtId="0" fontId="56" fillId="0" borderId="1" applyNumberFormat="0" applyFont="0" applyBorder="0">
      <alignment horizontal="left" indent="2"/>
    </xf>
    <xf numFmtId="0" fontId="56" fillId="0" borderId="1" applyNumberFormat="0" applyFont="0" applyBorder="0">
      <alignment horizontal="left" indent="2"/>
    </xf>
    <xf numFmtId="0" fontId="58" fillId="3" borderId="4" applyFont="0" applyFill="0" applyAlignment="0">
      <alignment vertical="center" wrapText="1"/>
    </xf>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56" fillId="0" borderId="1" applyNumberFormat="0" applyFont="0" applyBorder="0" applyAlignment="0">
      <alignment horizontal="center"/>
    </xf>
    <xf numFmtId="0" fontId="56" fillId="0" borderId="1" applyNumberFormat="0" applyFont="0" applyBorder="0" applyAlignment="0">
      <alignment horizontal="center"/>
    </xf>
    <xf numFmtId="0" fontId="56" fillId="0" borderId="1" applyNumberFormat="0" applyFont="0" applyBorder="0" applyAlignment="0">
      <alignment horizontal="center"/>
    </xf>
    <xf numFmtId="0" fontId="56" fillId="0" borderId="1" applyNumberFormat="0" applyFont="0" applyBorder="0" applyAlignment="0">
      <alignment horizontal="center"/>
    </xf>
    <xf numFmtId="0" fontId="26" fillId="0"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2" borderId="0"/>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20" fillId="0" borderId="0">
      <alignment wrapText="1"/>
    </xf>
    <xf numFmtId="0" fontId="19" fillId="0" borderId="0"/>
    <xf numFmtId="0" fontId="19" fillId="0" borderId="0"/>
    <xf numFmtId="0" fontId="19" fillId="0" borderId="0"/>
    <xf numFmtId="0" fontId="19" fillId="0" borderId="0"/>
    <xf numFmtId="0" fontId="19" fillId="0" borderId="0"/>
    <xf numFmtId="0" fontId="19" fillId="0" borderId="0"/>
    <xf numFmtId="0" fontId="67" fillId="0" borderId="0"/>
    <xf numFmtId="0" fontId="67" fillId="0" borderId="0"/>
    <xf numFmtId="0" fontId="16" fillId="0" borderId="0"/>
    <xf numFmtId="0" fontId="16" fillId="0" borderId="0"/>
    <xf numFmtId="0" fontId="226" fillId="0" borderId="0"/>
    <xf numFmtId="0" fontId="83" fillId="22" borderId="6" applyNumberFormat="0" applyAlignment="0" applyProtection="0"/>
    <xf numFmtId="0" fontId="83" fillId="22" borderId="6" applyNumberFormat="0" applyAlignment="0" applyProtection="0"/>
    <xf numFmtId="0" fontId="83" fillId="22" borderId="6" applyNumberFormat="0" applyAlignment="0" applyProtection="0"/>
    <xf numFmtId="0" fontId="83" fillId="22" borderId="6" applyNumberFormat="0" applyAlignment="0" applyProtection="0"/>
    <xf numFmtId="0" fontId="83" fillId="22" borderId="6" applyNumberFormat="0" applyAlignment="0" applyProtection="0"/>
    <xf numFmtId="0" fontId="83" fillId="22" borderId="6" applyNumberFormat="0" applyAlignment="0" applyProtection="0"/>
    <xf numFmtId="0" fontId="83" fillId="22" borderId="6" applyNumberFormat="0" applyAlignment="0" applyProtection="0"/>
    <xf numFmtId="0" fontId="84" fillId="0" borderId="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227" fillId="0" borderId="0" applyFont="0" applyFill="0" applyBorder="0" applyAlignment="0" applyProtection="0"/>
    <xf numFmtId="0" fontId="26" fillId="0" borderId="0" applyFont="0" applyFill="0" applyBorder="0" applyAlignment="0" applyProtection="0"/>
    <xf numFmtId="167" fontId="6" fillId="0" borderId="0" applyFont="0" applyFill="0" applyBorder="0" applyAlignment="0" applyProtection="0"/>
    <xf numFmtId="167" fontId="227"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71" fontId="16" fillId="0" borderId="0" applyFont="0" applyFill="0" applyBorder="0" applyAlignment="0" applyProtection="0"/>
    <xf numFmtId="167" fontId="16" fillId="0" borderId="0" applyFont="0" applyFill="0" applyBorder="0" applyAlignment="0" applyProtection="0"/>
    <xf numFmtId="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6" fillId="0" borderId="0" applyFont="0" applyFill="0" applyBorder="0" applyAlignment="0" applyProtection="0"/>
    <xf numFmtId="194" fontId="16" fillId="0" borderId="0" applyFont="0" applyFill="0" applyBorder="0" applyAlignment="0" applyProtection="0"/>
    <xf numFmtId="169" fontId="147"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6" fillId="0" borderId="0" applyFont="0" applyFill="0" applyBorder="0" applyAlignment="0" applyProtection="0"/>
    <xf numFmtId="42" fontId="28" fillId="0" borderId="0" applyFont="0" applyFill="0" applyBorder="0" applyAlignment="0" applyProtection="0"/>
    <xf numFmtId="169" fontId="9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32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1" fontId="8"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9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71" fontId="6" fillId="0" borderId="0" applyFont="0" applyFill="0" applyBorder="0" applyAlignment="0" applyProtection="0"/>
    <xf numFmtId="169" fontId="16" fillId="0" borderId="0" applyFont="0" applyFill="0" applyBorder="0" applyAlignment="0" applyProtection="0"/>
    <xf numFmtId="169" fontId="8" fillId="0" borderId="0" applyFont="0" applyFill="0" applyBorder="0" applyAlignment="0" applyProtection="0"/>
    <xf numFmtId="169" fontId="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29"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240" fontId="16"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330" fontId="8" fillId="0" borderId="0" applyFont="0" applyFill="0" applyBorder="0" applyAlignment="0" applyProtection="0"/>
    <xf numFmtId="170" fontId="149" fillId="0" borderId="0" applyFont="0" applyFill="0" applyBorder="0" applyAlignment="0" applyProtection="0"/>
    <xf numFmtId="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49" fillId="0" borderId="0" applyFont="0" applyFill="0" applyBorder="0" applyAlignment="0" applyProtection="0"/>
    <xf numFmtId="178" fontId="149" fillId="0" borderId="0" applyFont="0" applyFill="0" applyBorder="0" applyAlignment="0" applyProtection="0"/>
    <xf numFmtId="0" fontId="16" fillId="0" borderId="0" applyFont="0" applyFill="0" applyBorder="0" applyAlignment="0" applyProtection="0"/>
    <xf numFmtId="329" fontId="149" fillId="0" borderId="0" applyFont="0" applyFill="0" applyBorder="0" applyAlignment="0" applyProtection="0"/>
    <xf numFmtId="169" fontId="16" fillId="0" borderId="0" applyFont="0" applyFill="0" applyBorder="0" applyAlignment="0" applyProtection="0"/>
    <xf numFmtId="169" fontId="18" fillId="0" borderId="0" applyFont="0" applyFill="0" applyBorder="0" applyAlignment="0" applyProtection="0"/>
    <xf numFmtId="169" fontId="67" fillId="0" borderId="0" applyFont="0" applyFill="0" applyBorder="0" applyAlignment="0" applyProtection="0"/>
    <xf numFmtId="321" fontId="8" fillId="0" borderId="0" applyFont="0" applyFill="0" applyBorder="0" applyAlignment="0" applyProtection="0"/>
    <xf numFmtId="0" fontId="8" fillId="0" borderId="0" applyFont="0" applyFill="0" applyBorder="0" applyAlignment="0" applyProtection="0"/>
    <xf numFmtId="331" fontId="8" fillId="0" borderId="0" applyFont="0" applyFill="0" applyBorder="0" applyAlignment="0" applyProtection="0"/>
    <xf numFmtId="332" fontId="8" fillId="0" borderId="0" applyFont="0" applyFill="0" applyBorder="0" applyAlignment="0" applyProtection="0"/>
    <xf numFmtId="169" fontId="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1" fontId="1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1" fontId="1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06" fontId="1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329" fontId="16" fillId="0" borderId="0" applyFont="0" applyFill="0" applyBorder="0" applyAlignment="0" applyProtection="0"/>
    <xf numFmtId="17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33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206" fontId="16" fillId="0" borderId="0" applyFont="0" applyFill="0" applyBorder="0" applyAlignment="0" applyProtection="0"/>
    <xf numFmtId="183" fontId="16" fillId="0" borderId="0" applyFont="0" applyFill="0" applyBorder="0" applyAlignment="0" applyProtection="0"/>
    <xf numFmtId="0" fontId="223" fillId="0" borderId="0" applyFont="0" applyFill="0" applyBorder="0" applyAlignment="0" applyProtection="0"/>
    <xf numFmtId="318" fontId="16" fillId="0" borderId="0" applyFont="0" applyFill="0" applyBorder="0" applyAlignment="0" applyProtection="0"/>
    <xf numFmtId="43" fontId="16" fillId="0" borderId="0" applyFont="0" applyFill="0" applyBorder="0" applyAlignment="0" applyProtection="0"/>
    <xf numFmtId="42" fontId="16" fillId="0" borderId="0" applyFont="0" applyFill="0" applyBorder="0" applyAlignment="0" applyProtection="0"/>
    <xf numFmtId="169" fontId="26" fillId="0" borderId="0" applyFont="0" applyFill="0" applyBorder="0" applyAlignment="0" applyProtection="0"/>
    <xf numFmtId="169" fontId="1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1"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147"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334" fontId="5" fillId="0" borderId="0" applyFont="0" applyFill="0" applyBorder="0" applyAlignment="0" applyProtection="0"/>
    <xf numFmtId="169" fontId="61" fillId="0" borderId="0" applyFont="0" applyFill="0" applyBorder="0" applyAlignment="0" applyProtection="0"/>
    <xf numFmtId="6" fontId="147" fillId="0" borderId="0" applyFont="0" applyFill="0" applyBorder="0" applyAlignment="0" applyProtection="0"/>
    <xf numFmtId="169" fontId="6" fillId="0" borderId="0" applyFont="0" applyFill="0" applyBorder="0" applyAlignment="0" applyProtection="0"/>
    <xf numFmtId="194" fontId="61" fillId="0" borderId="0" applyFont="0" applyFill="0" applyBorder="0" applyAlignment="0" applyProtection="0"/>
    <xf numFmtId="169" fontId="8" fillId="0" borderId="0" applyFont="0" applyFill="0" applyBorder="0" applyAlignment="0" applyProtection="0"/>
    <xf numFmtId="169" fontId="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1"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8" fillId="0" borderId="0" applyFont="0" applyFill="0" applyBorder="0" applyAlignment="0" applyProtection="0"/>
    <xf numFmtId="169" fontId="183" fillId="0" borderId="0" applyFont="0" applyFill="0" applyBorder="0" applyAlignment="0" applyProtection="0"/>
    <xf numFmtId="169" fontId="8" fillId="0" borderId="0" applyFont="0" applyFill="0" applyBorder="0" applyAlignment="0" applyProtection="0"/>
    <xf numFmtId="169" fontId="6" fillId="0" borderId="0" applyFont="0" applyFill="0" applyBorder="0" applyAlignment="0" applyProtection="0"/>
    <xf numFmtId="44" fontId="14" fillId="0" borderId="0" applyFont="0" applyFill="0" applyBorder="0" applyAlignment="0" applyProtection="0"/>
    <xf numFmtId="169" fontId="8" fillId="0" borderId="0" applyFont="0" applyFill="0" applyBorder="0" applyAlignment="0" applyProtection="0"/>
    <xf numFmtId="169" fontId="228" fillId="0" borderId="0" applyFont="0" applyFill="0" applyBorder="0" applyAlignment="0" applyProtection="0"/>
    <xf numFmtId="169" fontId="16" fillId="0" borderId="0" applyFont="0" applyFill="0" applyBorder="0" applyAlignment="0" applyProtection="0"/>
    <xf numFmtId="169" fontId="147" fillId="0" borderId="0" applyFont="0" applyFill="0" applyBorder="0" applyAlignment="0" applyProtection="0"/>
    <xf numFmtId="169" fontId="147" fillId="0" borderId="0" applyFont="0" applyFill="0" applyBorder="0" applyAlignment="0" applyProtection="0"/>
    <xf numFmtId="169" fontId="6" fillId="0" borderId="0" applyFont="0" applyFill="0" applyBorder="0" applyAlignment="0" applyProtection="0"/>
    <xf numFmtId="169" fontId="5" fillId="0" borderId="0" applyFont="0" applyFill="0" applyBorder="0" applyAlignment="0" applyProtection="0"/>
    <xf numFmtId="254" fontId="12" fillId="0" borderId="10" applyFill="0" applyProtection="0"/>
    <xf numFmtId="254" fontId="12" fillId="0" borderId="10" applyFill="0" applyProtection="0"/>
    <xf numFmtId="254" fontId="12" fillId="0" borderId="10" applyFill="0" applyProtection="0"/>
    <xf numFmtId="254" fontId="12" fillId="0" borderId="10" applyFill="0" applyProtection="0"/>
    <xf numFmtId="254" fontId="12" fillId="0" borderId="10" applyFill="0" applyProtection="0"/>
    <xf numFmtId="254" fontId="12" fillId="0" borderId="10" applyFill="0" applyProtection="0"/>
    <xf numFmtId="254" fontId="12" fillId="0" borderId="10" applyFill="0" applyProtection="0"/>
    <xf numFmtId="254" fontId="12" fillId="0" borderId="10" applyFill="0" applyProtection="0"/>
    <xf numFmtId="254" fontId="12" fillId="0" borderId="11" applyFill="0" applyProtection="0"/>
    <xf numFmtId="41" fontId="8" fillId="0" borderId="0" applyFont="0" applyFill="0" applyBorder="0" applyAlignment="0" applyProtection="0"/>
    <xf numFmtId="168" fontId="6" fillId="0" borderId="0" applyFont="0" applyFill="0" applyBorder="0" applyAlignment="0" applyProtection="0"/>
    <xf numFmtId="271" fontId="8" fillId="0" borderId="0" applyFont="0" applyFill="0" applyBorder="0" applyAlignment="0" applyProtection="0"/>
    <xf numFmtId="0" fontId="229" fillId="50" borderId="40" applyNumberFormat="0" applyAlignment="0" applyProtection="0"/>
    <xf numFmtId="0" fontId="230" fillId="23" borderId="7" applyNumberFormat="0" applyAlignment="0" applyProtection="0"/>
    <xf numFmtId="169" fontId="223" fillId="0" borderId="0" applyFont="0" applyFill="0" applyBorder="0" applyAlignment="0" applyProtection="0"/>
    <xf numFmtId="275" fontId="12" fillId="0" borderId="10" applyFill="0" applyProtection="0"/>
    <xf numFmtId="275" fontId="12" fillId="0" borderId="10" applyFill="0" applyProtection="0"/>
    <xf numFmtId="275" fontId="12" fillId="0" borderId="10" applyFill="0" applyProtection="0"/>
    <xf numFmtId="275" fontId="12" fillId="0" borderId="10" applyFill="0" applyProtection="0"/>
    <xf numFmtId="275" fontId="12" fillId="0" borderId="10" applyFill="0" applyProtection="0"/>
    <xf numFmtId="275" fontId="12" fillId="0" borderId="10" applyFill="0" applyProtection="0"/>
    <xf numFmtId="275" fontId="12" fillId="0" borderId="10" applyFill="0" applyProtection="0"/>
    <xf numFmtId="275" fontId="12" fillId="0" borderId="10" applyFill="0" applyProtection="0"/>
    <xf numFmtId="275" fontId="12" fillId="0" borderId="11" applyFill="0" applyProtection="0"/>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6" fontId="8" fillId="0" borderId="14">
      <alignment vertical="center"/>
    </xf>
    <xf numFmtId="278" fontId="19" fillId="0" borderId="1"/>
    <xf numFmtId="278" fontId="19" fillId="0" borderId="1"/>
    <xf numFmtId="278" fontId="19" fillId="0" borderId="1"/>
    <xf numFmtId="278" fontId="19" fillId="0" borderId="1"/>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7"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169" fontId="101" fillId="0" borderId="0" applyFont="0" applyFill="0" applyBorder="0" applyAlignment="0" applyProtection="0"/>
    <xf numFmtId="38" fontId="9" fillId="24" borderId="0" applyNumberFormat="0" applyBorder="0" applyAlignment="0" applyProtection="0"/>
    <xf numFmtId="3" fontId="26" fillId="51" borderId="41">
      <alignment horizontal="right" vertical="top" wrapText="1"/>
    </xf>
    <xf numFmtId="3" fontId="26" fillId="51" borderId="41">
      <alignment horizontal="right" vertical="top" wrapText="1"/>
    </xf>
    <xf numFmtId="0" fontId="120" fillId="0" borderId="0">
      <alignment horizontal="left"/>
    </xf>
    <xf numFmtId="0" fontId="41" fillId="0" borderId="17" applyNumberFormat="0" applyAlignment="0" applyProtection="0">
      <alignment horizontal="left" vertical="center"/>
    </xf>
    <xf numFmtId="0" fontId="41" fillId="0" borderId="17" applyNumberFormat="0" applyAlignment="0" applyProtection="0">
      <alignment horizontal="left" vertical="center"/>
    </xf>
    <xf numFmtId="0" fontId="41" fillId="0" borderId="18">
      <alignment horizontal="left" vertical="center"/>
    </xf>
    <xf numFmtId="0" fontId="41" fillId="0" borderId="18">
      <alignment horizontal="left" vertical="center"/>
    </xf>
    <xf numFmtId="164" fontId="127" fillId="27" borderId="1" applyNumberFormat="0" applyAlignment="0">
      <alignment horizontal="left" vertical="top"/>
    </xf>
    <xf numFmtId="164" fontId="127" fillId="27" borderId="1" applyNumberFormat="0" applyAlignment="0">
      <alignment horizontal="left" vertical="top"/>
    </xf>
    <xf numFmtId="289" fontId="127" fillId="27" borderId="1" applyNumberFormat="0" applyAlignment="0">
      <alignment horizontal="left" vertical="top"/>
    </xf>
    <xf numFmtId="289" fontId="127" fillId="27" borderId="1" applyNumberFormat="0" applyAlignment="0">
      <alignment horizontal="left" vertical="top"/>
    </xf>
    <xf numFmtId="164" fontId="127" fillId="27" borderId="1" applyNumberFormat="0" applyAlignment="0">
      <alignment horizontal="left" vertical="top"/>
    </xf>
    <xf numFmtId="164" fontId="127" fillId="27" borderId="1" applyNumberFormat="0" applyAlignment="0">
      <alignment horizontal="left" vertical="top"/>
    </xf>
    <xf numFmtId="49" fontId="128" fillId="0" borderId="1">
      <alignment vertical="center"/>
    </xf>
    <xf numFmtId="49" fontId="128" fillId="0" borderId="1">
      <alignment vertical="center"/>
    </xf>
    <xf numFmtId="49" fontId="128" fillId="0" borderId="1">
      <alignment vertical="center"/>
    </xf>
    <xf numFmtId="49" fontId="128" fillId="0" borderId="1">
      <alignment vertical="center"/>
    </xf>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8" borderId="1" applyNumberFormat="0" applyBorder="0" applyAlignment="0" applyProtection="0"/>
    <xf numFmtId="10" fontId="9" fillId="28"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8" borderId="1" applyNumberFormat="0" applyBorder="0" applyAlignment="0" applyProtection="0"/>
    <xf numFmtId="10" fontId="9" fillId="28"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10" fontId="9" fillId="24" borderId="1" applyNumberFormat="0" applyBorder="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0" fillId="9" borderId="6" applyNumberFormat="0" applyAlignment="0" applyProtection="0"/>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329" fontId="26" fillId="52" borderId="41">
      <alignment vertical="top" wrapText="1"/>
    </xf>
    <xf numFmtId="329" fontId="26" fillId="52" borderId="41">
      <alignment vertical="top" wrapText="1"/>
    </xf>
    <xf numFmtId="0" fontId="71" fillId="0" borderId="23">
      <alignment horizontal="centerContinuous"/>
    </xf>
    <xf numFmtId="0" fontId="71" fillId="0" borderId="23">
      <alignment horizontal="centerContinuous"/>
    </xf>
    <xf numFmtId="0" fontId="14" fillId="0" borderId="0"/>
    <xf numFmtId="0" fontId="45" fillId="0" borderId="0"/>
    <xf numFmtId="274" fontId="136" fillId="0" borderId="25" applyNumberFormat="0" applyFont="0" applyFill="0" applyBorder="0">
      <alignment horizontal="center"/>
    </xf>
    <xf numFmtId="274" fontId="136" fillId="0" borderId="25" applyNumberFormat="0" applyFont="0" applyFill="0" applyBorder="0">
      <alignment horizontal="center"/>
    </xf>
    <xf numFmtId="0" fontId="137" fillId="0" borderId="19"/>
    <xf numFmtId="177" fontId="62" fillId="0" borderId="25"/>
    <xf numFmtId="291" fontId="139" fillId="0" borderId="25"/>
    <xf numFmtId="0" fontId="16" fillId="0" borderId="0"/>
    <xf numFmtId="0" fontId="77" fillId="0" borderId="42"/>
    <xf numFmtId="0" fontId="77" fillId="0" borderId="42"/>
    <xf numFmtId="0" fontId="142" fillId="0" borderId="42" applyNumberFormat="0" applyFont="0" applyFill="0" applyBorder="0" applyAlignment="0">
      <alignment horizontal="center"/>
    </xf>
    <xf numFmtId="0" fontId="142" fillId="0" borderId="42" applyNumberFormat="0" applyFont="0" applyFill="0" applyBorder="0" applyAlignment="0">
      <alignment horizontal="center"/>
    </xf>
    <xf numFmtId="0" fontId="142" fillId="0" borderId="42" applyNumberFormat="0" applyFont="0" applyFill="0" applyBorder="0" applyAlignment="0">
      <alignment horizontal="center"/>
    </xf>
    <xf numFmtId="0" fontId="142" fillId="0" borderId="42" applyNumberFormat="0" applyFont="0" applyFill="0" applyBorder="0" applyAlignment="0">
      <alignment horizontal="center"/>
    </xf>
    <xf numFmtId="0" fontId="8" fillId="0" borderId="0"/>
    <xf numFmtId="0" fontId="6" fillId="0" borderId="0"/>
    <xf numFmtId="0" fontId="16" fillId="0" borderId="0"/>
    <xf numFmtId="0" fontId="26" fillId="0" borderId="0"/>
    <xf numFmtId="0" fontId="16" fillId="0" borderId="0"/>
    <xf numFmtId="0" fontId="6" fillId="0" borderId="0"/>
    <xf numFmtId="0" fontId="5" fillId="0" borderId="0"/>
    <xf numFmtId="0" fontId="5" fillId="0" borderId="0"/>
    <xf numFmtId="0" fontId="5" fillId="0" borderId="0"/>
    <xf numFmtId="0" fontId="16" fillId="0" borderId="0"/>
    <xf numFmtId="0" fontId="6" fillId="0" borderId="0"/>
    <xf numFmtId="0" fontId="227" fillId="0" borderId="0"/>
    <xf numFmtId="0" fontId="227" fillId="0" borderId="0"/>
    <xf numFmtId="0" fontId="227" fillId="0" borderId="0"/>
    <xf numFmtId="0" fontId="150" fillId="0" borderId="0"/>
    <xf numFmtId="0" fontId="6" fillId="0" borderId="0"/>
    <xf numFmtId="0" fontId="6" fillId="0" borderId="0"/>
    <xf numFmtId="0" fontId="6" fillId="0" borderId="0"/>
    <xf numFmtId="0" fontId="223" fillId="0" borderId="0"/>
    <xf numFmtId="0" fontId="192" fillId="0" borderId="0"/>
    <xf numFmtId="0" fontId="5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190" fillId="0" borderId="0"/>
    <xf numFmtId="0" fontId="223" fillId="0" borderId="0"/>
    <xf numFmtId="0" fontId="8" fillId="0" borderId="0"/>
    <xf numFmtId="0" fontId="167" fillId="0" borderId="0"/>
    <xf numFmtId="0" fontId="190" fillId="0" borderId="0"/>
    <xf numFmtId="0" fontId="148" fillId="0" borderId="0"/>
    <xf numFmtId="0" fontId="8" fillId="0" borderId="0"/>
    <xf numFmtId="0" fontId="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228" fillId="0" borderId="0"/>
    <xf numFmtId="0" fontId="49" fillId="0" borderId="0"/>
    <xf numFmtId="0" fontId="6" fillId="0" borderId="0"/>
    <xf numFmtId="0" fontId="193" fillId="0" borderId="0"/>
    <xf numFmtId="0" fontId="14" fillId="0" borderId="0"/>
    <xf numFmtId="0" fontId="16" fillId="0" borderId="0"/>
    <xf numFmtId="0" fontId="2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7" fillId="0" borderId="0"/>
    <xf numFmtId="0" fontId="231" fillId="0" borderId="0"/>
    <xf numFmtId="0" fontId="191" fillId="0" borderId="0"/>
    <xf numFmtId="0" fontId="6" fillId="0" borderId="0"/>
    <xf numFmtId="0" fontId="6" fillId="0" borderId="0"/>
    <xf numFmtId="0" fontId="191" fillId="0" borderId="0"/>
    <xf numFmtId="0" fontId="191" fillId="0" borderId="0"/>
    <xf numFmtId="0" fontId="191" fillId="0" borderId="0"/>
    <xf numFmtId="0" fontId="191" fillId="0" borderId="0"/>
    <xf numFmtId="0" fontId="6" fillId="0" borderId="0"/>
    <xf numFmtId="0" fontId="16" fillId="0" borderId="0" applyProtection="0"/>
    <xf numFmtId="0" fontId="195"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1" fillId="0" borderId="0"/>
    <xf numFmtId="0" fontId="149"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19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27" fillId="0" borderId="0" applyNumberFormat="0" applyFill="0" applyBorder="0" applyProtection="0">
      <alignment vertical="top"/>
    </xf>
    <xf numFmtId="0" fontId="14" fillId="0" borderId="0"/>
    <xf numFmtId="0" fontId="52"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5" fillId="0" borderId="0"/>
    <xf numFmtId="0" fontId="191" fillId="0" borderId="0"/>
    <xf numFmtId="0" fontId="223" fillId="0" borderId="0"/>
    <xf numFmtId="0" fontId="223" fillId="0" borderId="0"/>
    <xf numFmtId="0" fontId="223" fillId="0" borderId="0"/>
    <xf numFmtId="0" fontId="6" fillId="0" borderId="0"/>
    <xf numFmtId="0" fontId="232" fillId="0" borderId="0"/>
    <xf numFmtId="0" fontId="6" fillId="0" borderId="0"/>
    <xf numFmtId="0" fontId="6" fillId="0" borderId="0"/>
    <xf numFmtId="0" fontId="6" fillId="0" borderId="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16" fillId="29" borderId="27" applyNumberFormat="0" applyFont="0" applyAlignment="0" applyProtection="0"/>
    <xf numFmtId="0" fontId="62" fillId="30" borderId="27" applyNumberFormat="0" applyFont="0" applyAlignment="0" applyProtection="0"/>
    <xf numFmtId="0" fontId="62" fillId="30" borderId="27" applyNumberFormat="0" applyFont="0" applyAlignment="0" applyProtection="0"/>
    <xf numFmtId="0" fontId="19" fillId="0" borderId="26" applyNumberFormat="0" applyAlignment="0">
      <alignment horizontal="center"/>
    </xf>
    <xf numFmtId="0" fontId="21" fillId="0" borderId="0" applyNumberFormat="0" applyFill="0" applyBorder="0" applyAlignment="0" applyProtection="0"/>
    <xf numFmtId="0" fontId="21" fillId="0" borderId="0" applyNumberFormat="0" applyFill="0" applyBorder="0" applyAlignment="0" applyProtection="0"/>
    <xf numFmtId="0" fontId="77" fillId="0" borderId="0" applyNumberFormat="0" applyFill="0" applyBorder="0" applyAlignment="0" applyProtection="0"/>
    <xf numFmtId="0" fontId="26" fillId="0" borderId="0" applyNumberFormat="0" applyFill="0" applyBorder="0" applyAlignment="0" applyProtection="0"/>
    <xf numFmtId="0" fontId="154" fillId="22" borderId="28" applyNumberFormat="0" applyAlignment="0" applyProtection="0"/>
    <xf numFmtId="0" fontId="154" fillId="22" borderId="28" applyNumberFormat="0" applyAlignment="0" applyProtection="0"/>
    <xf numFmtId="0" fontId="154" fillId="22" borderId="28" applyNumberFormat="0" applyAlignment="0" applyProtection="0"/>
    <xf numFmtId="0" fontId="154" fillId="22" borderId="28" applyNumberFormat="0" applyAlignment="0" applyProtection="0"/>
    <xf numFmtId="0" fontId="154" fillId="22" borderId="28" applyNumberFormat="0" applyAlignment="0" applyProtection="0"/>
    <xf numFmtId="0" fontId="154" fillId="22" borderId="28" applyNumberFormat="0" applyAlignment="0" applyProtection="0"/>
    <xf numFmtId="0" fontId="233" fillId="22" borderId="28" applyNumberFormat="0" applyAlignment="0" applyProtection="0"/>
    <xf numFmtId="173" fontId="155" fillId="0" borderId="26" applyFont="0" applyBorder="0" applyAlignment="0"/>
    <xf numFmtId="9" fontId="26" fillId="0" borderId="0" applyFont="0" applyFill="0" applyBorder="0" applyAlignment="0" applyProtection="0"/>
    <xf numFmtId="9" fontId="45" fillId="0" borderId="29" applyNumberFormat="0" applyBorder="0"/>
    <xf numFmtId="9" fontId="45" fillId="0" borderId="29" applyNumberFormat="0" applyBorder="0"/>
    <xf numFmtId="0" fontId="26" fillId="0" borderId="0" applyNumberFormat="0" applyFill="0" applyBorder="0" applyAlignment="0" applyProtection="0"/>
    <xf numFmtId="4" fontId="163" fillId="32" borderId="30" applyNumberFormat="0" applyProtection="0">
      <alignment vertical="center"/>
    </xf>
    <xf numFmtId="4" fontId="163" fillId="32" borderId="30" applyNumberFormat="0" applyProtection="0">
      <alignment vertical="center"/>
    </xf>
    <xf numFmtId="4" fontId="163" fillId="32" borderId="30" applyNumberFormat="0" applyProtection="0">
      <alignment vertical="center"/>
    </xf>
    <xf numFmtId="4" fontId="163" fillId="32" borderId="30" applyNumberFormat="0" applyProtection="0">
      <alignment vertical="center"/>
    </xf>
    <xf numFmtId="4" fontId="163" fillId="32" borderId="30" applyNumberFormat="0" applyProtection="0">
      <alignment vertical="center"/>
    </xf>
    <xf numFmtId="4" fontId="163" fillId="32" borderId="30" applyNumberFormat="0" applyProtection="0">
      <alignment vertical="center"/>
    </xf>
    <xf numFmtId="4" fontId="163" fillId="32" borderId="30" applyNumberFormat="0" applyProtection="0">
      <alignment vertical="center"/>
    </xf>
    <xf numFmtId="4" fontId="162" fillId="32" borderId="30" applyNumberFormat="0" applyProtection="0">
      <alignment vertical="center"/>
    </xf>
    <xf numFmtId="4" fontId="162" fillId="32" borderId="30" applyNumberFormat="0" applyProtection="0">
      <alignment vertical="center"/>
    </xf>
    <xf numFmtId="4" fontId="162" fillId="32" borderId="30" applyNumberFormat="0" applyProtection="0">
      <alignment vertical="center"/>
    </xf>
    <xf numFmtId="4" fontId="162" fillId="32" borderId="30" applyNumberFormat="0" applyProtection="0">
      <alignment vertical="center"/>
    </xf>
    <xf numFmtId="4" fontId="162" fillId="32" borderId="30" applyNumberFormat="0" applyProtection="0">
      <alignment vertical="center"/>
    </xf>
    <xf numFmtId="4" fontId="162" fillId="32" borderId="30" applyNumberFormat="0" applyProtection="0">
      <alignment vertical="center"/>
    </xf>
    <xf numFmtId="4" fontId="162" fillId="32" borderId="30" applyNumberFormat="0" applyProtection="0">
      <alignment vertical="center"/>
    </xf>
    <xf numFmtId="4" fontId="165" fillId="32" borderId="30" applyNumberFormat="0" applyProtection="0">
      <alignment vertical="center"/>
    </xf>
    <xf numFmtId="4" fontId="165" fillId="32" borderId="30" applyNumberFormat="0" applyProtection="0">
      <alignment vertical="center"/>
    </xf>
    <xf numFmtId="4" fontId="165" fillId="32" borderId="30" applyNumberFormat="0" applyProtection="0">
      <alignment vertical="center"/>
    </xf>
    <xf numFmtId="4" fontId="165" fillId="32" borderId="30" applyNumberFormat="0" applyProtection="0">
      <alignment vertical="center"/>
    </xf>
    <xf numFmtId="4" fontId="165" fillId="32" borderId="30" applyNumberFormat="0" applyProtection="0">
      <alignment vertical="center"/>
    </xf>
    <xf numFmtId="4" fontId="165" fillId="32" borderId="30" applyNumberFormat="0" applyProtection="0">
      <alignment vertical="center"/>
    </xf>
    <xf numFmtId="4" fontId="165" fillId="32" borderId="30" applyNumberFormat="0" applyProtection="0">
      <alignment vertical="center"/>
    </xf>
    <xf numFmtId="4" fontId="164" fillId="32" borderId="30" applyNumberFormat="0" applyProtection="0">
      <alignment vertical="center"/>
    </xf>
    <xf numFmtId="4" fontId="164" fillId="32" borderId="30" applyNumberFormat="0" applyProtection="0">
      <alignment vertical="center"/>
    </xf>
    <xf numFmtId="4" fontId="164" fillId="32" borderId="30" applyNumberFormat="0" applyProtection="0">
      <alignment vertical="center"/>
    </xf>
    <xf numFmtId="4" fontId="164" fillId="32" borderId="30" applyNumberFormat="0" applyProtection="0">
      <alignment vertical="center"/>
    </xf>
    <xf numFmtId="4" fontId="164" fillId="32" borderId="30" applyNumberFormat="0" applyProtection="0">
      <alignment vertical="center"/>
    </xf>
    <xf numFmtId="4" fontId="164" fillId="32" borderId="30" applyNumberFormat="0" applyProtection="0">
      <alignment vertical="center"/>
    </xf>
    <xf numFmtId="4" fontId="164" fillId="32" borderId="30" applyNumberFormat="0" applyProtection="0">
      <alignment vertical="center"/>
    </xf>
    <xf numFmtId="4" fontId="167" fillId="32" borderId="30" applyNumberFormat="0" applyProtection="0">
      <alignment horizontal="left" vertical="center" indent="1"/>
    </xf>
    <xf numFmtId="4" fontId="167" fillId="32" borderId="30" applyNumberFormat="0" applyProtection="0">
      <alignment horizontal="left" vertical="center" indent="1"/>
    </xf>
    <xf numFmtId="4" fontId="167" fillId="32" borderId="30" applyNumberFormat="0" applyProtection="0">
      <alignment horizontal="left" vertical="center" indent="1"/>
    </xf>
    <xf numFmtId="4" fontId="167" fillId="32" borderId="30" applyNumberFormat="0" applyProtection="0">
      <alignment horizontal="left" vertical="center" indent="1"/>
    </xf>
    <xf numFmtId="4" fontId="167" fillId="32" borderId="30" applyNumberFormat="0" applyProtection="0">
      <alignment horizontal="left" vertical="center" indent="1"/>
    </xf>
    <xf numFmtId="4" fontId="167" fillId="32" borderId="30" applyNumberFormat="0" applyProtection="0">
      <alignment horizontal="left" vertical="center" indent="1"/>
    </xf>
    <xf numFmtId="4" fontId="167" fillId="32" borderId="30" applyNumberFormat="0" applyProtection="0">
      <alignment horizontal="left" vertical="center" indent="1"/>
    </xf>
    <xf numFmtId="4" fontId="166" fillId="32" borderId="30" applyNumberFormat="0" applyProtection="0">
      <alignment horizontal="left" vertical="center" indent="1"/>
    </xf>
    <xf numFmtId="4" fontId="166" fillId="32" borderId="30" applyNumberFormat="0" applyProtection="0">
      <alignment horizontal="left" vertical="center" indent="1"/>
    </xf>
    <xf numFmtId="4" fontId="166" fillId="32" borderId="30" applyNumberFormat="0" applyProtection="0">
      <alignment horizontal="left" vertical="center" indent="1"/>
    </xf>
    <xf numFmtId="4" fontId="166" fillId="32" borderId="30" applyNumberFormat="0" applyProtection="0">
      <alignment horizontal="left" vertical="center" indent="1"/>
    </xf>
    <xf numFmtId="4" fontId="166" fillId="32" borderId="30" applyNumberFormat="0" applyProtection="0">
      <alignment horizontal="left" vertical="center" indent="1"/>
    </xf>
    <xf numFmtId="4" fontId="166" fillId="32" borderId="30" applyNumberFormat="0" applyProtection="0">
      <alignment horizontal="left" vertical="center" indent="1"/>
    </xf>
    <xf numFmtId="4" fontId="166" fillId="32" borderId="30" applyNumberFormat="0" applyProtection="0">
      <alignment horizontal="left" vertical="center" indent="1"/>
    </xf>
    <xf numFmtId="4" fontId="167" fillId="34" borderId="30" applyNumberFormat="0" applyProtection="0">
      <alignment horizontal="right" vertical="center"/>
    </xf>
    <xf numFmtId="4" fontId="167" fillId="34" borderId="30" applyNumberFormat="0" applyProtection="0">
      <alignment horizontal="right" vertical="center"/>
    </xf>
    <xf numFmtId="4" fontId="167" fillId="34" borderId="30" applyNumberFormat="0" applyProtection="0">
      <alignment horizontal="right" vertical="center"/>
    </xf>
    <xf numFmtId="4" fontId="167" fillId="34" borderId="30" applyNumberFormat="0" applyProtection="0">
      <alignment horizontal="right" vertical="center"/>
    </xf>
    <xf numFmtId="4" fontId="167" fillId="34" borderId="30" applyNumberFormat="0" applyProtection="0">
      <alignment horizontal="right" vertical="center"/>
    </xf>
    <xf numFmtId="4" fontId="167" fillId="34" borderId="30" applyNumberFormat="0" applyProtection="0">
      <alignment horizontal="right" vertical="center"/>
    </xf>
    <xf numFmtId="4" fontId="167" fillId="34" borderId="30" applyNumberFormat="0" applyProtection="0">
      <alignment horizontal="right" vertical="center"/>
    </xf>
    <xf numFmtId="4" fontId="166" fillId="34" borderId="30" applyNumberFormat="0" applyProtection="0">
      <alignment horizontal="right" vertical="center"/>
    </xf>
    <xf numFmtId="4" fontId="166" fillId="34" borderId="30" applyNumberFormat="0" applyProtection="0">
      <alignment horizontal="right" vertical="center"/>
    </xf>
    <xf numFmtId="4" fontId="166" fillId="34" borderId="30" applyNumberFormat="0" applyProtection="0">
      <alignment horizontal="right" vertical="center"/>
    </xf>
    <xf numFmtId="4" fontId="166" fillId="34" borderId="30" applyNumberFormat="0" applyProtection="0">
      <alignment horizontal="right" vertical="center"/>
    </xf>
    <xf numFmtId="4" fontId="166" fillId="34" borderId="30" applyNumberFormat="0" applyProtection="0">
      <alignment horizontal="right" vertical="center"/>
    </xf>
    <xf numFmtId="4" fontId="166" fillId="34" borderId="30" applyNumberFormat="0" applyProtection="0">
      <alignment horizontal="right" vertical="center"/>
    </xf>
    <xf numFmtId="4" fontId="166" fillId="34" borderId="30" applyNumberFormat="0" applyProtection="0">
      <alignment horizontal="right" vertical="center"/>
    </xf>
    <xf numFmtId="4" fontId="167" fillId="35" borderId="30" applyNumberFormat="0" applyProtection="0">
      <alignment horizontal="right" vertical="center"/>
    </xf>
    <xf numFmtId="4" fontId="167" fillId="35" borderId="30" applyNumberFormat="0" applyProtection="0">
      <alignment horizontal="right" vertical="center"/>
    </xf>
    <xf numFmtId="4" fontId="167" fillId="35" borderId="30" applyNumberFormat="0" applyProtection="0">
      <alignment horizontal="right" vertical="center"/>
    </xf>
    <xf numFmtId="4" fontId="167" fillId="35" borderId="30" applyNumberFormat="0" applyProtection="0">
      <alignment horizontal="right" vertical="center"/>
    </xf>
    <xf numFmtId="4" fontId="167" fillId="35" borderId="30" applyNumberFormat="0" applyProtection="0">
      <alignment horizontal="right" vertical="center"/>
    </xf>
    <xf numFmtId="4" fontId="167" fillId="35" borderId="30" applyNumberFormat="0" applyProtection="0">
      <alignment horizontal="right" vertical="center"/>
    </xf>
    <xf numFmtId="4" fontId="167" fillId="35" borderId="30" applyNumberFormat="0" applyProtection="0">
      <alignment horizontal="right" vertical="center"/>
    </xf>
    <xf numFmtId="4" fontId="166" fillId="35" borderId="30" applyNumberFormat="0" applyProtection="0">
      <alignment horizontal="right" vertical="center"/>
    </xf>
    <xf numFmtId="4" fontId="166" fillId="35" borderId="30" applyNumberFormat="0" applyProtection="0">
      <alignment horizontal="right" vertical="center"/>
    </xf>
    <xf numFmtId="4" fontId="166" fillId="35" borderId="30" applyNumberFormat="0" applyProtection="0">
      <alignment horizontal="right" vertical="center"/>
    </xf>
    <xf numFmtId="4" fontId="166" fillId="35" borderId="30" applyNumberFormat="0" applyProtection="0">
      <alignment horizontal="right" vertical="center"/>
    </xf>
    <xf numFmtId="4" fontId="166" fillId="35" borderId="30" applyNumberFormat="0" applyProtection="0">
      <alignment horizontal="right" vertical="center"/>
    </xf>
    <xf numFmtId="4" fontId="166" fillId="35" borderId="30" applyNumberFormat="0" applyProtection="0">
      <alignment horizontal="right" vertical="center"/>
    </xf>
    <xf numFmtId="4" fontId="166" fillId="35" borderId="30" applyNumberFormat="0" applyProtection="0">
      <alignment horizontal="right" vertical="center"/>
    </xf>
    <xf numFmtId="4" fontId="167" fillId="36" borderId="30" applyNumberFormat="0" applyProtection="0">
      <alignment horizontal="right" vertical="center"/>
    </xf>
    <xf numFmtId="4" fontId="167" fillId="36" borderId="30" applyNumberFormat="0" applyProtection="0">
      <alignment horizontal="right" vertical="center"/>
    </xf>
    <xf numFmtId="4" fontId="167" fillId="36" borderId="30" applyNumberFormat="0" applyProtection="0">
      <alignment horizontal="right" vertical="center"/>
    </xf>
    <xf numFmtId="4" fontId="167" fillId="36" borderId="30" applyNumberFormat="0" applyProtection="0">
      <alignment horizontal="right" vertical="center"/>
    </xf>
    <xf numFmtId="4" fontId="167" fillId="36" borderId="30" applyNumberFormat="0" applyProtection="0">
      <alignment horizontal="right" vertical="center"/>
    </xf>
    <xf numFmtId="4" fontId="167" fillId="36" borderId="30" applyNumberFormat="0" applyProtection="0">
      <alignment horizontal="right" vertical="center"/>
    </xf>
    <xf numFmtId="4" fontId="167" fillId="36" borderId="30" applyNumberFormat="0" applyProtection="0">
      <alignment horizontal="right" vertical="center"/>
    </xf>
    <xf numFmtId="4" fontId="166" fillId="36" borderId="30" applyNumberFormat="0" applyProtection="0">
      <alignment horizontal="right" vertical="center"/>
    </xf>
    <xf numFmtId="4" fontId="166" fillId="36" borderId="30" applyNumberFormat="0" applyProtection="0">
      <alignment horizontal="right" vertical="center"/>
    </xf>
    <xf numFmtId="4" fontId="166" fillId="36" borderId="30" applyNumberFormat="0" applyProtection="0">
      <alignment horizontal="right" vertical="center"/>
    </xf>
    <xf numFmtId="4" fontId="166" fillId="36" borderId="30" applyNumberFormat="0" applyProtection="0">
      <alignment horizontal="right" vertical="center"/>
    </xf>
    <xf numFmtId="4" fontId="166" fillId="36" borderId="30" applyNumberFormat="0" applyProtection="0">
      <alignment horizontal="right" vertical="center"/>
    </xf>
    <xf numFmtId="4" fontId="166" fillId="36" borderId="30" applyNumberFormat="0" applyProtection="0">
      <alignment horizontal="right" vertical="center"/>
    </xf>
    <xf numFmtId="4" fontId="166" fillId="36" borderId="30" applyNumberFormat="0" applyProtection="0">
      <alignment horizontal="right" vertical="center"/>
    </xf>
    <xf numFmtId="4" fontId="167" fillId="37" borderId="30" applyNumberFormat="0" applyProtection="0">
      <alignment horizontal="right" vertical="center"/>
    </xf>
    <xf numFmtId="4" fontId="167" fillId="37" borderId="30" applyNumberFormat="0" applyProtection="0">
      <alignment horizontal="right" vertical="center"/>
    </xf>
    <xf numFmtId="4" fontId="167" fillId="37" borderId="30" applyNumberFormat="0" applyProtection="0">
      <alignment horizontal="right" vertical="center"/>
    </xf>
    <xf numFmtId="4" fontId="167" fillId="37" borderId="30" applyNumberFormat="0" applyProtection="0">
      <alignment horizontal="right" vertical="center"/>
    </xf>
    <xf numFmtId="4" fontId="167" fillId="37" borderId="30" applyNumberFormat="0" applyProtection="0">
      <alignment horizontal="right" vertical="center"/>
    </xf>
    <xf numFmtId="4" fontId="167" fillId="37" borderId="30" applyNumberFormat="0" applyProtection="0">
      <alignment horizontal="right" vertical="center"/>
    </xf>
    <xf numFmtId="4" fontId="167" fillId="37" borderId="30" applyNumberFormat="0" applyProtection="0">
      <alignment horizontal="right" vertical="center"/>
    </xf>
    <xf numFmtId="4" fontId="166" fillId="37" borderId="30" applyNumberFormat="0" applyProtection="0">
      <alignment horizontal="right" vertical="center"/>
    </xf>
    <xf numFmtId="4" fontId="166" fillId="37" borderId="30" applyNumberFormat="0" applyProtection="0">
      <alignment horizontal="right" vertical="center"/>
    </xf>
    <xf numFmtId="4" fontId="166" fillId="37" borderId="30" applyNumberFormat="0" applyProtection="0">
      <alignment horizontal="right" vertical="center"/>
    </xf>
    <xf numFmtId="4" fontId="166" fillId="37" borderId="30" applyNumberFormat="0" applyProtection="0">
      <alignment horizontal="right" vertical="center"/>
    </xf>
    <xf numFmtId="4" fontId="166" fillId="37" borderId="30" applyNumberFormat="0" applyProtection="0">
      <alignment horizontal="right" vertical="center"/>
    </xf>
    <xf numFmtId="4" fontId="166" fillId="37" borderId="30" applyNumberFormat="0" applyProtection="0">
      <alignment horizontal="right" vertical="center"/>
    </xf>
    <xf numFmtId="4" fontId="166" fillId="37" borderId="30" applyNumberFormat="0" applyProtection="0">
      <alignment horizontal="right" vertical="center"/>
    </xf>
    <xf numFmtId="4" fontId="167" fillId="38" borderId="30" applyNumberFormat="0" applyProtection="0">
      <alignment horizontal="right" vertical="center"/>
    </xf>
    <xf numFmtId="4" fontId="167" fillId="38" borderId="30" applyNumberFormat="0" applyProtection="0">
      <alignment horizontal="right" vertical="center"/>
    </xf>
    <xf numFmtId="4" fontId="167" fillId="38" borderId="30" applyNumberFormat="0" applyProtection="0">
      <alignment horizontal="right" vertical="center"/>
    </xf>
    <xf numFmtId="4" fontId="167" fillId="38" borderId="30" applyNumberFormat="0" applyProtection="0">
      <alignment horizontal="right" vertical="center"/>
    </xf>
    <xf numFmtId="4" fontId="167" fillId="38" borderId="30" applyNumberFormat="0" applyProtection="0">
      <alignment horizontal="right" vertical="center"/>
    </xf>
    <xf numFmtId="4" fontId="167" fillId="38" borderId="30" applyNumberFormat="0" applyProtection="0">
      <alignment horizontal="right" vertical="center"/>
    </xf>
    <xf numFmtId="4" fontId="167" fillId="38" borderId="30" applyNumberFormat="0" applyProtection="0">
      <alignment horizontal="right" vertical="center"/>
    </xf>
    <xf numFmtId="4" fontId="166" fillId="38" borderId="30" applyNumberFormat="0" applyProtection="0">
      <alignment horizontal="right" vertical="center"/>
    </xf>
    <xf numFmtId="4" fontId="166" fillId="38" borderId="30" applyNumberFormat="0" applyProtection="0">
      <alignment horizontal="right" vertical="center"/>
    </xf>
    <xf numFmtId="4" fontId="166" fillId="38" borderId="30" applyNumberFormat="0" applyProtection="0">
      <alignment horizontal="right" vertical="center"/>
    </xf>
    <xf numFmtId="4" fontId="166" fillId="38" borderId="30" applyNumberFormat="0" applyProtection="0">
      <alignment horizontal="right" vertical="center"/>
    </xf>
    <xf numFmtId="4" fontId="166" fillId="38" borderId="30" applyNumberFormat="0" applyProtection="0">
      <alignment horizontal="right" vertical="center"/>
    </xf>
    <xf numFmtId="4" fontId="166" fillId="38" borderId="30" applyNumberFormat="0" applyProtection="0">
      <alignment horizontal="right" vertical="center"/>
    </xf>
    <xf numFmtId="4" fontId="166" fillId="38" borderId="30" applyNumberFormat="0" applyProtection="0">
      <alignment horizontal="right" vertical="center"/>
    </xf>
    <xf numFmtId="4" fontId="167" fillId="39" borderId="30" applyNumberFormat="0" applyProtection="0">
      <alignment horizontal="right" vertical="center"/>
    </xf>
    <xf numFmtId="4" fontId="167" fillId="39" borderId="30" applyNumberFormat="0" applyProtection="0">
      <alignment horizontal="right" vertical="center"/>
    </xf>
    <xf numFmtId="4" fontId="167" fillId="39" borderId="30" applyNumberFormat="0" applyProtection="0">
      <alignment horizontal="right" vertical="center"/>
    </xf>
    <xf numFmtId="4" fontId="167" fillId="39" borderId="30" applyNumberFormat="0" applyProtection="0">
      <alignment horizontal="right" vertical="center"/>
    </xf>
    <xf numFmtId="4" fontId="167" fillId="39" borderId="30" applyNumberFormat="0" applyProtection="0">
      <alignment horizontal="right" vertical="center"/>
    </xf>
    <xf numFmtId="4" fontId="167" fillId="39" borderId="30" applyNumberFormat="0" applyProtection="0">
      <alignment horizontal="right" vertical="center"/>
    </xf>
    <xf numFmtId="4" fontId="167" fillId="39" borderId="30" applyNumberFormat="0" applyProtection="0">
      <alignment horizontal="right" vertical="center"/>
    </xf>
    <xf numFmtId="4" fontId="166" fillId="39" borderId="30" applyNumberFormat="0" applyProtection="0">
      <alignment horizontal="right" vertical="center"/>
    </xf>
    <xf numFmtId="4" fontId="166" fillId="39" borderId="30" applyNumberFormat="0" applyProtection="0">
      <alignment horizontal="right" vertical="center"/>
    </xf>
    <xf numFmtId="4" fontId="166" fillId="39" borderId="30" applyNumberFormat="0" applyProtection="0">
      <alignment horizontal="right" vertical="center"/>
    </xf>
    <xf numFmtId="4" fontId="166" fillId="39" borderId="30" applyNumberFormat="0" applyProtection="0">
      <alignment horizontal="right" vertical="center"/>
    </xf>
    <xf numFmtId="4" fontId="166" fillId="39" borderId="30" applyNumberFormat="0" applyProtection="0">
      <alignment horizontal="right" vertical="center"/>
    </xf>
    <xf numFmtId="4" fontId="166" fillId="39" borderId="30" applyNumberFormat="0" applyProtection="0">
      <alignment horizontal="right" vertical="center"/>
    </xf>
    <xf numFmtId="4" fontId="166" fillId="39" borderId="30" applyNumberFormat="0" applyProtection="0">
      <alignment horizontal="right" vertical="center"/>
    </xf>
    <xf numFmtId="4" fontId="167" fillId="40" borderId="30" applyNumberFormat="0" applyProtection="0">
      <alignment horizontal="right" vertical="center"/>
    </xf>
    <xf numFmtId="4" fontId="167" fillId="40" borderId="30" applyNumberFormat="0" applyProtection="0">
      <alignment horizontal="right" vertical="center"/>
    </xf>
    <xf numFmtId="4" fontId="167" fillId="40" borderId="30" applyNumberFormat="0" applyProtection="0">
      <alignment horizontal="right" vertical="center"/>
    </xf>
    <xf numFmtId="4" fontId="167" fillId="40" borderId="30" applyNumberFormat="0" applyProtection="0">
      <alignment horizontal="right" vertical="center"/>
    </xf>
    <xf numFmtId="4" fontId="167" fillId="40" borderId="30" applyNumberFormat="0" applyProtection="0">
      <alignment horizontal="right" vertical="center"/>
    </xf>
    <xf numFmtId="4" fontId="167" fillId="40" borderId="30" applyNumberFormat="0" applyProtection="0">
      <alignment horizontal="right" vertical="center"/>
    </xf>
    <xf numFmtId="4" fontId="167" fillId="40" borderId="30" applyNumberFormat="0" applyProtection="0">
      <alignment horizontal="right" vertical="center"/>
    </xf>
    <xf numFmtId="4" fontId="166" fillId="40" borderId="30" applyNumberFormat="0" applyProtection="0">
      <alignment horizontal="right" vertical="center"/>
    </xf>
    <xf numFmtId="4" fontId="166" fillId="40" borderId="30" applyNumberFormat="0" applyProtection="0">
      <alignment horizontal="right" vertical="center"/>
    </xf>
    <xf numFmtId="4" fontId="166" fillId="40" borderId="30" applyNumberFormat="0" applyProtection="0">
      <alignment horizontal="right" vertical="center"/>
    </xf>
    <xf numFmtId="4" fontId="166" fillId="40" borderId="30" applyNumberFormat="0" applyProtection="0">
      <alignment horizontal="right" vertical="center"/>
    </xf>
    <xf numFmtId="4" fontId="166" fillId="40" borderId="30" applyNumberFormat="0" applyProtection="0">
      <alignment horizontal="right" vertical="center"/>
    </xf>
    <xf numFmtId="4" fontId="166" fillId="40" borderId="30" applyNumberFormat="0" applyProtection="0">
      <alignment horizontal="right" vertical="center"/>
    </xf>
    <xf numFmtId="4" fontId="166" fillId="40" borderId="30" applyNumberFormat="0" applyProtection="0">
      <alignment horizontal="right" vertical="center"/>
    </xf>
    <xf numFmtId="4" fontId="167" fillId="41" borderId="30" applyNumberFormat="0" applyProtection="0">
      <alignment horizontal="right" vertical="center"/>
    </xf>
    <xf numFmtId="4" fontId="167" fillId="41" borderId="30" applyNumberFormat="0" applyProtection="0">
      <alignment horizontal="right" vertical="center"/>
    </xf>
    <xf numFmtId="4" fontId="167" fillId="41" borderId="30" applyNumberFormat="0" applyProtection="0">
      <alignment horizontal="right" vertical="center"/>
    </xf>
    <xf numFmtId="4" fontId="167" fillId="41" borderId="30" applyNumberFormat="0" applyProtection="0">
      <alignment horizontal="right" vertical="center"/>
    </xf>
    <xf numFmtId="4" fontId="167" fillId="41" borderId="30" applyNumberFormat="0" applyProtection="0">
      <alignment horizontal="right" vertical="center"/>
    </xf>
    <xf numFmtId="4" fontId="167" fillId="41" borderId="30" applyNumberFormat="0" applyProtection="0">
      <alignment horizontal="right" vertical="center"/>
    </xf>
    <xf numFmtId="4" fontId="167" fillId="41" borderId="30" applyNumberFormat="0" applyProtection="0">
      <alignment horizontal="right" vertical="center"/>
    </xf>
    <xf numFmtId="4" fontId="166" fillId="41" borderId="30" applyNumberFormat="0" applyProtection="0">
      <alignment horizontal="right" vertical="center"/>
    </xf>
    <xf numFmtId="4" fontId="166" fillId="41" borderId="30" applyNumberFormat="0" applyProtection="0">
      <alignment horizontal="right" vertical="center"/>
    </xf>
    <xf numFmtId="4" fontId="166" fillId="41" borderId="30" applyNumberFormat="0" applyProtection="0">
      <alignment horizontal="right" vertical="center"/>
    </xf>
    <xf numFmtId="4" fontId="166" fillId="41" borderId="30" applyNumberFormat="0" applyProtection="0">
      <alignment horizontal="right" vertical="center"/>
    </xf>
    <xf numFmtId="4" fontId="166" fillId="41" borderId="30" applyNumberFormat="0" applyProtection="0">
      <alignment horizontal="right" vertical="center"/>
    </xf>
    <xf numFmtId="4" fontId="166" fillId="41" borderId="30" applyNumberFormat="0" applyProtection="0">
      <alignment horizontal="right" vertical="center"/>
    </xf>
    <xf numFmtId="4" fontId="166" fillId="41" borderId="30" applyNumberFormat="0" applyProtection="0">
      <alignment horizontal="right" vertical="center"/>
    </xf>
    <xf numFmtId="4" fontId="167" fillId="42" borderId="30" applyNumberFormat="0" applyProtection="0">
      <alignment horizontal="right" vertical="center"/>
    </xf>
    <xf numFmtId="4" fontId="167" fillId="42" borderId="30" applyNumberFormat="0" applyProtection="0">
      <alignment horizontal="right" vertical="center"/>
    </xf>
    <xf numFmtId="4" fontId="167" fillId="42" borderId="30" applyNumberFormat="0" applyProtection="0">
      <alignment horizontal="right" vertical="center"/>
    </xf>
    <xf numFmtId="4" fontId="167" fillId="42" borderId="30" applyNumberFormat="0" applyProtection="0">
      <alignment horizontal="right" vertical="center"/>
    </xf>
    <xf numFmtId="4" fontId="167" fillId="42" borderId="30" applyNumberFormat="0" applyProtection="0">
      <alignment horizontal="right" vertical="center"/>
    </xf>
    <xf numFmtId="4" fontId="167" fillId="42" borderId="30" applyNumberFormat="0" applyProtection="0">
      <alignment horizontal="right" vertical="center"/>
    </xf>
    <xf numFmtId="4" fontId="167" fillId="42" borderId="30" applyNumberFormat="0" applyProtection="0">
      <alignment horizontal="right" vertical="center"/>
    </xf>
    <xf numFmtId="4" fontId="166" fillId="42" borderId="30" applyNumberFormat="0" applyProtection="0">
      <alignment horizontal="right" vertical="center"/>
    </xf>
    <xf numFmtId="4" fontId="166" fillId="42" borderId="30" applyNumberFormat="0" applyProtection="0">
      <alignment horizontal="right" vertical="center"/>
    </xf>
    <xf numFmtId="4" fontId="166" fillId="42" borderId="30" applyNumberFormat="0" applyProtection="0">
      <alignment horizontal="right" vertical="center"/>
    </xf>
    <xf numFmtId="4" fontId="166" fillId="42" borderId="30" applyNumberFormat="0" applyProtection="0">
      <alignment horizontal="right" vertical="center"/>
    </xf>
    <xf numFmtId="4" fontId="166" fillId="42" borderId="30" applyNumberFormat="0" applyProtection="0">
      <alignment horizontal="right" vertical="center"/>
    </xf>
    <xf numFmtId="4" fontId="166" fillId="42" borderId="30" applyNumberFormat="0" applyProtection="0">
      <alignment horizontal="right" vertical="center"/>
    </xf>
    <xf numFmtId="4" fontId="166" fillId="42" borderId="30" applyNumberFormat="0" applyProtection="0">
      <alignment horizontal="right" vertical="center"/>
    </xf>
    <xf numFmtId="4" fontId="167" fillId="44" borderId="30" applyNumberFormat="0" applyProtection="0">
      <alignment horizontal="right" vertical="center"/>
    </xf>
    <xf numFmtId="4" fontId="167" fillId="44" borderId="30" applyNumberFormat="0" applyProtection="0">
      <alignment horizontal="right" vertical="center"/>
    </xf>
    <xf numFmtId="4" fontId="167" fillId="44" borderId="30" applyNumberFormat="0" applyProtection="0">
      <alignment horizontal="right" vertical="center"/>
    </xf>
    <xf numFmtId="4" fontId="167" fillId="44" borderId="30" applyNumberFormat="0" applyProtection="0">
      <alignment horizontal="right" vertical="center"/>
    </xf>
    <xf numFmtId="4" fontId="167" fillId="44" borderId="30" applyNumberFormat="0" applyProtection="0">
      <alignment horizontal="right" vertical="center"/>
    </xf>
    <xf numFmtId="4" fontId="167" fillId="44" borderId="30" applyNumberFormat="0" applyProtection="0">
      <alignment horizontal="right" vertical="center"/>
    </xf>
    <xf numFmtId="4" fontId="167" fillId="44" borderId="30" applyNumberFormat="0" applyProtection="0">
      <alignment horizontal="right" vertical="center"/>
    </xf>
    <xf numFmtId="4" fontId="166" fillId="44" borderId="30" applyNumberFormat="0" applyProtection="0">
      <alignment horizontal="right" vertical="center"/>
    </xf>
    <xf numFmtId="4" fontId="166" fillId="44" borderId="30" applyNumberFormat="0" applyProtection="0">
      <alignment horizontal="right" vertical="center"/>
    </xf>
    <xf numFmtId="4" fontId="166" fillId="44" borderId="30" applyNumberFormat="0" applyProtection="0">
      <alignment horizontal="right" vertical="center"/>
    </xf>
    <xf numFmtId="4" fontId="166" fillId="44" borderId="30" applyNumberFormat="0" applyProtection="0">
      <alignment horizontal="right" vertical="center"/>
    </xf>
    <xf numFmtId="4" fontId="166" fillId="44" borderId="30" applyNumberFormat="0" applyProtection="0">
      <alignment horizontal="right" vertical="center"/>
    </xf>
    <xf numFmtId="4" fontId="166" fillId="44" borderId="30" applyNumberFormat="0" applyProtection="0">
      <alignment horizontal="right" vertical="center"/>
    </xf>
    <xf numFmtId="4" fontId="166" fillId="44" borderId="30" applyNumberFormat="0" applyProtection="0">
      <alignment horizontal="right" vertical="center"/>
    </xf>
    <xf numFmtId="4" fontId="167" fillId="45" borderId="30" applyNumberFormat="0" applyProtection="0">
      <alignment vertical="center"/>
    </xf>
    <xf numFmtId="4" fontId="167" fillId="45" borderId="30" applyNumberFormat="0" applyProtection="0">
      <alignment vertical="center"/>
    </xf>
    <xf numFmtId="4" fontId="167" fillId="45" borderId="30" applyNumberFormat="0" applyProtection="0">
      <alignment vertical="center"/>
    </xf>
    <xf numFmtId="4" fontId="167" fillId="45" borderId="30" applyNumberFormat="0" applyProtection="0">
      <alignment vertical="center"/>
    </xf>
    <xf numFmtId="4" fontId="167" fillId="45" borderId="30" applyNumberFormat="0" applyProtection="0">
      <alignment vertical="center"/>
    </xf>
    <xf numFmtId="4" fontId="167" fillId="45" borderId="30" applyNumberFormat="0" applyProtection="0">
      <alignment vertical="center"/>
    </xf>
    <xf numFmtId="4" fontId="167" fillId="45" borderId="30" applyNumberFormat="0" applyProtection="0">
      <alignment vertical="center"/>
    </xf>
    <xf numFmtId="4" fontId="166" fillId="45" borderId="30" applyNumberFormat="0" applyProtection="0">
      <alignment vertical="center"/>
    </xf>
    <xf numFmtId="4" fontId="166" fillId="45" borderId="30" applyNumberFormat="0" applyProtection="0">
      <alignment vertical="center"/>
    </xf>
    <xf numFmtId="4" fontId="166" fillId="45" borderId="30" applyNumberFormat="0" applyProtection="0">
      <alignment vertical="center"/>
    </xf>
    <xf numFmtId="4" fontId="166" fillId="45" borderId="30" applyNumberFormat="0" applyProtection="0">
      <alignment vertical="center"/>
    </xf>
    <xf numFmtId="4" fontId="166" fillId="45" borderId="30" applyNumberFormat="0" applyProtection="0">
      <alignment vertical="center"/>
    </xf>
    <xf numFmtId="4" fontId="166" fillId="45" borderId="30" applyNumberFormat="0" applyProtection="0">
      <alignment vertical="center"/>
    </xf>
    <xf numFmtId="4" fontId="166" fillId="45" borderId="30" applyNumberFormat="0" applyProtection="0">
      <alignment vertical="center"/>
    </xf>
    <xf numFmtId="4" fontId="169" fillId="45" borderId="30" applyNumberFormat="0" applyProtection="0">
      <alignment vertical="center"/>
    </xf>
    <xf numFmtId="4" fontId="169" fillId="45" borderId="30" applyNumberFormat="0" applyProtection="0">
      <alignment vertical="center"/>
    </xf>
    <xf numFmtId="4" fontId="169" fillId="45" borderId="30" applyNumberFormat="0" applyProtection="0">
      <alignment vertical="center"/>
    </xf>
    <xf numFmtId="4" fontId="169" fillId="45" borderId="30" applyNumberFormat="0" applyProtection="0">
      <alignment vertical="center"/>
    </xf>
    <xf numFmtId="4" fontId="169" fillId="45" borderId="30" applyNumberFormat="0" applyProtection="0">
      <alignment vertical="center"/>
    </xf>
    <xf numFmtId="4" fontId="169" fillId="45" borderId="30" applyNumberFormat="0" applyProtection="0">
      <alignment vertical="center"/>
    </xf>
    <xf numFmtId="4" fontId="169" fillId="45" borderId="30" applyNumberFormat="0" applyProtection="0">
      <alignment vertical="center"/>
    </xf>
    <xf numFmtId="4" fontId="168" fillId="45" borderId="30" applyNumberFormat="0" applyProtection="0">
      <alignment vertical="center"/>
    </xf>
    <xf numFmtId="4" fontId="168" fillId="45" borderId="30" applyNumberFormat="0" applyProtection="0">
      <alignment vertical="center"/>
    </xf>
    <xf numFmtId="4" fontId="168" fillId="45" borderId="30" applyNumberFormat="0" applyProtection="0">
      <alignment vertical="center"/>
    </xf>
    <xf numFmtId="4" fontId="168" fillId="45" borderId="30" applyNumberFormat="0" applyProtection="0">
      <alignment vertical="center"/>
    </xf>
    <xf numFmtId="4" fontId="168" fillId="45" borderId="30" applyNumberFormat="0" applyProtection="0">
      <alignment vertical="center"/>
    </xf>
    <xf numFmtId="4" fontId="168" fillId="45" borderId="30" applyNumberFormat="0" applyProtection="0">
      <alignment vertical="center"/>
    </xf>
    <xf numFmtId="4" fontId="168" fillId="45" borderId="30" applyNumberFormat="0" applyProtection="0">
      <alignment vertical="center"/>
    </xf>
    <xf numFmtId="4" fontId="163" fillId="44" borderId="32" applyNumberFormat="0" applyProtection="0">
      <alignment horizontal="left" vertical="center" indent="1"/>
    </xf>
    <xf numFmtId="4" fontId="163" fillId="44" borderId="32" applyNumberFormat="0" applyProtection="0">
      <alignment horizontal="left" vertical="center" indent="1"/>
    </xf>
    <xf numFmtId="4" fontId="163" fillId="44" borderId="32" applyNumberFormat="0" applyProtection="0">
      <alignment horizontal="left" vertical="center" indent="1"/>
    </xf>
    <xf numFmtId="4" fontId="163" fillId="44" borderId="32" applyNumberFormat="0" applyProtection="0">
      <alignment horizontal="left" vertical="center" indent="1"/>
    </xf>
    <xf numFmtId="4" fontId="163" fillId="44" borderId="32" applyNumberFormat="0" applyProtection="0">
      <alignment horizontal="left" vertical="center" indent="1"/>
    </xf>
    <xf numFmtId="4" fontId="163" fillId="44" borderId="32" applyNumberFormat="0" applyProtection="0">
      <alignment horizontal="left" vertical="center" indent="1"/>
    </xf>
    <xf numFmtId="4" fontId="163" fillId="44" borderId="32" applyNumberFormat="0" applyProtection="0">
      <alignment horizontal="left" vertical="center" indent="1"/>
    </xf>
    <xf numFmtId="4" fontId="162" fillId="44" borderId="32" applyNumberFormat="0" applyProtection="0">
      <alignment horizontal="left" vertical="center" indent="1"/>
    </xf>
    <xf numFmtId="4" fontId="162" fillId="44" borderId="32" applyNumberFormat="0" applyProtection="0">
      <alignment horizontal="left" vertical="center" indent="1"/>
    </xf>
    <xf numFmtId="4" fontId="162" fillId="44" borderId="32" applyNumberFormat="0" applyProtection="0">
      <alignment horizontal="left" vertical="center" indent="1"/>
    </xf>
    <xf numFmtId="4" fontId="162" fillId="44" borderId="32" applyNumberFormat="0" applyProtection="0">
      <alignment horizontal="left" vertical="center" indent="1"/>
    </xf>
    <xf numFmtId="4" fontId="162" fillId="44" borderId="32" applyNumberFormat="0" applyProtection="0">
      <alignment horizontal="left" vertical="center" indent="1"/>
    </xf>
    <xf numFmtId="4" fontId="162" fillId="44" borderId="32" applyNumberFormat="0" applyProtection="0">
      <alignment horizontal="left" vertical="center" indent="1"/>
    </xf>
    <xf numFmtId="4" fontId="162" fillId="44" borderId="32" applyNumberFormat="0" applyProtection="0">
      <alignment horizontal="left" vertical="center" indent="1"/>
    </xf>
    <xf numFmtId="4" fontId="167" fillId="45" borderId="30" applyNumberFormat="0" applyProtection="0">
      <alignment horizontal="right" vertical="center"/>
    </xf>
    <xf numFmtId="4" fontId="167" fillId="45" borderId="30" applyNumberFormat="0" applyProtection="0">
      <alignment horizontal="right" vertical="center"/>
    </xf>
    <xf numFmtId="4" fontId="167" fillId="45" borderId="30" applyNumberFormat="0" applyProtection="0">
      <alignment horizontal="right" vertical="center"/>
    </xf>
    <xf numFmtId="4" fontId="167" fillId="45" borderId="30" applyNumberFormat="0" applyProtection="0">
      <alignment horizontal="right" vertical="center"/>
    </xf>
    <xf numFmtId="4" fontId="167" fillId="45" borderId="30" applyNumberFormat="0" applyProtection="0">
      <alignment horizontal="right" vertical="center"/>
    </xf>
    <xf numFmtId="4" fontId="167" fillId="45" borderId="30" applyNumberFormat="0" applyProtection="0">
      <alignment horizontal="right" vertical="center"/>
    </xf>
    <xf numFmtId="4" fontId="167" fillId="45" borderId="30" applyNumberFormat="0" applyProtection="0">
      <alignment horizontal="right" vertical="center"/>
    </xf>
    <xf numFmtId="4" fontId="166" fillId="45" borderId="30" applyNumberFormat="0" applyProtection="0">
      <alignment horizontal="right" vertical="center"/>
    </xf>
    <xf numFmtId="4" fontId="166" fillId="45" borderId="30" applyNumberFormat="0" applyProtection="0">
      <alignment horizontal="right" vertical="center"/>
    </xf>
    <xf numFmtId="4" fontId="166" fillId="45" borderId="30" applyNumberFormat="0" applyProtection="0">
      <alignment horizontal="right" vertical="center"/>
    </xf>
    <xf numFmtId="4" fontId="166" fillId="45" borderId="30" applyNumberFormat="0" applyProtection="0">
      <alignment horizontal="right" vertical="center"/>
    </xf>
    <xf numFmtId="4" fontId="166" fillId="45" borderId="30" applyNumberFormat="0" applyProtection="0">
      <alignment horizontal="right" vertical="center"/>
    </xf>
    <xf numFmtId="4" fontId="166" fillId="45" borderId="30" applyNumberFormat="0" applyProtection="0">
      <alignment horizontal="right" vertical="center"/>
    </xf>
    <xf numFmtId="4" fontId="166" fillId="45" borderId="30" applyNumberFormat="0" applyProtection="0">
      <alignment horizontal="right" vertical="center"/>
    </xf>
    <xf numFmtId="4" fontId="169" fillId="45" borderId="30" applyNumberFormat="0" applyProtection="0">
      <alignment horizontal="right" vertical="center"/>
    </xf>
    <xf numFmtId="4" fontId="169" fillId="45" borderId="30" applyNumberFormat="0" applyProtection="0">
      <alignment horizontal="right" vertical="center"/>
    </xf>
    <xf numFmtId="4" fontId="169" fillId="45" borderId="30" applyNumberFormat="0" applyProtection="0">
      <alignment horizontal="right" vertical="center"/>
    </xf>
    <xf numFmtId="4" fontId="169" fillId="45" borderId="30" applyNumberFormat="0" applyProtection="0">
      <alignment horizontal="right" vertical="center"/>
    </xf>
    <xf numFmtId="4" fontId="169" fillId="45" borderId="30" applyNumberFormat="0" applyProtection="0">
      <alignment horizontal="right" vertical="center"/>
    </xf>
    <xf numFmtId="4" fontId="169" fillId="45" borderId="30" applyNumberFormat="0" applyProtection="0">
      <alignment horizontal="right" vertical="center"/>
    </xf>
    <xf numFmtId="4" fontId="169" fillId="45" borderId="30" applyNumberFormat="0" applyProtection="0">
      <alignment horizontal="right" vertical="center"/>
    </xf>
    <xf numFmtId="4" fontId="168" fillId="45" borderId="30" applyNumberFormat="0" applyProtection="0">
      <alignment horizontal="right" vertical="center"/>
    </xf>
    <xf numFmtId="4" fontId="168" fillId="45" borderId="30" applyNumberFormat="0" applyProtection="0">
      <alignment horizontal="right" vertical="center"/>
    </xf>
    <xf numFmtId="4" fontId="168" fillId="45" borderId="30" applyNumberFormat="0" applyProtection="0">
      <alignment horizontal="right" vertical="center"/>
    </xf>
    <xf numFmtId="4" fontId="168" fillId="45" borderId="30" applyNumberFormat="0" applyProtection="0">
      <alignment horizontal="right" vertical="center"/>
    </xf>
    <xf numFmtId="4" fontId="168" fillId="45" borderId="30" applyNumberFormat="0" applyProtection="0">
      <alignment horizontal="right" vertical="center"/>
    </xf>
    <xf numFmtId="4" fontId="168" fillId="45" borderId="30" applyNumberFormat="0" applyProtection="0">
      <alignment horizontal="right" vertical="center"/>
    </xf>
    <xf numFmtId="4" fontId="168" fillId="45" borderId="30" applyNumberFormat="0" applyProtection="0">
      <alignment horizontal="right" vertical="center"/>
    </xf>
    <xf numFmtId="4" fontId="163" fillId="44" borderId="30" applyNumberFormat="0" applyProtection="0">
      <alignment horizontal="left" vertical="center" indent="1"/>
    </xf>
    <xf numFmtId="4" fontId="163" fillId="44" borderId="30" applyNumberFormat="0" applyProtection="0">
      <alignment horizontal="left" vertical="center" indent="1"/>
    </xf>
    <xf numFmtId="4" fontId="163" fillId="44" borderId="30" applyNumberFormat="0" applyProtection="0">
      <alignment horizontal="left" vertical="center" indent="1"/>
    </xf>
    <xf numFmtId="4" fontId="163" fillId="44" borderId="30" applyNumberFormat="0" applyProtection="0">
      <alignment horizontal="left" vertical="center" indent="1"/>
    </xf>
    <xf numFmtId="4" fontId="163" fillId="44" borderId="30" applyNumberFormat="0" applyProtection="0">
      <alignment horizontal="left" vertical="center" indent="1"/>
    </xf>
    <xf numFmtId="4" fontId="163" fillId="44" borderId="30" applyNumberFormat="0" applyProtection="0">
      <alignment horizontal="left" vertical="center" indent="1"/>
    </xf>
    <xf numFmtId="4" fontId="163" fillId="44" borderId="30" applyNumberFormat="0" applyProtection="0">
      <alignment horizontal="left" vertical="center" indent="1"/>
    </xf>
    <xf numFmtId="4" fontId="162" fillId="44" borderId="30" applyNumberFormat="0" applyProtection="0">
      <alignment horizontal="left" vertical="center" indent="1"/>
    </xf>
    <xf numFmtId="4" fontId="162" fillId="44" borderId="30" applyNumberFormat="0" applyProtection="0">
      <alignment horizontal="left" vertical="center" indent="1"/>
    </xf>
    <xf numFmtId="4" fontId="162" fillId="44" borderId="30" applyNumberFormat="0" applyProtection="0">
      <alignment horizontal="left" vertical="center" indent="1"/>
    </xf>
    <xf numFmtId="4" fontId="162" fillId="44" borderId="30" applyNumberFormat="0" applyProtection="0">
      <alignment horizontal="left" vertical="center" indent="1"/>
    </xf>
    <xf numFmtId="4" fontId="162" fillId="44" borderId="30" applyNumberFormat="0" applyProtection="0">
      <alignment horizontal="left" vertical="center" indent="1"/>
    </xf>
    <xf numFmtId="4" fontId="162" fillId="44" borderId="30" applyNumberFormat="0" applyProtection="0">
      <alignment horizontal="left" vertical="center" indent="1"/>
    </xf>
    <xf numFmtId="4" fontId="162" fillId="44" borderId="30" applyNumberFormat="0" applyProtection="0">
      <alignment horizontal="left" vertical="center" indent="1"/>
    </xf>
    <xf numFmtId="4" fontId="171" fillId="27" borderId="32" applyNumberFormat="0" applyProtection="0">
      <alignment horizontal="left" vertical="center" indent="1"/>
    </xf>
    <xf numFmtId="4" fontId="171" fillId="27" borderId="32" applyNumberFormat="0" applyProtection="0">
      <alignment horizontal="left" vertical="center" indent="1"/>
    </xf>
    <xf numFmtId="4" fontId="171" fillId="27" borderId="32" applyNumberFormat="0" applyProtection="0">
      <alignment horizontal="left" vertical="center" indent="1"/>
    </xf>
    <xf numFmtId="4" fontId="171" fillId="27" borderId="32" applyNumberFormat="0" applyProtection="0">
      <alignment horizontal="left" vertical="center" indent="1"/>
    </xf>
    <xf numFmtId="4" fontId="171" fillId="27" borderId="32" applyNumberFormat="0" applyProtection="0">
      <alignment horizontal="left" vertical="center" indent="1"/>
    </xf>
    <xf numFmtId="4" fontId="171" fillId="27" borderId="32" applyNumberFormat="0" applyProtection="0">
      <alignment horizontal="left" vertical="center" indent="1"/>
    </xf>
    <xf numFmtId="4" fontId="171" fillId="27" borderId="32" applyNumberFormat="0" applyProtection="0">
      <alignment horizontal="left" vertical="center" indent="1"/>
    </xf>
    <xf numFmtId="4" fontId="170" fillId="27" borderId="32" applyNumberFormat="0" applyProtection="0">
      <alignment horizontal="left" vertical="center" indent="1"/>
    </xf>
    <xf numFmtId="4" fontId="170" fillId="27" borderId="32" applyNumberFormat="0" applyProtection="0">
      <alignment horizontal="left" vertical="center" indent="1"/>
    </xf>
    <xf numFmtId="4" fontId="170" fillId="27" borderId="32" applyNumberFormat="0" applyProtection="0">
      <alignment horizontal="left" vertical="center" indent="1"/>
    </xf>
    <xf numFmtId="4" fontId="170" fillId="27" borderId="32" applyNumberFormat="0" applyProtection="0">
      <alignment horizontal="left" vertical="center" indent="1"/>
    </xf>
    <xf numFmtId="4" fontId="170" fillId="27" borderId="32" applyNumberFormat="0" applyProtection="0">
      <alignment horizontal="left" vertical="center" indent="1"/>
    </xf>
    <xf numFmtId="4" fontId="170" fillId="27" borderId="32" applyNumberFormat="0" applyProtection="0">
      <alignment horizontal="left" vertical="center" indent="1"/>
    </xf>
    <xf numFmtId="4" fontId="170" fillId="27" borderId="32" applyNumberFormat="0" applyProtection="0">
      <alignment horizontal="left" vertical="center" indent="1"/>
    </xf>
    <xf numFmtId="4" fontId="173" fillId="45" borderId="30" applyNumberFormat="0" applyProtection="0">
      <alignment horizontal="right" vertical="center"/>
    </xf>
    <xf numFmtId="4" fontId="173" fillId="45" borderId="30" applyNumberFormat="0" applyProtection="0">
      <alignment horizontal="right" vertical="center"/>
    </xf>
    <xf numFmtId="4" fontId="173" fillId="45" borderId="30" applyNumberFormat="0" applyProtection="0">
      <alignment horizontal="right" vertical="center"/>
    </xf>
    <xf numFmtId="4" fontId="173" fillId="45" borderId="30" applyNumberFormat="0" applyProtection="0">
      <alignment horizontal="right" vertical="center"/>
    </xf>
    <xf numFmtId="4" fontId="173" fillId="45" borderId="30" applyNumberFormat="0" applyProtection="0">
      <alignment horizontal="right" vertical="center"/>
    </xf>
    <xf numFmtId="4" fontId="173" fillId="45" borderId="30" applyNumberFormat="0" applyProtection="0">
      <alignment horizontal="right" vertical="center"/>
    </xf>
    <xf numFmtId="4" fontId="173" fillId="45" borderId="30" applyNumberFormat="0" applyProtection="0">
      <alignment horizontal="right" vertical="center"/>
    </xf>
    <xf numFmtId="4" fontId="172" fillId="45" borderId="30" applyNumberFormat="0" applyProtection="0">
      <alignment horizontal="right" vertical="center"/>
    </xf>
    <xf numFmtId="4" fontId="172" fillId="45" borderId="30" applyNumberFormat="0" applyProtection="0">
      <alignment horizontal="right" vertical="center"/>
    </xf>
    <xf numFmtId="4" fontId="172" fillId="45" borderId="30" applyNumberFormat="0" applyProtection="0">
      <alignment horizontal="right" vertical="center"/>
    </xf>
    <xf numFmtId="4" fontId="172" fillId="45" borderId="30" applyNumberFormat="0" applyProtection="0">
      <alignment horizontal="right" vertical="center"/>
    </xf>
    <xf numFmtId="4" fontId="172" fillId="45" borderId="30" applyNumberFormat="0" applyProtection="0">
      <alignment horizontal="right" vertical="center"/>
    </xf>
    <xf numFmtId="4" fontId="172" fillId="45" borderId="30" applyNumberFormat="0" applyProtection="0">
      <alignment horizontal="right" vertical="center"/>
    </xf>
    <xf numFmtId="4" fontId="172" fillId="45" borderId="30" applyNumberFormat="0" applyProtection="0">
      <alignment horizontal="right" vertical="center"/>
    </xf>
    <xf numFmtId="0" fontId="160" fillId="1" borderId="18" applyNumberFormat="0" applyFont="0" applyAlignment="0">
      <alignment horizontal="center"/>
    </xf>
    <xf numFmtId="0" fontId="160" fillId="1" borderId="18" applyNumberFormat="0" applyFont="0" applyAlignment="0">
      <alignment horizontal="center"/>
    </xf>
    <xf numFmtId="0" fontId="19" fillId="0" borderId="0" applyNumberFormat="0" applyFill="0" applyBorder="0" applyAlignment="0" applyProtection="0"/>
    <xf numFmtId="0" fontId="42" fillId="0" borderId="0"/>
    <xf numFmtId="0" fontId="19" fillId="0" borderId="0" applyNumberFormat="0" applyFill="0" applyBorder="0" applyAlignment="0" applyProtection="0"/>
    <xf numFmtId="166" fontId="32" fillId="0" borderId="0" applyFont="0" applyFill="0" applyBorder="0" applyAlignment="0" applyProtection="0"/>
    <xf numFmtId="0" fontId="45" fillId="0" borderId="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0" fontId="137" fillId="0" borderId="0"/>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313" fontId="32" fillId="0" borderId="33">
      <alignment horizontal="right" vertical="center"/>
    </xf>
    <xf numFmtId="313" fontId="32"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8" fillId="0" borderId="33">
      <alignment horizontal="right" vertical="center"/>
    </xf>
    <xf numFmtId="316" fontId="8"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6" fontId="8" fillId="0" borderId="33">
      <alignment horizontal="right" vertical="center"/>
    </xf>
    <xf numFmtId="316" fontId="8"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35" fontId="234" fillId="2" borderId="43" applyFont="0" applyFill="0" applyBorder="0"/>
    <xf numFmtId="335" fontId="234" fillId="2" borderId="43" applyFont="0" applyFill="0" applyBorder="0"/>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6" fontId="6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35" fontId="234" fillId="2" borderId="43" applyFont="0" applyFill="0" applyBorder="0"/>
    <xf numFmtId="335" fontId="234" fillId="2" borderId="43" applyFont="0" applyFill="0" applyBorder="0"/>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4" fontId="5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62"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8" fontId="8"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7" fontId="26"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316" fontId="8"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325" fontId="26"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175" fontId="6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35" fontId="234" fillId="2" borderId="43" applyFont="0" applyFill="0" applyBorder="0"/>
    <xf numFmtId="335" fontId="234" fillId="2" borderId="43" applyFont="0" applyFill="0" applyBorder="0"/>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294" fontId="26"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177" fontId="181" fillId="0" borderId="33">
      <alignment horizontal="right" vertical="center"/>
    </xf>
    <xf numFmtId="335" fontId="234" fillId="2" borderId="43" applyFont="0" applyFill="0" applyBorder="0"/>
    <xf numFmtId="335" fontId="234" fillId="2" borderId="43" applyFont="0" applyFill="0" applyBorder="0"/>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6" fontId="26"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5" fontId="6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12" fontId="77" fillId="0" borderId="33">
      <alignment horizontal="right" vertical="center"/>
    </xf>
    <xf numFmtId="312" fontId="77"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2" fontId="77"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13" fontId="32"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336" fontId="235" fillId="0" borderId="33">
      <alignment horizontal="right" vertical="center"/>
    </xf>
    <xf numFmtId="0" fontId="236" fillId="0" borderId="26">
      <alignment horizontal="center" vertical="center" wrapText="1"/>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237" fillId="0" borderId="9" applyBorder="0" applyAlignment="0">
      <alignment horizontal="center" vertical="center"/>
    </xf>
    <xf numFmtId="0" fontId="117" fillId="0" borderId="44" applyNumberFormat="0" applyFill="0" applyBorder="0" applyAlignment="0" applyProtection="0">
      <alignment horizontal="center" vertical="center" wrapText="1"/>
    </xf>
    <xf numFmtId="3" fontId="197" fillId="0" borderId="26" applyNumberFormat="0" applyAlignment="0">
      <alignment horizontal="left" wrapText="1"/>
    </xf>
    <xf numFmtId="0" fontId="238" fillId="0" borderId="45" applyNumberFormat="0" applyBorder="0" applyAlignment="0">
      <alignment vertical="center"/>
    </xf>
    <xf numFmtId="0" fontId="239" fillId="0" borderId="46" applyNumberFormat="0" applyFill="0" applyAlignment="0" applyProtection="0"/>
    <xf numFmtId="0" fontId="239" fillId="0" borderId="46" applyNumberFormat="0" applyFill="0" applyAlignment="0" applyProtection="0"/>
    <xf numFmtId="0" fontId="239" fillId="0" borderId="46" applyNumberFormat="0" applyFill="0" applyAlignment="0" applyProtection="0"/>
    <xf numFmtId="0" fontId="239" fillId="0" borderId="46" applyNumberFormat="0" applyFill="0" applyAlignment="0" applyProtection="0"/>
    <xf numFmtId="0" fontId="239" fillId="0" borderId="46" applyNumberFormat="0" applyFill="0" applyAlignment="0" applyProtection="0"/>
    <xf numFmtId="0" fontId="239" fillId="0" borderId="46" applyNumberFormat="0" applyFill="0" applyAlignment="0" applyProtection="0"/>
    <xf numFmtId="0" fontId="239" fillId="0" borderId="46" applyNumberFormat="0" applyFill="0" applyAlignment="0" applyProtection="0"/>
    <xf numFmtId="180" fontId="77" fillId="0" borderId="33">
      <alignment horizontal="center"/>
    </xf>
    <xf numFmtId="180" fontId="77" fillId="0" borderId="33">
      <alignment horizontal="center"/>
    </xf>
    <xf numFmtId="180" fontId="77" fillId="0" borderId="33">
      <alignment horizontal="center"/>
    </xf>
    <xf numFmtId="180" fontId="77" fillId="0" borderId="33">
      <alignment horizontal="center"/>
    </xf>
    <xf numFmtId="180" fontId="77" fillId="0" borderId="33">
      <alignment horizontal="center"/>
    </xf>
    <xf numFmtId="0" fontId="8" fillId="0" borderId="0" applyNumberFormat="0" applyFill="0" applyBorder="0" applyAlignment="0" applyProtection="0"/>
    <xf numFmtId="0" fontId="62" fillId="0" borderId="0" applyNumberFormat="0" applyFill="0" applyBorder="0" applyAlignment="0" applyProtection="0"/>
    <xf numFmtId="0" fontId="8" fillId="0" borderId="0" applyNumberFormat="0" applyFill="0" applyBorder="0" applyAlignment="0" applyProtection="0"/>
    <xf numFmtId="0" fontId="52" fillId="0" borderId="26" applyNumberFormat="0" applyBorder="0" applyAlignment="0"/>
    <xf numFmtId="0" fontId="240" fillId="0" borderId="25" applyNumberFormat="0" applyBorder="0" applyAlignment="0">
      <alignment horizontal="center"/>
    </xf>
    <xf numFmtId="0" fontId="240" fillId="0" borderId="25" applyNumberFormat="0" applyBorder="0" applyAlignment="0">
      <alignment horizontal="center"/>
    </xf>
    <xf numFmtId="0" fontId="41" fillId="0" borderId="47">
      <alignment horizontal="center"/>
    </xf>
    <xf numFmtId="0" fontId="41" fillId="0" borderId="47">
      <alignment horizontal="center"/>
    </xf>
    <xf numFmtId="326" fontId="77" fillId="0" borderId="1"/>
    <xf numFmtId="326" fontId="77" fillId="0" borderId="1"/>
    <xf numFmtId="326" fontId="77" fillId="0" borderId="1"/>
    <xf numFmtId="3" fontId="26" fillId="34" borderId="41">
      <alignment horizontal="right" vertical="top" wrapText="1"/>
    </xf>
    <xf numFmtId="3" fontId="26" fillId="34" borderId="41">
      <alignment horizontal="right" vertical="top" wrapText="1"/>
    </xf>
    <xf numFmtId="0" fontId="241" fillId="0" borderId="0"/>
    <xf numFmtId="0" fontId="241" fillId="0" borderId="0"/>
    <xf numFmtId="164" fontId="242" fillId="53" borderId="9">
      <alignment vertical="top"/>
    </xf>
    <xf numFmtId="164" fontId="242" fillId="53" borderId="9">
      <alignment vertical="top"/>
    </xf>
    <xf numFmtId="164" fontId="242" fillId="53" borderId="9">
      <alignment vertical="top"/>
    </xf>
    <xf numFmtId="164" fontId="242" fillId="53" borderId="9">
      <alignment vertical="top"/>
    </xf>
    <xf numFmtId="164" fontId="242" fillId="53" borderId="9">
      <alignment vertical="top"/>
    </xf>
    <xf numFmtId="164" fontId="242" fillId="53" borderId="9">
      <alignment vertical="top"/>
    </xf>
    <xf numFmtId="164" fontId="242" fillId="53" borderId="9">
      <alignment vertical="top"/>
    </xf>
    <xf numFmtId="289" fontId="242" fillId="53" borderId="9">
      <alignment vertical="top"/>
    </xf>
    <xf numFmtId="289" fontId="242" fillId="53" borderId="9">
      <alignment vertical="top"/>
    </xf>
    <xf numFmtId="289" fontId="242" fillId="53" borderId="9">
      <alignment vertical="top"/>
    </xf>
    <xf numFmtId="289" fontId="242" fillId="53" borderId="9">
      <alignment vertical="top"/>
    </xf>
    <xf numFmtId="289" fontId="242" fillId="53" borderId="9">
      <alignment vertical="top"/>
    </xf>
    <xf numFmtId="289" fontId="242" fillId="53" borderId="9">
      <alignment vertical="top"/>
    </xf>
    <xf numFmtId="289" fontId="242" fillId="53" borderId="9">
      <alignment vertical="top"/>
    </xf>
    <xf numFmtId="164" fontId="242" fillId="53" borderId="9">
      <alignment vertical="top"/>
    </xf>
    <xf numFmtId="164" fontId="242" fillId="53" borderId="9">
      <alignment vertical="top"/>
    </xf>
    <xf numFmtId="164" fontId="242" fillId="53" borderId="9">
      <alignment vertical="top"/>
    </xf>
    <xf numFmtId="164" fontId="242" fillId="53" borderId="9">
      <alignment vertical="top"/>
    </xf>
    <xf numFmtId="164" fontId="242" fillId="53" borderId="9">
      <alignment vertical="top"/>
    </xf>
    <xf numFmtId="164" fontId="242" fillId="53" borderId="9">
      <alignment vertical="top"/>
    </xf>
    <xf numFmtId="164" fontId="242" fillId="53" borderId="9">
      <alignment vertical="top"/>
    </xf>
    <xf numFmtId="0" fontId="243" fillId="54" borderId="1">
      <alignment horizontal="left" vertical="center"/>
    </xf>
    <xf numFmtId="0" fontId="243" fillId="54" borderId="1">
      <alignment horizontal="left" vertical="center"/>
    </xf>
    <xf numFmtId="0" fontId="243" fillId="54" borderId="1">
      <alignment horizontal="left" vertical="center"/>
    </xf>
    <xf numFmtId="0" fontId="243" fillId="54" borderId="1">
      <alignment horizontal="left" vertical="center"/>
    </xf>
    <xf numFmtId="165" fontId="244" fillId="55" borderId="9"/>
    <xf numFmtId="165" fontId="244" fillId="55" borderId="9"/>
    <xf numFmtId="165" fontId="244" fillId="55" borderId="9"/>
    <xf numFmtId="165" fontId="244" fillId="55" borderId="9"/>
    <xf numFmtId="165" fontId="244" fillId="55" borderId="9"/>
    <xf numFmtId="165" fontId="244" fillId="55" borderId="9"/>
    <xf numFmtId="165" fontId="244" fillId="55" borderId="9"/>
    <xf numFmtId="337" fontId="244" fillId="55" borderId="9"/>
    <xf numFmtId="337" fontId="244" fillId="55" borderId="9"/>
    <xf numFmtId="337" fontId="244" fillId="55" borderId="9"/>
    <xf numFmtId="337" fontId="244" fillId="55" borderId="9"/>
    <xf numFmtId="337" fontId="244" fillId="55" borderId="9"/>
    <xf numFmtId="337" fontId="244" fillId="55" borderId="9"/>
    <xf numFmtId="337" fontId="244" fillId="55" borderId="9"/>
    <xf numFmtId="165" fontId="244" fillId="55" borderId="9"/>
    <xf numFmtId="165" fontId="244" fillId="55" borderId="9"/>
    <xf numFmtId="165" fontId="244" fillId="55" borderId="9"/>
    <xf numFmtId="165" fontId="244" fillId="55" borderId="9"/>
    <xf numFmtId="165" fontId="244" fillId="55" borderId="9"/>
    <xf numFmtId="165" fontId="244" fillId="55" borderId="9"/>
    <xf numFmtId="165" fontId="244" fillId="55" borderId="9"/>
    <xf numFmtId="164" fontId="127" fillId="0" borderId="9">
      <alignment horizontal="left" vertical="top"/>
    </xf>
    <xf numFmtId="164" fontId="127" fillId="0" borderId="9">
      <alignment horizontal="left" vertical="top"/>
    </xf>
    <xf numFmtId="164" fontId="127" fillId="0" borderId="9">
      <alignment horizontal="left" vertical="top"/>
    </xf>
    <xf numFmtId="164" fontId="127" fillId="0" borderId="9">
      <alignment horizontal="left" vertical="top"/>
    </xf>
    <xf numFmtId="164" fontId="127" fillId="0" borderId="9">
      <alignment horizontal="left" vertical="top"/>
    </xf>
    <xf numFmtId="164" fontId="127" fillId="0" borderId="9">
      <alignment horizontal="left" vertical="top"/>
    </xf>
    <xf numFmtId="164" fontId="127" fillId="0" borderId="9">
      <alignment horizontal="left" vertical="top"/>
    </xf>
    <xf numFmtId="289" fontId="245" fillId="0" borderId="9">
      <alignment horizontal="left" vertical="top"/>
    </xf>
    <xf numFmtId="289" fontId="245" fillId="0" borderId="9">
      <alignment horizontal="left" vertical="top"/>
    </xf>
    <xf numFmtId="289" fontId="245" fillId="0" borderId="9">
      <alignment horizontal="left" vertical="top"/>
    </xf>
    <xf numFmtId="289" fontId="245" fillId="0" borderId="9">
      <alignment horizontal="left" vertical="top"/>
    </xf>
    <xf numFmtId="289" fontId="245" fillId="0" borderId="9">
      <alignment horizontal="left" vertical="top"/>
    </xf>
    <xf numFmtId="289" fontId="245" fillId="0" borderId="9">
      <alignment horizontal="left" vertical="top"/>
    </xf>
    <xf numFmtId="289" fontId="245" fillId="0" borderId="9">
      <alignment horizontal="left" vertical="top"/>
    </xf>
    <xf numFmtId="164" fontId="127" fillId="0" borderId="9">
      <alignment horizontal="left" vertical="top"/>
    </xf>
    <xf numFmtId="164" fontId="127" fillId="0" borderId="9">
      <alignment horizontal="left" vertical="top"/>
    </xf>
    <xf numFmtId="164" fontId="127" fillId="0" borderId="9">
      <alignment horizontal="left" vertical="top"/>
    </xf>
    <xf numFmtId="164" fontId="127" fillId="0" borderId="9">
      <alignment horizontal="left" vertical="top"/>
    </xf>
    <xf numFmtId="164" fontId="127" fillId="0" borderId="9">
      <alignment horizontal="left" vertical="top"/>
    </xf>
    <xf numFmtId="164" fontId="127" fillId="0" borderId="9">
      <alignment horizontal="left" vertical="top"/>
    </xf>
    <xf numFmtId="164" fontId="127" fillId="0" borderId="9">
      <alignment horizontal="left" vertical="top"/>
    </xf>
    <xf numFmtId="0" fontId="67" fillId="0" borderId="48" applyFont="0" applyBorder="0" applyAlignment="0">
      <alignment horizontal="center"/>
    </xf>
    <xf numFmtId="0" fontId="67" fillId="0" borderId="48" applyFont="0" applyBorder="0" applyAlignment="0">
      <alignment horizontal="center"/>
    </xf>
    <xf numFmtId="169" fontId="6" fillId="0" borderId="0" applyFont="0" applyFill="0" applyBorder="0" applyAlignment="0" applyProtection="0"/>
    <xf numFmtId="169" fontId="26" fillId="0" borderId="0" applyFont="0" applyFill="0" applyBorder="0" applyAlignment="0" applyProtection="0"/>
    <xf numFmtId="0" fontId="26" fillId="0" borderId="0"/>
    <xf numFmtId="0" fontId="4" fillId="0" borderId="0"/>
    <xf numFmtId="0" fontId="77" fillId="0" borderId="0"/>
    <xf numFmtId="0" fontId="77" fillId="0" borderId="0"/>
    <xf numFmtId="9" fontId="4" fillId="0" borderId="0" applyFont="0" applyFill="0" applyBorder="0" applyAlignment="0" applyProtection="0"/>
    <xf numFmtId="0" fontId="26" fillId="0" borderId="0"/>
    <xf numFmtId="0" fontId="26" fillId="0" borderId="0" applyNumberFormat="0" applyFill="0" applyBorder="0" applyAlignment="0" applyProtection="0"/>
    <xf numFmtId="191" fontId="28" fillId="0" borderId="0" applyFont="0" applyFill="0" applyBorder="0" applyAlignment="0" applyProtection="0"/>
    <xf numFmtId="191" fontId="28" fillId="0" borderId="0" applyFont="0" applyFill="0" applyBorder="0" applyAlignment="0" applyProtection="0"/>
    <xf numFmtId="0" fontId="70"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5" fillId="0" borderId="0"/>
    <xf numFmtId="0" fontId="45" fillId="0" borderId="0"/>
    <xf numFmtId="180" fontId="28" fillId="0" borderId="0" applyFont="0" applyFill="0" applyBorder="0" applyAlignment="0" applyProtection="0"/>
    <xf numFmtId="180" fontId="28" fillId="0" borderId="0" applyFont="0" applyFill="0" applyBorder="0" applyAlignment="0" applyProtection="0"/>
    <xf numFmtId="166" fontId="32" fillId="0" borderId="0" applyFont="0" applyFill="0" applyBorder="0" applyAlignment="0" applyProtection="0"/>
    <xf numFmtId="0" fontId="19" fillId="0" borderId="0" applyNumberForma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246" fontId="283" fillId="0" borderId="0" applyFont="0" applyFill="0" applyBorder="0" applyAlignment="0" applyProtection="0"/>
    <xf numFmtId="179" fontId="28" fillId="0" borderId="0" applyFont="0" applyFill="0" applyBorder="0" applyAlignment="0" applyProtection="0"/>
    <xf numFmtId="44" fontId="283" fillId="0" borderId="0" applyFont="0" applyFill="0" applyBorder="0" applyAlignment="0" applyProtection="0"/>
    <xf numFmtId="43" fontId="28" fillId="0" borderId="0" applyFont="0" applyFill="0" applyBorder="0" applyAlignment="0" applyProtection="0"/>
    <xf numFmtId="0" fontId="32" fillId="0" borderId="0" applyFont="0" applyFill="0" applyBorder="0" applyAlignment="0" applyProtection="0"/>
    <xf numFmtId="193" fontId="32" fillId="0" borderId="0" applyFont="0" applyFill="0" applyBorder="0" applyAlignment="0" applyProtection="0"/>
    <xf numFmtId="178" fontId="32" fillId="0" borderId="0" applyFont="0" applyFill="0" applyBorder="0" applyAlignment="0" applyProtection="0"/>
    <xf numFmtId="194"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93" fontId="32" fillId="0" borderId="0" applyFont="0" applyFill="0" applyBorder="0" applyAlignment="0" applyProtection="0"/>
    <xf numFmtId="193" fontId="32" fillId="0" borderId="0" applyFont="0" applyFill="0" applyBorder="0" applyAlignment="0" applyProtection="0"/>
    <xf numFmtId="178" fontId="32" fillId="0" borderId="0" applyFont="0" applyFill="0" applyBorder="0" applyAlignment="0" applyProtection="0"/>
    <xf numFmtId="197" fontId="32" fillId="0" borderId="0" applyFont="0" applyFill="0" applyBorder="0" applyAlignment="0" applyProtection="0"/>
    <xf numFmtId="197" fontId="32" fillId="0" borderId="0" applyFont="0" applyFill="0" applyBorder="0" applyAlignment="0" applyProtection="0"/>
    <xf numFmtId="43" fontId="283" fillId="0" borderId="0" applyFont="0" applyFill="0" applyBorder="0" applyAlignment="0" applyProtection="0"/>
    <xf numFmtId="197" fontId="32" fillId="0" borderId="0" applyFont="0" applyFill="0" applyBorder="0" applyAlignment="0" applyProtection="0"/>
    <xf numFmtId="41" fontId="283"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41" fontId="28"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8" fontId="283" fillId="0" borderId="0" applyFont="0" applyFill="0" applyBorder="0" applyAlignment="0" applyProtection="0"/>
    <xf numFmtId="199" fontId="32" fillId="0" borderId="0" applyFont="0" applyFill="0" applyBorder="0" applyAlignment="0" applyProtection="0"/>
    <xf numFmtId="6" fontId="283" fillId="0" borderId="0" applyFont="0" applyFill="0" applyBorder="0" applyAlignment="0" applyProtection="0"/>
    <xf numFmtId="202" fontId="32" fillId="0" borderId="0" applyFont="0" applyFill="0" applyBorder="0" applyAlignment="0" applyProtection="0"/>
    <xf numFmtId="202" fontId="32" fillId="0" borderId="0" applyFont="0" applyFill="0" applyBorder="0" applyAlignment="0" applyProtection="0"/>
    <xf numFmtId="41" fontId="283" fillId="0" borderId="0" applyFont="0" applyFill="0" applyBorder="0" applyAlignment="0" applyProtection="0"/>
    <xf numFmtId="202" fontId="32" fillId="0" borderId="0" applyFont="0" applyFill="0" applyBorder="0" applyAlignment="0" applyProtection="0"/>
    <xf numFmtId="8" fontId="283" fillId="0" borderId="0" applyFont="0" applyFill="0" applyBorder="0" applyAlignment="0" applyProtection="0"/>
    <xf numFmtId="0" fontId="32" fillId="0" borderId="0" applyFont="0" applyFill="0" applyBorder="0" applyAlignment="0" applyProtection="0"/>
    <xf numFmtId="193" fontId="32" fillId="0" borderId="0" applyFont="0" applyFill="0" applyBorder="0" applyAlignment="0" applyProtection="0"/>
    <xf numFmtId="178" fontId="32" fillId="0" borderId="0" applyFont="0" applyFill="0" applyBorder="0" applyAlignment="0" applyProtection="0"/>
    <xf numFmtId="194"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93" fontId="32" fillId="0" borderId="0" applyFont="0" applyFill="0" applyBorder="0" applyAlignment="0" applyProtection="0"/>
    <xf numFmtId="193" fontId="32" fillId="0" borderId="0" applyFont="0" applyFill="0" applyBorder="0" applyAlignment="0" applyProtection="0"/>
    <xf numFmtId="178" fontId="32" fillId="0" borderId="0" applyFont="0" applyFill="0" applyBorder="0" applyAlignment="0" applyProtection="0"/>
    <xf numFmtId="197" fontId="32" fillId="0" borderId="0" applyFont="0" applyFill="0" applyBorder="0" applyAlignment="0" applyProtection="0"/>
    <xf numFmtId="197" fontId="32" fillId="0" borderId="0" applyFont="0" applyFill="0" applyBorder="0" applyAlignment="0" applyProtection="0"/>
    <xf numFmtId="43" fontId="283" fillId="0" borderId="0" applyFont="0" applyFill="0" applyBorder="0" applyAlignment="0" applyProtection="0"/>
    <xf numFmtId="197" fontId="32" fillId="0" borderId="0" applyFont="0" applyFill="0" applyBorder="0" applyAlignment="0" applyProtection="0"/>
    <xf numFmtId="41" fontId="283" fillId="0" borderId="0" applyFont="0" applyFill="0" applyBorder="0" applyAlignment="0" applyProtection="0"/>
    <xf numFmtId="178" fontId="32" fillId="0" borderId="0" applyFont="0" applyFill="0" applyBorder="0" applyAlignment="0" applyProtection="0"/>
    <xf numFmtId="43" fontId="28"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87" fontId="28" fillId="0" borderId="0" applyFont="0" applyFill="0" applyBorder="0" applyAlignment="0" applyProtection="0"/>
    <xf numFmtId="203" fontId="32" fillId="0" borderId="0" applyFont="0" applyFill="0" applyBorder="0" applyAlignment="0" applyProtection="0"/>
    <xf numFmtId="205" fontId="32" fillId="0" borderId="0" applyFont="0" applyFill="0" applyBorder="0" applyAlignment="0" applyProtection="0"/>
    <xf numFmtId="204" fontId="32"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5" fontId="32" fillId="0" borderId="0" applyFont="0" applyFill="0" applyBorder="0" applyAlignment="0" applyProtection="0"/>
    <xf numFmtId="209" fontId="32" fillId="0" borderId="0" applyFont="0" applyFill="0" applyBorder="0" applyAlignment="0" applyProtection="0"/>
    <xf numFmtId="209" fontId="32" fillId="0" borderId="0" applyFont="0" applyFill="0" applyBorder="0" applyAlignment="0" applyProtection="0"/>
    <xf numFmtId="44" fontId="283" fillId="0" borderId="0" applyFont="0" applyFill="0" applyBorder="0" applyAlignment="0" applyProtection="0"/>
    <xf numFmtId="209" fontId="32" fillId="0" borderId="0" applyFont="0" applyFill="0" applyBorder="0" applyAlignment="0" applyProtection="0"/>
    <xf numFmtId="42" fontId="283"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8" fontId="283" fillId="0" borderId="0" applyFont="0" applyFill="0" applyBorder="0" applyAlignment="0" applyProtection="0"/>
    <xf numFmtId="199" fontId="32" fillId="0" borderId="0" applyFont="0" applyFill="0" applyBorder="0" applyAlignment="0" applyProtection="0"/>
    <xf numFmtId="6" fontId="283" fillId="0" borderId="0" applyFont="0" applyFill="0" applyBorder="0" applyAlignment="0" applyProtection="0"/>
    <xf numFmtId="202" fontId="32" fillId="0" borderId="0" applyFont="0" applyFill="0" applyBorder="0" applyAlignment="0" applyProtection="0"/>
    <xf numFmtId="202" fontId="32" fillId="0" borderId="0" applyFont="0" applyFill="0" applyBorder="0" applyAlignment="0" applyProtection="0"/>
    <xf numFmtId="41" fontId="283" fillId="0" borderId="0" applyFont="0" applyFill="0" applyBorder="0" applyAlignment="0" applyProtection="0"/>
    <xf numFmtId="202" fontId="32" fillId="0" borderId="0" applyFont="0" applyFill="0" applyBorder="0" applyAlignment="0" applyProtection="0"/>
    <xf numFmtId="8" fontId="283"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187" fontId="28" fillId="0" borderId="0" applyFont="0" applyFill="0" applyBorder="0" applyAlignment="0" applyProtection="0"/>
    <xf numFmtId="203" fontId="32" fillId="0" borderId="0" applyFont="0" applyFill="0" applyBorder="0" applyAlignment="0" applyProtection="0"/>
    <xf numFmtId="205" fontId="32" fillId="0" borderId="0" applyFont="0" applyFill="0" applyBorder="0" applyAlignment="0" applyProtection="0"/>
    <xf numFmtId="204" fontId="32"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5" fontId="32" fillId="0" borderId="0" applyFont="0" applyFill="0" applyBorder="0" applyAlignment="0" applyProtection="0"/>
    <xf numFmtId="209" fontId="32" fillId="0" borderId="0" applyFont="0" applyFill="0" applyBorder="0" applyAlignment="0" applyProtection="0"/>
    <xf numFmtId="209" fontId="32" fillId="0" borderId="0" applyFont="0" applyFill="0" applyBorder="0" applyAlignment="0" applyProtection="0"/>
    <xf numFmtId="44" fontId="283" fillId="0" borderId="0" applyFont="0" applyFill="0" applyBorder="0" applyAlignment="0" applyProtection="0"/>
    <xf numFmtId="209" fontId="32" fillId="0" borderId="0" applyFont="0" applyFill="0" applyBorder="0" applyAlignment="0" applyProtection="0"/>
    <xf numFmtId="42" fontId="283"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0" fontId="32" fillId="0" borderId="0" applyFont="0" applyFill="0" applyBorder="0" applyAlignment="0" applyProtection="0"/>
    <xf numFmtId="193" fontId="32" fillId="0" borderId="0" applyFont="0" applyFill="0" applyBorder="0" applyAlignment="0" applyProtection="0"/>
    <xf numFmtId="178" fontId="32" fillId="0" borderId="0" applyFont="0" applyFill="0" applyBorder="0" applyAlignment="0" applyProtection="0"/>
    <xf numFmtId="194"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93" fontId="32" fillId="0" borderId="0" applyFont="0" applyFill="0" applyBorder="0" applyAlignment="0" applyProtection="0"/>
    <xf numFmtId="193" fontId="32" fillId="0" borderId="0" applyFont="0" applyFill="0" applyBorder="0" applyAlignment="0" applyProtection="0"/>
    <xf numFmtId="178" fontId="32" fillId="0" borderId="0" applyFont="0" applyFill="0" applyBorder="0" applyAlignment="0" applyProtection="0"/>
    <xf numFmtId="197" fontId="32" fillId="0" borderId="0" applyFont="0" applyFill="0" applyBorder="0" applyAlignment="0" applyProtection="0"/>
    <xf numFmtId="197" fontId="32" fillId="0" borderId="0" applyFont="0" applyFill="0" applyBorder="0" applyAlignment="0" applyProtection="0"/>
    <xf numFmtId="43" fontId="283" fillId="0" borderId="0" applyFont="0" applyFill="0" applyBorder="0" applyAlignment="0" applyProtection="0"/>
    <xf numFmtId="197" fontId="32" fillId="0" borderId="0" applyFont="0" applyFill="0" applyBorder="0" applyAlignment="0" applyProtection="0"/>
    <xf numFmtId="41" fontId="283"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41" fontId="28"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246" fontId="283" fillId="0" borderId="0" applyFont="0" applyFill="0" applyBorder="0" applyAlignment="0" applyProtection="0"/>
    <xf numFmtId="179" fontId="28" fillId="0" borderId="0" applyFont="0" applyFill="0" applyBorder="0" applyAlignment="0" applyProtection="0"/>
    <xf numFmtId="44" fontId="283" fillId="0" borderId="0" applyFont="0" applyFill="0" applyBorder="0" applyAlignment="0" applyProtection="0"/>
    <xf numFmtId="199" fontId="32" fillId="0" borderId="0" applyFont="0" applyFill="0" applyBorder="0" applyAlignment="0" applyProtection="0"/>
    <xf numFmtId="199" fontId="32" fillId="0" borderId="0" applyFont="0" applyFill="0" applyBorder="0" applyAlignment="0" applyProtection="0"/>
    <xf numFmtId="8" fontId="283" fillId="0" borderId="0" applyFont="0" applyFill="0" applyBorder="0" applyAlignment="0" applyProtection="0"/>
    <xf numFmtId="199" fontId="32" fillId="0" borderId="0" applyFont="0" applyFill="0" applyBorder="0" applyAlignment="0" applyProtection="0"/>
    <xf numFmtId="6" fontId="283" fillId="0" borderId="0" applyFont="0" applyFill="0" applyBorder="0" applyAlignment="0" applyProtection="0"/>
    <xf numFmtId="202" fontId="32" fillId="0" borderId="0" applyFont="0" applyFill="0" applyBorder="0" applyAlignment="0" applyProtection="0"/>
    <xf numFmtId="202" fontId="32" fillId="0" borderId="0" applyFont="0" applyFill="0" applyBorder="0" applyAlignment="0" applyProtection="0"/>
    <xf numFmtId="41" fontId="283" fillId="0" borderId="0" applyFont="0" applyFill="0" applyBorder="0" applyAlignment="0" applyProtection="0"/>
    <xf numFmtId="202" fontId="32" fillId="0" borderId="0" applyFont="0" applyFill="0" applyBorder="0" applyAlignment="0" applyProtection="0"/>
    <xf numFmtId="8" fontId="283" fillId="0" borderId="0" applyFont="0" applyFill="0" applyBorder="0" applyAlignment="0" applyProtection="0"/>
    <xf numFmtId="41" fontId="28" fillId="0" borderId="0" applyFont="0" applyFill="0" applyBorder="0" applyAlignment="0" applyProtection="0"/>
    <xf numFmtId="187" fontId="28" fillId="0" borderId="0" applyFont="0" applyFill="0" applyBorder="0" applyAlignment="0" applyProtection="0"/>
    <xf numFmtId="203" fontId="32" fillId="0" borderId="0" applyFont="0" applyFill="0" applyBorder="0" applyAlignment="0" applyProtection="0"/>
    <xf numFmtId="205" fontId="32" fillId="0" borderId="0" applyFont="0" applyFill="0" applyBorder="0" applyAlignment="0" applyProtection="0"/>
    <xf numFmtId="204" fontId="32"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203" fontId="32" fillId="0" borderId="0" applyFont="0" applyFill="0" applyBorder="0" applyAlignment="0" applyProtection="0"/>
    <xf numFmtId="203" fontId="32" fillId="0" borderId="0" applyFont="0" applyFill="0" applyBorder="0" applyAlignment="0" applyProtection="0"/>
    <xf numFmtId="205" fontId="32" fillId="0" borderId="0" applyFont="0" applyFill="0" applyBorder="0" applyAlignment="0" applyProtection="0"/>
    <xf numFmtId="209" fontId="32" fillId="0" borderId="0" applyFont="0" applyFill="0" applyBorder="0" applyAlignment="0" applyProtection="0"/>
    <xf numFmtId="209" fontId="32" fillId="0" borderId="0" applyFont="0" applyFill="0" applyBorder="0" applyAlignment="0" applyProtection="0"/>
    <xf numFmtId="44" fontId="283" fillId="0" borderId="0" applyFont="0" applyFill="0" applyBorder="0" applyAlignment="0" applyProtection="0"/>
    <xf numFmtId="209" fontId="32" fillId="0" borderId="0" applyFont="0" applyFill="0" applyBorder="0" applyAlignment="0" applyProtection="0"/>
    <xf numFmtId="42" fontId="283"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205" fontId="32" fillId="0" borderId="0" applyFont="0" applyFill="0" applyBorder="0" applyAlignment="0" applyProtection="0"/>
    <xf numFmtId="0" fontId="32" fillId="0" borderId="0" applyFont="0" applyFill="0" applyBorder="0" applyAlignment="0" applyProtection="0"/>
    <xf numFmtId="193" fontId="32" fillId="0" borderId="0" applyFont="0" applyFill="0" applyBorder="0" applyAlignment="0" applyProtection="0"/>
    <xf numFmtId="178" fontId="32" fillId="0" borderId="0" applyFont="0" applyFill="0" applyBorder="0" applyAlignment="0" applyProtection="0"/>
    <xf numFmtId="194"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93" fontId="32" fillId="0" borderId="0" applyFont="0" applyFill="0" applyBorder="0" applyAlignment="0" applyProtection="0"/>
    <xf numFmtId="193" fontId="32" fillId="0" borderId="0" applyFont="0" applyFill="0" applyBorder="0" applyAlignment="0" applyProtection="0"/>
    <xf numFmtId="178" fontId="32" fillId="0" borderId="0" applyFont="0" applyFill="0" applyBorder="0" applyAlignment="0" applyProtection="0"/>
    <xf numFmtId="197" fontId="32" fillId="0" borderId="0" applyFont="0" applyFill="0" applyBorder="0" applyAlignment="0" applyProtection="0"/>
    <xf numFmtId="197" fontId="32" fillId="0" borderId="0" applyFont="0" applyFill="0" applyBorder="0" applyAlignment="0" applyProtection="0"/>
    <xf numFmtId="43" fontId="283" fillId="0" borderId="0" applyFont="0" applyFill="0" applyBorder="0" applyAlignment="0" applyProtection="0"/>
    <xf numFmtId="197" fontId="32" fillId="0" borderId="0" applyFont="0" applyFill="0" applyBorder="0" applyAlignment="0" applyProtection="0"/>
    <xf numFmtId="41" fontId="283"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9" fontId="28" fillId="0" borderId="0" applyFont="0" applyFill="0" applyBorder="0" applyAlignment="0" applyProtection="0"/>
    <xf numFmtId="179" fontId="28" fillId="0" borderId="0" applyFont="0" applyFill="0" applyBorder="0" applyAlignment="0" applyProtection="0"/>
    <xf numFmtId="246" fontId="283" fillId="0" borderId="0" applyFont="0" applyFill="0" applyBorder="0" applyAlignment="0" applyProtection="0"/>
    <xf numFmtId="179" fontId="28" fillId="0" borderId="0" applyFont="0" applyFill="0" applyBorder="0" applyAlignment="0" applyProtection="0"/>
    <xf numFmtId="44" fontId="283" fillId="0" borderId="0" applyFont="0" applyFill="0" applyBorder="0" applyAlignment="0" applyProtection="0"/>
    <xf numFmtId="43" fontId="28" fillId="0" borderId="0" applyFont="0" applyFill="0" applyBorder="0" applyAlignment="0" applyProtection="0"/>
    <xf numFmtId="166" fontId="32" fillId="0" borderId="0" applyFont="0" applyFill="0" applyBorder="0" applyAlignment="0" applyProtection="0"/>
    <xf numFmtId="0" fontId="54" fillId="2" borderId="0"/>
    <xf numFmtId="211" fontId="47" fillId="0" borderId="0" applyFont="0" applyFill="0" applyBorder="0" applyAlignment="0" applyProtection="0"/>
    <xf numFmtId="0" fontId="54" fillId="2" borderId="0"/>
    <xf numFmtId="211" fontId="47" fillId="0" borderId="0" applyFont="0" applyFill="0" applyBorder="0" applyAlignment="0" applyProtection="0"/>
    <xf numFmtId="0" fontId="54" fillId="2" borderId="0"/>
    <xf numFmtId="0" fontId="54" fillId="2" borderId="0"/>
    <xf numFmtId="0" fontId="54" fillId="2" borderId="0"/>
    <xf numFmtId="0" fontId="54" fillId="2" borderId="0"/>
    <xf numFmtId="0" fontId="54" fillId="2" borderId="0"/>
    <xf numFmtId="0" fontId="20" fillId="2" borderId="0"/>
    <xf numFmtId="0" fontId="54" fillId="2" borderId="0"/>
    <xf numFmtId="0" fontId="54" fillId="2" borderId="0"/>
    <xf numFmtId="211" fontId="47" fillId="0" borderId="0" applyFont="0" applyFill="0" applyBorder="0" applyAlignment="0" applyProtection="0"/>
    <xf numFmtId="0" fontId="20" fillId="2" borderId="0"/>
    <xf numFmtId="0" fontId="54" fillId="2" borderId="0"/>
    <xf numFmtId="0" fontId="60" fillId="2" borderId="0"/>
    <xf numFmtId="0" fontId="20" fillId="2" borderId="0"/>
    <xf numFmtId="0" fontId="20" fillId="2" borderId="0"/>
    <xf numFmtId="0" fontId="26" fillId="0" borderId="0"/>
    <xf numFmtId="0" fontId="26" fillId="0" borderId="0"/>
    <xf numFmtId="0" fontId="26" fillId="0" borderId="0"/>
    <xf numFmtId="0" fontId="63" fillId="2" borderId="0"/>
    <xf numFmtId="0" fontId="20" fillId="2" borderId="0"/>
    <xf numFmtId="0" fontId="20" fillId="2" borderId="0"/>
    <xf numFmtId="0" fontId="64" fillId="0" borderId="0">
      <alignment wrapText="1"/>
    </xf>
    <xf numFmtId="0" fontId="20" fillId="0" borderId="0">
      <alignment wrapText="1"/>
    </xf>
    <xf numFmtId="0" fontId="20" fillId="0" borderId="0">
      <alignment wrapText="1"/>
    </xf>
    <xf numFmtId="0" fontId="61" fillId="11"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66" fillId="14" borderId="0" applyNumberFormat="0" applyBorder="0" applyAlignment="0" applyProtection="0"/>
    <xf numFmtId="0" fontId="61" fillId="58" borderId="0" applyNumberFormat="0" applyBorder="0" applyAlignment="0" applyProtection="0"/>
    <xf numFmtId="0" fontId="61" fillId="58" borderId="0" applyNumberFormat="0" applyBorder="0" applyAlignment="0" applyProtection="0"/>
    <xf numFmtId="0" fontId="66" fillId="59" borderId="0" applyNumberFormat="0" applyBorder="0" applyAlignment="0" applyProtection="0"/>
    <xf numFmtId="0" fontId="61" fillId="60" borderId="0" applyNumberFormat="0" applyBorder="0" applyAlignment="0" applyProtection="0"/>
    <xf numFmtId="0" fontId="61" fillId="61" borderId="0" applyNumberFormat="0" applyBorder="0" applyAlignment="0" applyProtection="0"/>
    <xf numFmtId="0" fontId="66" fillId="62" borderId="0" applyNumberFormat="0" applyBorder="0" applyAlignment="0" applyProtection="0"/>
    <xf numFmtId="0" fontId="66" fillId="63" borderId="0" applyNumberFormat="0" applyBorder="0" applyAlignment="0" applyProtection="0"/>
    <xf numFmtId="0" fontId="61" fillId="60" borderId="0" applyNumberFormat="0" applyBorder="0" applyAlignment="0" applyProtection="0"/>
    <xf numFmtId="0" fontId="61" fillId="64" borderId="0" applyNumberFormat="0" applyBorder="0" applyAlignment="0" applyProtection="0"/>
    <xf numFmtId="0" fontId="66" fillId="61" borderId="0" applyNumberFormat="0" applyBorder="0" applyAlignment="0" applyProtection="0"/>
    <xf numFmtId="0" fontId="61" fillId="58" borderId="0" applyNumberFormat="0" applyBorder="0" applyAlignment="0" applyProtection="0"/>
    <xf numFmtId="0" fontId="61" fillId="61" borderId="0" applyNumberFormat="0" applyBorder="0" applyAlignment="0" applyProtection="0"/>
    <xf numFmtId="0" fontId="66" fillId="61" borderId="0" applyNumberFormat="0" applyBorder="0" applyAlignment="0" applyProtection="0"/>
    <xf numFmtId="0" fontId="61" fillId="65" borderId="0" applyNumberFormat="0" applyBorder="0" applyAlignment="0" applyProtection="0"/>
    <xf numFmtId="0" fontId="61" fillId="58" borderId="0" applyNumberFormat="0" applyBorder="0" applyAlignment="0" applyProtection="0"/>
    <xf numFmtId="0" fontId="66" fillId="59" borderId="0" applyNumberFormat="0" applyBorder="0" applyAlignment="0" applyProtection="0"/>
    <xf numFmtId="0" fontId="61" fillId="60" borderId="0" applyNumberFormat="0" applyBorder="0" applyAlignment="0" applyProtection="0"/>
    <xf numFmtId="0" fontId="61" fillId="66" borderId="0" applyNumberFormat="0" applyBorder="0" applyAlignment="0" applyProtection="0"/>
    <xf numFmtId="0" fontId="66" fillId="66" borderId="0" applyNumberFormat="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0" fontId="284" fillId="0" borderId="0" applyNumberFormat="0" applyFill="0" applyBorder="0" applyAlignment="0" applyProtection="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232" fontId="285" fillId="0" borderId="0"/>
    <xf numFmtId="169" fontId="26" fillId="0" borderId="0" applyFont="0" applyFill="0" applyBorder="0" applyAlignment="0" applyProtection="0"/>
    <xf numFmtId="339" fontId="45" fillId="0" borderId="0"/>
    <xf numFmtId="0" fontId="94" fillId="0" borderId="0" applyNumberFormat="0" applyAlignment="0">
      <alignment horizontal="left"/>
    </xf>
    <xf numFmtId="0" fontId="8" fillId="0" borderId="0" applyFont="0" applyFill="0" applyBorder="0" applyAlignment="0" applyProtection="0"/>
    <xf numFmtId="0" fontId="95" fillId="0" borderId="0">
      <alignment vertical="top" wrapText="1"/>
    </xf>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171" fontId="101" fillId="0" borderId="0" applyFont="0" applyFill="0" applyBorder="0" applyAlignment="0" applyProtection="0"/>
    <xf numFmtId="3" fontId="26" fillId="0" borderId="0" applyFont="0" applyBorder="0" applyAlignment="0"/>
    <xf numFmtId="0" fontId="239" fillId="67" borderId="0" applyNumberFormat="0" applyBorder="0" applyAlignment="0" applyProtection="0"/>
    <xf numFmtId="0" fontId="239" fillId="68" borderId="0" applyNumberFormat="0" applyBorder="0" applyAlignment="0" applyProtection="0"/>
    <xf numFmtId="0" fontId="239" fillId="69" borderId="0" applyNumberFormat="0" applyBorder="0" applyAlignment="0" applyProtection="0"/>
    <xf numFmtId="0" fontId="103" fillId="0" borderId="0" applyNumberFormat="0" applyAlignment="0">
      <alignment horizontal="left"/>
    </xf>
    <xf numFmtId="0" fontId="106" fillId="0" borderId="0" applyNumberFormat="0" applyFill="0" applyBorder="0" applyAlignment="0" applyProtection="0"/>
    <xf numFmtId="3" fontId="26" fillId="0" borderId="0" applyFont="0" applyBorder="0" applyAlignment="0"/>
    <xf numFmtId="0" fontId="115" fillId="64" borderId="0" applyNumberFormat="0" applyBorder="0" applyAlignment="0" applyProtection="0"/>
    <xf numFmtId="288" fontId="77" fillId="0" borderId="0" applyFont="0" applyFill="0" applyBorder="0" applyAlignment="0" applyProtection="0"/>
    <xf numFmtId="0" fontId="286" fillId="25" borderId="0"/>
    <xf numFmtId="0" fontId="286" fillId="25" borderId="0"/>
    <xf numFmtId="0" fontId="286" fillId="25" borderId="0"/>
    <xf numFmtId="0" fontId="125" fillId="0" borderId="0" applyNumberFormat="0" applyFill="0" applyBorder="0" applyAlignment="0" applyProtection="0"/>
    <xf numFmtId="0" fontId="287" fillId="0" borderId="21" applyNumberFormat="0" applyFill="0" applyAlignment="0" applyProtection="0"/>
    <xf numFmtId="0" fontId="125" fillId="0" borderId="0" applyProtection="0"/>
    <xf numFmtId="0" fontId="125" fillId="0" borderId="0" applyProtection="0"/>
    <xf numFmtId="0" fontId="41" fillId="0" borderId="0" applyProtection="0"/>
    <xf numFmtId="0" fontId="41" fillId="0" borderId="0" applyProtection="0"/>
    <xf numFmtId="0" fontId="126" fillId="0" borderId="19">
      <alignment horizontal="center"/>
    </xf>
    <xf numFmtId="0" fontId="126" fillId="0" borderId="0">
      <alignment horizontal="center"/>
    </xf>
    <xf numFmtId="0" fontId="288" fillId="0" borderId="0" applyNumberFormat="0" applyFill="0" applyBorder="0" applyAlignment="0" applyProtection="0">
      <alignment vertical="top"/>
      <protection locked="0"/>
    </xf>
    <xf numFmtId="2" fontId="283" fillId="0" borderId="50" applyBorder="0"/>
    <xf numFmtId="3" fontId="289" fillId="0" borderId="0"/>
    <xf numFmtId="0" fontId="45" fillId="0" borderId="0"/>
    <xf numFmtId="340" fontId="19" fillId="0" borderId="25"/>
    <xf numFmtId="0" fontId="12" fillId="0" borderId="0"/>
    <xf numFmtId="0" fontId="12" fillId="0" borderId="0"/>
    <xf numFmtId="0" fontId="147" fillId="0" borderId="0"/>
    <xf numFmtId="0" fontId="218" fillId="0" borderId="0"/>
    <xf numFmtId="0" fontId="223" fillId="0" borderId="0"/>
    <xf numFmtId="0" fontId="67" fillId="0" borderId="0"/>
    <xf numFmtId="0" fontId="67" fillId="0" borderId="0"/>
    <xf numFmtId="0" fontId="8" fillId="0" borderId="0"/>
    <xf numFmtId="0" fontId="8" fillId="0" borderId="0"/>
    <xf numFmtId="0" fontId="150" fillId="0" borderId="0"/>
    <xf numFmtId="0" fontId="43" fillId="0" borderId="0"/>
    <xf numFmtId="0" fontId="4" fillId="0" borderId="0"/>
    <xf numFmtId="0" fontId="4" fillId="0" borderId="0"/>
    <xf numFmtId="0" fontId="8" fillId="0" borderId="0"/>
    <xf numFmtId="0" fontId="6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xf numFmtId="0" fontId="67" fillId="0" borderId="0"/>
    <xf numFmtId="0" fontId="218" fillId="0" borderId="0"/>
    <xf numFmtId="0" fontId="45" fillId="0" borderId="0"/>
    <xf numFmtId="0" fontId="4"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194" fillId="0" borderId="0"/>
    <xf numFmtId="0" fontId="8" fillId="0" borderId="0"/>
    <xf numFmtId="0" fontId="190" fillId="0" borderId="0"/>
    <xf numFmtId="0" fontId="92" fillId="0" borderId="0"/>
    <xf numFmtId="0" fontId="14" fillId="0" borderId="0"/>
    <xf numFmtId="0" fontId="26" fillId="0" borderId="0"/>
    <xf numFmtId="0" fontId="26" fillId="0" borderId="0"/>
    <xf numFmtId="0" fontId="26" fillId="0" borderId="0"/>
    <xf numFmtId="0" fontId="21" fillId="0" borderId="0" applyNumberFormat="0" applyFill="0" applyBorder="0" applyAlignment="0" applyProtection="0"/>
    <xf numFmtId="0" fontId="77" fillId="0" borderId="0" applyNumberFormat="0" applyFill="0" applyBorder="0" applyAlignment="0" applyProtection="0"/>
    <xf numFmtId="0" fontId="26" fillId="0" borderId="0" applyNumberFormat="0" applyFill="0" applyBorder="0" applyAlignment="0" applyProtection="0"/>
    <xf numFmtId="0" fontId="8" fillId="0" borderId="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77" fillId="0" borderId="0" applyFont="0" applyFill="0" applyBorder="0" applyAlignment="0" applyProtection="0"/>
    <xf numFmtId="9" fontId="26" fillId="0" borderId="0" applyFont="0" applyFill="0" applyBorder="0" applyAlignment="0" applyProtection="0"/>
    <xf numFmtId="9" fontId="92" fillId="0" borderId="0" applyFont="0" applyFill="0" applyBorder="0" applyAlignment="0" applyProtection="0"/>
    <xf numFmtId="9" fontId="14" fillId="0" borderId="0" applyFont="0" applyFill="0" applyBorder="0" applyAlignment="0" applyProtection="0"/>
    <xf numFmtId="9" fontId="92" fillId="0" borderId="0" applyFont="0" applyFill="0" applyBorder="0" applyAlignment="0" applyProtection="0"/>
    <xf numFmtId="0" fontId="45" fillId="0" borderId="0" applyNumberFormat="0" applyFont="0" applyFill="0" applyBorder="0" applyAlignment="0" applyProtection="0">
      <alignment horizontal="left"/>
    </xf>
    <xf numFmtId="0" fontId="159" fillId="0" borderId="19">
      <alignment horizontal="center"/>
    </xf>
    <xf numFmtId="0" fontId="290" fillId="0" borderId="0"/>
    <xf numFmtId="0" fontId="26" fillId="0" borderId="0" applyNumberFormat="0" applyFill="0" applyBorder="0" applyAlignment="0" applyProtection="0"/>
    <xf numFmtId="0" fontId="291" fillId="0" borderId="0" applyNumberFormat="0" applyFill="0" applyBorder="0" applyAlignment="0" applyProtection="0"/>
    <xf numFmtId="0" fontId="175" fillId="0" borderId="0" applyNumberFormat="0" applyFill="0" applyBorder="0" applyAlignment="0">
      <alignment horizontal="center"/>
    </xf>
    <xf numFmtId="0" fontId="292" fillId="0" borderId="41" applyNumberFormat="0" applyFill="0" applyBorder="0" applyAlignment="0" applyProtection="0"/>
    <xf numFmtId="0" fontId="292" fillId="0" borderId="41" applyNumberFormat="0" applyFill="0" applyBorder="0" applyAlignment="0" applyProtection="0"/>
    <xf numFmtId="0" fontId="19" fillId="0" borderId="0" applyNumberFormat="0" applyFill="0" applyBorder="0" applyAlignment="0" applyProtection="0"/>
    <xf numFmtId="187" fontId="32" fillId="0" borderId="0" applyFont="0" applyFill="0" applyBorder="0" applyAlignment="0" applyProtection="0"/>
    <xf numFmtId="312" fontId="77" fillId="0" borderId="50">
      <alignment horizontal="right" vertical="center"/>
    </xf>
    <xf numFmtId="312" fontId="77" fillId="0" borderId="50">
      <alignment horizontal="right" vertical="center"/>
    </xf>
    <xf numFmtId="312" fontId="77" fillId="0" borderId="50">
      <alignment horizontal="right" vertical="center"/>
    </xf>
    <xf numFmtId="312" fontId="77" fillId="0" borderId="50">
      <alignment horizontal="right" vertical="center"/>
    </xf>
    <xf numFmtId="341" fontId="26" fillId="0" borderId="50">
      <alignment horizontal="right" vertical="center"/>
    </xf>
    <xf numFmtId="341" fontId="26" fillId="0" borderId="50">
      <alignment horizontal="right" vertical="center"/>
    </xf>
    <xf numFmtId="341" fontId="26" fillId="0" borderId="50">
      <alignment horizontal="right" vertical="center"/>
    </xf>
    <xf numFmtId="341" fontId="26" fillId="0" borderId="50">
      <alignment horizontal="right" vertical="center"/>
    </xf>
    <xf numFmtId="312" fontId="77" fillId="0" borderId="50">
      <alignment horizontal="right" vertical="center"/>
    </xf>
    <xf numFmtId="312" fontId="77" fillId="0" borderId="50">
      <alignment horizontal="right" vertical="center"/>
    </xf>
    <xf numFmtId="312" fontId="77" fillId="0" borderId="50">
      <alignment horizontal="right" vertical="center"/>
    </xf>
    <xf numFmtId="312" fontId="77" fillId="0" borderId="50">
      <alignment horizontal="right" vertical="center"/>
    </xf>
    <xf numFmtId="312" fontId="77" fillId="0" borderId="50">
      <alignment horizontal="right" vertical="center"/>
    </xf>
    <xf numFmtId="312" fontId="77" fillId="0" borderId="50">
      <alignment horizontal="right" vertical="center"/>
    </xf>
    <xf numFmtId="312" fontId="77" fillId="0" borderId="50">
      <alignment horizontal="right" vertical="center"/>
    </xf>
    <xf numFmtId="312" fontId="77" fillId="0" borderId="50">
      <alignment horizontal="right" vertical="center"/>
    </xf>
    <xf numFmtId="312" fontId="77" fillId="0" borderId="50">
      <alignment horizontal="right" vertical="center"/>
    </xf>
    <xf numFmtId="49" fontId="43" fillId="0" borderId="0" applyFill="0" applyBorder="0" applyAlignment="0"/>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4" applyNumberFormat="0" applyFont="0" applyFill="0" applyAlignment="0" applyProtection="0"/>
    <xf numFmtId="0" fontId="293" fillId="0" borderId="0" applyNumberFormat="0" applyFill="0" applyBorder="0" applyAlignment="0" applyProtection="0">
      <alignment vertical="center"/>
    </xf>
    <xf numFmtId="0" fontId="293" fillId="0" borderId="0" applyNumberFormat="0" applyFill="0" applyBorder="0" applyAlignment="0" applyProtection="0">
      <alignment vertical="center"/>
    </xf>
    <xf numFmtId="0" fontId="34" fillId="0" borderId="0">
      <alignment vertical="center" wrapText="1"/>
      <protection locked="0"/>
    </xf>
    <xf numFmtId="0" fontId="77" fillId="0" borderId="0" applyNumberFormat="0" applyFill="0" applyBorder="0" applyAlignment="0" applyProtection="0"/>
    <xf numFmtId="3" fontId="294" fillId="0" borderId="16" applyNumberFormat="0" applyBorder="0" applyAlignment="0"/>
    <xf numFmtId="3" fontId="77" fillId="0" borderId="0" applyNumberFormat="0" applyBorder="0" applyAlignment="0" applyProtection="0">
      <alignment horizontal="centerContinuous"/>
      <protection locked="0"/>
    </xf>
    <xf numFmtId="0" fontId="295" fillId="0" borderId="13">
      <alignment horizontal="left" vertical="center"/>
    </xf>
    <xf numFmtId="0" fontId="3" fillId="0" borderId="0"/>
    <xf numFmtId="0" fontId="8" fillId="0" borderId="0"/>
    <xf numFmtId="342" fontId="304" fillId="0" borderId="74">
      <alignment horizontal="center"/>
      <protection hidden="1"/>
    </xf>
    <xf numFmtId="343" fontId="149" fillId="0" borderId="0" applyFill="0" applyBorder="0" applyAlignment="0" applyProtection="0"/>
    <xf numFmtId="38" fontId="149" fillId="0" borderId="0" applyFill="0" applyBorder="0" applyAlignment="0" applyProtection="0"/>
    <xf numFmtId="344" fontId="305" fillId="0" borderId="50">
      <alignment horizontal="center"/>
    </xf>
    <xf numFmtId="0" fontId="8" fillId="0" borderId="0"/>
    <xf numFmtId="166" fontId="306" fillId="0" borderId="0" applyFont="0" applyFill="0" applyBorder="0" applyAlignment="0" applyProtection="0"/>
    <xf numFmtId="0" fontId="8" fillId="0" borderId="0"/>
    <xf numFmtId="168" fontId="306" fillId="0" borderId="0" applyFont="0" applyFill="0" applyBorder="0" applyAlignment="0" applyProtection="0"/>
    <xf numFmtId="0" fontId="8" fillId="0" borderId="0"/>
    <xf numFmtId="345" fontId="149" fillId="0" borderId="0" applyFill="0" applyBorder="0" applyAlignment="0" applyProtection="0"/>
    <xf numFmtId="0" fontId="8" fillId="0" borderId="0"/>
    <xf numFmtId="346" fontId="149" fillId="0" borderId="0" applyFill="0" applyBorder="0" applyAlignment="0" applyProtection="0"/>
    <xf numFmtId="0" fontId="8" fillId="0" borderId="0"/>
    <xf numFmtId="347" fontId="149" fillId="0" borderId="0" applyFill="0" applyBorder="0" applyAlignment="0" applyProtection="0"/>
    <xf numFmtId="0" fontId="8" fillId="0" borderId="0"/>
    <xf numFmtId="348" fontId="149" fillId="0" borderId="0" applyFill="0" applyBorder="0" applyAlignment="0" applyProtection="0"/>
    <xf numFmtId="0" fontId="8" fillId="0" borderId="0"/>
    <xf numFmtId="0" fontId="149" fillId="0" borderId="0" applyFill="0" applyBorder="0" applyAlignment="0" applyProtection="0"/>
    <xf numFmtId="0" fontId="8" fillId="0" borderId="0"/>
    <xf numFmtId="0" fontId="149" fillId="0" borderId="0" applyFill="0" applyBorder="0" applyAlignment="0" applyProtection="0"/>
    <xf numFmtId="0" fontId="38" fillId="0" borderId="0" applyFont="0" applyFill="0" applyBorder="0" applyAlignment="0" applyProtection="0"/>
    <xf numFmtId="344" fontId="305" fillId="0" borderId="50">
      <alignment horizontal="center"/>
    </xf>
    <xf numFmtId="40" fontId="307" fillId="0" borderId="0" applyFont="0" applyFill="0" applyBorder="0" applyAlignment="0" applyProtection="0"/>
    <xf numFmtId="166" fontId="306" fillId="0" borderId="0" applyFont="0" applyFill="0" applyBorder="0" applyAlignment="0" applyProtection="0"/>
    <xf numFmtId="168" fontId="306" fillId="0" borderId="0" applyFont="0" applyFill="0" applyBorder="0" applyAlignment="0" applyProtection="0"/>
    <xf numFmtId="40" fontId="307" fillId="0" borderId="0" applyFont="0" applyFill="0" applyBorder="0" applyAlignment="0" applyProtection="0"/>
    <xf numFmtId="0" fontId="43" fillId="0" borderId="0">
      <alignment vertical="top"/>
    </xf>
    <xf numFmtId="38" fontId="307" fillId="0" borderId="0" applyFont="0" applyFill="0" applyBorder="0" applyAlignment="0" applyProtection="0"/>
    <xf numFmtId="0" fontId="8" fillId="0" borderId="0"/>
    <xf numFmtId="349" fontId="149" fillId="0" borderId="0" applyFill="0" applyBorder="0" applyAlignment="0" applyProtection="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186" fontId="32" fillId="0" borderId="0" applyFont="0" applyFill="0" applyBorder="0" applyAlignment="0" applyProtection="0"/>
    <xf numFmtId="350" fontId="149" fillId="0" borderId="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350" fontId="149" fillId="0" borderId="0" applyFill="0" applyBorder="0" applyAlignment="0" applyProtection="0"/>
    <xf numFmtId="0" fontId="43" fillId="0" borderId="0">
      <alignment vertical="top"/>
    </xf>
    <xf numFmtId="350" fontId="149" fillId="0" borderId="0" applyFill="0" applyBorder="0" applyAlignment="0" applyProtection="0"/>
    <xf numFmtId="0" fontId="43" fillId="0" borderId="0">
      <alignment vertical="top"/>
    </xf>
    <xf numFmtId="351" fontId="149" fillId="0" borderId="0" applyFill="0" applyBorder="0" applyAlignment="0" applyProtection="0"/>
    <xf numFmtId="0" fontId="19" fillId="0" borderId="0" applyNumberFormat="0" applyFill="0" applyBorder="0" applyAlignment="0" applyProtection="0"/>
    <xf numFmtId="352" fontId="149" fillId="0" borderId="0" applyFill="0" applyBorder="0" applyAlignment="0" applyProtection="0"/>
    <xf numFmtId="350" fontId="149" fillId="0" borderId="0" applyFill="0" applyBorder="0" applyAlignment="0" applyProtection="0"/>
    <xf numFmtId="0" fontId="42" fillId="0" borderId="0"/>
    <xf numFmtId="0" fontId="43" fillId="0" borderId="0">
      <alignment vertical="top"/>
    </xf>
    <xf numFmtId="352" fontId="149" fillId="0" borderId="0" applyFill="0" applyBorder="0" applyAlignment="0" applyProtection="0"/>
    <xf numFmtId="353" fontId="149" fillId="0" borderId="0" applyFill="0" applyBorder="0" applyAlignment="0" applyProtection="0"/>
    <xf numFmtId="0" fontId="8" fillId="0" borderId="0"/>
    <xf numFmtId="350" fontId="149" fillId="0" borderId="0" applyFill="0" applyBorder="0" applyAlignment="0" applyProtection="0"/>
    <xf numFmtId="0" fontId="8" fillId="0" borderId="0"/>
    <xf numFmtId="166" fontId="32" fillId="0" borderId="0" applyFont="0" applyFill="0" applyBorder="0" applyAlignment="0" applyProtection="0"/>
    <xf numFmtId="0" fontId="8" fillId="0" borderId="0"/>
    <xf numFmtId="352" fontId="149" fillId="0" borderId="0" applyFill="0" applyBorder="0" applyAlignment="0" applyProtection="0"/>
    <xf numFmtId="0" fontId="8" fillId="0" borderId="0"/>
    <xf numFmtId="353" fontId="149" fillId="0" borderId="0" applyFill="0" applyBorder="0" applyAlignment="0" applyProtection="0"/>
    <xf numFmtId="352" fontId="149" fillId="0" borderId="0" applyFill="0" applyBorder="0" applyAlignment="0" applyProtection="0"/>
    <xf numFmtId="0" fontId="19" fillId="0" borderId="0" applyNumberFormat="0" applyFill="0" applyBorder="0" applyAlignment="0" applyProtection="0"/>
    <xf numFmtId="166" fontId="32" fillId="0" borderId="0" applyFont="0" applyFill="0" applyBorder="0" applyAlignment="0" applyProtection="0"/>
    <xf numFmtId="350" fontId="149" fillId="0" borderId="0" applyFill="0" applyBorder="0" applyAlignment="0" applyProtection="0"/>
    <xf numFmtId="353" fontId="149" fillId="0" borderId="0" applyFill="0" applyBorder="0" applyAlignment="0" applyProtection="0"/>
    <xf numFmtId="351" fontId="149" fillId="0" borderId="0" applyFill="0" applyBorder="0" applyAlignment="0" applyProtection="0"/>
    <xf numFmtId="0" fontId="19" fillId="0" borderId="0" applyNumberFormat="0" applyFill="0" applyBorder="0" applyAlignment="0" applyProtection="0"/>
    <xf numFmtId="0" fontId="45" fillId="0" borderId="0"/>
    <xf numFmtId="0" fontId="42" fillId="0" borderId="0"/>
    <xf numFmtId="352" fontId="149" fillId="0" borderId="0" applyFill="0" applyBorder="0" applyAlignment="0" applyProtection="0"/>
    <xf numFmtId="0" fontId="45" fillId="0" borderId="0"/>
    <xf numFmtId="353" fontId="149" fillId="0" borderId="0" applyFill="0" applyBorder="0" applyAlignment="0" applyProtection="0"/>
    <xf numFmtId="0" fontId="8" fillId="0" borderId="0"/>
    <xf numFmtId="350" fontId="149" fillId="0" borderId="0" applyFill="0" applyBorder="0" applyAlignment="0" applyProtection="0"/>
    <xf numFmtId="0" fontId="8" fillId="0" borderId="0"/>
    <xf numFmtId="166" fontId="32" fillId="0" borderId="0" applyFont="0" applyFill="0" applyBorder="0" applyAlignment="0" applyProtection="0"/>
    <xf numFmtId="0" fontId="42" fillId="0" borderId="0"/>
    <xf numFmtId="0" fontId="19" fillId="0" borderId="0" applyNumberFormat="0" applyFill="0" applyBorder="0" applyAlignment="0" applyProtection="0"/>
    <xf numFmtId="352" fontId="149" fillId="0" borderId="0" applyFill="0" applyBorder="0" applyAlignment="0" applyProtection="0"/>
    <xf numFmtId="352" fontId="149" fillId="0" borderId="0" applyFill="0" applyBorder="0" applyAlignment="0" applyProtection="0"/>
    <xf numFmtId="0" fontId="19" fillId="0" borderId="0" applyNumberFormat="0" applyFill="0" applyBorder="0" applyAlignment="0" applyProtection="0"/>
    <xf numFmtId="166" fontId="32" fillId="0" borderId="0" applyFont="0" applyFill="0" applyBorder="0" applyAlignment="0" applyProtection="0"/>
    <xf numFmtId="0" fontId="8" fillId="0" borderId="0"/>
    <xf numFmtId="353" fontId="149" fillId="0" borderId="0" applyFill="0" applyBorder="0" applyAlignment="0" applyProtection="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45" fillId="0" borderId="0"/>
    <xf numFmtId="0" fontId="19" fillId="0" borderId="0" applyNumberFormat="0" applyFill="0" applyBorder="0" applyAlignment="0" applyProtection="0"/>
    <xf numFmtId="0" fontId="42" fillId="0" borderId="0"/>
    <xf numFmtId="0" fontId="19" fillId="0" borderId="0" applyNumberFormat="0" applyFill="0" applyBorder="0" applyAlignment="0" applyProtection="0"/>
    <xf numFmtId="0" fontId="45"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0" fontId="19" fillId="0" borderId="0" applyNumberFormat="0" applyFill="0" applyBorder="0" applyAlignment="0" applyProtection="0"/>
    <xf numFmtId="352" fontId="149" fillId="0" borderId="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0" fontId="45" fillId="0" borderId="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45" fillId="0" borderId="0"/>
    <xf numFmtId="0" fontId="19" fillId="0" borderId="0" applyNumberFormat="0" applyFill="0" applyBorder="0" applyAlignment="0" applyProtection="0"/>
    <xf numFmtId="0" fontId="42" fillId="0" borderId="0"/>
    <xf numFmtId="0" fontId="19" fillId="0" borderId="0" applyNumberFormat="0" applyFill="0" applyBorder="0" applyAlignment="0" applyProtection="0"/>
    <xf numFmtId="350" fontId="149" fillId="0" borderId="0" applyFill="0" applyBorder="0" applyAlignment="0" applyProtection="0"/>
    <xf numFmtId="0" fontId="19" fillId="0" borderId="0" applyNumberFormat="0" applyFill="0" applyBorder="0" applyAlignment="0" applyProtection="0"/>
    <xf numFmtId="350" fontId="149" fillId="0" borderId="0" applyFill="0" applyBorder="0" applyAlignment="0" applyProtection="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354" fontId="149" fillId="0" borderId="0" applyFill="0" applyBorder="0" applyAlignment="0" applyProtection="0"/>
    <xf numFmtId="0" fontId="45" fillId="0" borderId="0"/>
    <xf numFmtId="0" fontId="19" fillId="0" borderId="0" applyNumberFormat="0" applyFill="0" applyBorder="0" applyAlignment="0" applyProtection="0"/>
    <xf numFmtId="0" fontId="19" fillId="0" borderId="0" applyNumberFormat="0" applyFill="0" applyBorder="0" applyAlignment="0" applyProtection="0"/>
    <xf numFmtId="0" fontId="45" fillId="0" borderId="0"/>
    <xf numFmtId="0" fontId="19" fillId="0" borderId="0" applyNumberFormat="0" applyFill="0" applyBorder="0" applyAlignment="0" applyProtection="0"/>
    <xf numFmtId="0" fontId="42" fillId="0" borderId="0"/>
    <xf numFmtId="0" fontId="19" fillId="0" borderId="0" applyNumberFormat="0" applyFill="0" applyBorder="0" applyAlignment="0" applyProtection="0"/>
    <xf numFmtId="0" fontId="19" fillId="0" borderId="0" applyNumberFormat="0" applyFill="0" applyBorder="0" applyAlignment="0" applyProtection="0"/>
    <xf numFmtId="350" fontId="149" fillId="0" borderId="0" applyFill="0" applyBorder="0" applyAlignment="0" applyProtection="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0" fontId="308" fillId="0" borderId="0"/>
    <xf numFmtId="0" fontId="19" fillId="0" borderId="0" applyNumberFormat="0" applyFill="0" applyBorder="0" applyAlignment="0" applyProtection="0"/>
    <xf numFmtId="0" fontId="42" fillId="0" borderId="0"/>
    <xf numFmtId="0" fontId="19" fillId="0" borderId="0" applyNumberFormat="0" applyFill="0" applyBorder="0" applyAlignment="0" applyProtection="0"/>
    <xf numFmtId="0" fontId="308" fillId="0" borderId="0"/>
    <xf numFmtId="0" fontId="19" fillId="0" borderId="0" applyNumberFormat="0" applyFill="0" applyBorder="0" applyAlignment="0" applyProtection="0"/>
    <xf numFmtId="0" fontId="19" fillId="0" borderId="0" applyNumberFormat="0" applyFill="0" applyBorder="0" applyAlignment="0" applyProtection="0"/>
    <xf numFmtId="354" fontId="149" fillId="0" borderId="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351" fontId="149" fillId="0" borderId="0" applyFill="0" applyBorder="0" applyAlignment="0" applyProtection="0"/>
    <xf numFmtId="0" fontId="8" fillId="0" borderId="0"/>
    <xf numFmtId="355" fontId="149" fillId="0" borderId="0" applyFill="0" applyBorder="0" applyAlignment="0" applyProtection="0"/>
    <xf numFmtId="351" fontId="149" fillId="0" borderId="0" applyFill="0" applyBorder="0" applyAlignment="0" applyProtection="0"/>
    <xf numFmtId="0" fontId="8" fillId="0" borderId="0"/>
    <xf numFmtId="354" fontId="149" fillId="0" borderId="0" applyFill="0" applyBorder="0" applyAlignment="0" applyProtection="0"/>
    <xf numFmtId="354" fontId="149" fillId="0" borderId="0" applyFill="0" applyBorder="0" applyAlignment="0" applyProtection="0"/>
    <xf numFmtId="0" fontId="8" fillId="0" borderId="0"/>
    <xf numFmtId="356" fontId="149" fillId="0" borderId="0" applyFill="0" applyBorder="0" applyAlignment="0" applyProtection="0"/>
    <xf numFmtId="0" fontId="308" fillId="0" borderId="0"/>
    <xf numFmtId="0" fontId="42" fillId="0" borderId="0"/>
    <xf numFmtId="0" fontId="8" fillId="0" borderId="0"/>
    <xf numFmtId="0" fontId="19" fillId="0" borderId="0" applyNumberFormat="0" applyFill="0" applyBorder="0" applyAlignment="0" applyProtection="0"/>
    <xf numFmtId="0" fontId="308" fillId="0" borderId="0"/>
    <xf numFmtId="0" fontId="8"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308" fillId="0" borderId="0"/>
    <xf numFmtId="0" fontId="19" fillId="0" borderId="0" applyNumberFormat="0" applyFill="0" applyBorder="0" applyAlignment="0" applyProtection="0"/>
    <xf numFmtId="0" fontId="19" fillId="0" borderId="0" applyNumberFormat="0" applyFill="0" applyBorder="0" applyAlignment="0" applyProtection="0"/>
    <xf numFmtId="0" fontId="42" fillId="0" borderId="0"/>
    <xf numFmtId="0" fontId="19" fillId="0" borderId="0" applyNumberFormat="0" applyFill="0" applyBorder="0" applyAlignment="0" applyProtection="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0" fontId="8" fillId="0" borderId="0"/>
    <xf numFmtId="0" fontId="19" fillId="0" borderId="0" applyNumberFormat="0" applyFill="0" applyBorder="0" applyAlignment="0" applyProtection="0"/>
    <xf numFmtId="350" fontId="149" fillId="0" borderId="0" applyFill="0" applyBorder="0" applyAlignment="0" applyProtection="0"/>
    <xf numFmtId="0" fontId="308" fillId="0" borderId="0"/>
    <xf numFmtId="246" fontId="149" fillId="0" borderId="0" applyFill="0" applyBorder="0" applyAlignment="0" applyProtection="0"/>
    <xf numFmtId="0" fontId="19" fillId="0" borderId="0" applyNumberFormat="0" applyFill="0" applyBorder="0" applyAlignment="0" applyProtection="0"/>
    <xf numFmtId="354" fontId="149" fillId="0" borderId="0" applyFill="0" applyBorder="0" applyAlignment="0" applyProtection="0"/>
    <xf numFmtId="0" fontId="42" fillId="0" borderId="0"/>
    <xf numFmtId="354" fontId="149" fillId="0" borderId="0" applyFill="0" applyBorder="0" applyAlignment="0" applyProtection="0"/>
    <xf numFmtId="0" fontId="8" fillId="0" borderId="0"/>
    <xf numFmtId="357" fontId="149" fillId="0" borderId="0" applyFill="0" applyBorder="0" applyAlignment="0" applyProtection="0"/>
    <xf numFmtId="0" fontId="8" fillId="0" borderId="0"/>
    <xf numFmtId="358" fontId="149" fillId="0" borderId="0" applyFill="0" applyBorder="0" applyAlignment="0" applyProtection="0"/>
    <xf numFmtId="355" fontId="149" fillId="0" borderId="0" applyFill="0" applyBorder="0" applyAlignment="0" applyProtection="0"/>
    <xf numFmtId="359" fontId="149" fillId="0" borderId="0" applyFill="0" applyBorder="0" applyAlignment="0" applyProtection="0"/>
    <xf numFmtId="360" fontId="149" fillId="0" borderId="0" applyFill="0" applyBorder="0" applyAlignment="0" applyProtection="0"/>
    <xf numFmtId="361" fontId="149" fillId="0" borderId="0" applyFill="0" applyBorder="0" applyAlignment="0" applyProtection="0"/>
    <xf numFmtId="356" fontId="149" fillId="0" borderId="0" applyFill="0" applyBorder="0" applyAlignment="0" applyProtection="0"/>
    <xf numFmtId="360" fontId="149" fillId="0" borderId="0" applyFill="0" applyBorder="0" applyAlignment="0" applyProtection="0"/>
    <xf numFmtId="359" fontId="149" fillId="0" borderId="0" applyFill="0" applyBorder="0" applyAlignment="0" applyProtection="0"/>
    <xf numFmtId="195" fontId="32" fillId="0" borderId="0" applyFont="0" applyFill="0" applyBorder="0" applyAlignment="0" applyProtection="0"/>
    <xf numFmtId="360" fontId="149" fillId="0" borderId="0" applyFill="0" applyBorder="0" applyAlignment="0" applyProtection="0"/>
    <xf numFmtId="358" fontId="149" fillId="0" borderId="0" applyFill="0" applyBorder="0" applyAlignment="0" applyProtection="0"/>
    <xf numFmtId="362" fontId="149" fillId="0" borderId="0" applyFill="0" applyBorder="0" applyAlignment="0" applyProtection="0"/>
    <xf numFmtId="360" fontId="149" fillId="0" borderId="0" applyFill="0" applyBorder="0" applyAlignment="0" applyProtection="0"/>
    <xf numFmtId="361" fontId="149" fillId="0" borderId="0" applyFill="0" applyBorder="0" applyAlignment="0" applyProtection="0"/>
    <xf numFmtId="360" fontId="149" fillId="0" borderId="0" applyFill="0" applyBorder="0" applyAlignment="0" applyProtection="0"/>
    <xf numFmtId="0" fontId="149" fillId="0" borderId="0" applyFill="0" applyBorder="0" applyAlignment="0" applyProtection="0"/>
    <xf numFmtId="359" fontId="149" fillId="0" borderId="0" applyFill="0" applyBorder="0" applyAlignment="0" applyProtection="0"/>
    <xf numFmtId="194" fontId="32" fillId="0" borderId="0" applyFont="0" applyFill="0" applyBorder="0" applyAlignment="0" applyProtection="0"/>
    <xf numFmtId="363" fontId="32" fillId="0" borderId="0" applyFont="0" applyFill="0" applyBorder="0" applyAlignment="0" applyProtection="0"/>
    <xf numFmtId="194" fontId="32" fillId="0" borderId="0" applyFont="0" applyFill="0" applyBorder="0" applyAlignment="0" applyProtection="0"/>
    <xf numFmtId="195" fontId="32" fillId="0" borderId="0" applyFont="0" applyFill="0" applyBorder="0" applyAlignment="0" applyProtection="0"/>
    <xf numFmtId="362" fontId="149" fillId="0" borderId="0" applyFill="0" applyBorder="0" applyAlignment="0" applyProtection="0"/>
    <xf numFmtId="360" fontId="149" fillId="0" borderId="0" applyFill="0" applyBorder="0" applyAlignment="0" applyProtection="0"/>
    <xf numFmtId="0" fontId="149" fillId="0" borderId="0" applyFill="0" applyBorder="0" applyAlignment="0" applyProtection="0"/>
    <xf numFmtId="362" fontId="149" fillId="0" borderId="0" applyFill="0" applyBorder="0" applyAlignment="0" applyProtection="0"/>
    <xf numFmtId="357" fontId="149" fillId="0" borderId="0" applyFill="0" applyBorder="0" applyAlignment="0" applyProtection="0"/>
    <xf numFmtId="347" fontId="149" fillId="0" borderId="0" applyFill="0" applyBorder="0" applyAlignment="0" applyProtection="0"/>
    <xf numFmtId="360" fontId="149" fillId="0" borderId="0" applyFill="0" applyBorder="0" applyAlignment="0" applyProtection="0"/>
    <xf numFmtId="0" fontId="149" fillId="0" borderId="0" applyFill="0" applyBorder="0" applyAlignment="0" applyProtection="0"/>
    <xf numFmtId="364" fontId="32" fillId="0" borderId="0" applyFont="0" applyFill="0" applyBorder="0" applyAlignment="0" applyProtection="0"/>
    <xf numFmtId="359" fontId="149" fillId="0" borderId="0" applyFill="0" applyBorder="0" applyAlignment="0" applyProtection="0"/>
    <xf numFmtId="347" fontId="149" fillId="0" borderId="0" applyFill="0" applyBorder="0" applyAlignment="0" applyProtection="0"/>
    <xf numFmtId="194" fontId="32" fillId="0" borderId="0" applyFont="0" applyFill="0" applyBorder="0" applyAlignment="0" applyProtection="0"/>
    <xf numFmtId="358" fontId="149" fillId="0" borderId="0" applyFill="0" applyBorder="0" applyAlignment="0" applyProtection="0"/>
    <xf numFmtId="363" fontId="32" fillId="0" borderId="0" applyFont="0" applyFill="0" applyBorder="0" applyAlignment="0" applyProtection="0"/>
    <xf numFmtId="360" fontId="149" fillId="0" borderId="0" applyFill="0" applyBorder="0" applyAlignment="0" applyProtection="0"/>
    <xf numFmtId="194" fontId="32" fillId="0" borderId="0" applyFont="0" applyFill="0" applyBorder="0" applyAlignment="0" applyProtection="0"/>
    <xf numFmtId="360" fontId="149" fillId="0" borderId="0" applyFill="0" applyBorder="0" applyAlignment="0" applyProtection="0"/>
    <xf numFmtId="363" fontId="32" fillId="0" borderId="0" applyFont="0" applyFill="0" applyBorder="0" applyAlignment="0" applyProtection="0"/>
    <xf numFmtId="360" fontId="149" fillId="0" borderId="0" applyFill="0" applyBorder="0" applyAlignment="0" applyProtection="0"/>
    <xf numFmtId="362" fontId="149" fillId="0" borderId="0" applyFill="0" applyBorder="0" applyAlignment="0" applyProtection="0"/>
    <xf numFmtId="360" fontId="149" fillId="0" borderId="0" applyFill="0" applyBorder="0" applyAlignment="0" applyProtection="0"/>
    <xf numFmtId="361" fontId="149" fillId="0" borderId="0" applyFill="0" applyBorder="0" applyAlignment="0" applyProtection="0"/>
    <xf numFmtId="0" fontId="149" fillId="0" borderId="0" applyFill="0" applyBorder="0" applyAlignment="0" applyProtection="0"/>
    <xf numFmtId="0" fontId="149" fillId="0" borderId="0" applyFill="0" applyBorder="0" applyAlignment="0" applyProtection="0"/>
    <xf numFmtId="362" fontId="149" fillId="0" borderId="0" applyFill="0" applyBorder="0" applyAlignment="0" applyProtection="0"/>
    <xf numFmtId="347" fontId="149" fillId="0" borderId="0" applyFill="0" applyBorder="0" applyAlignment="0" applyProtection="0"/>
    <xf numFmtId="0" fontId="2" fillId="0" borderId="0"/>
    <xf numFmtId="16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9" fillId="0" borderId="0" applyNumberFormat="0" applyFill="0" applyBorder="0" applyAlignment="0" applyProtection="0"/>
    <xf numFmtId="347" fontId="149" fillId="0" borderId="0" applyFill="0" applyBorder="0" applyAlignment="0" applyProtection="0"/>
    <xf numFmtId="365" fontId="149" fillId="0" borderId="0" applyFill="0" applyBorder="0" applyAlignment="0" applyProtection="0"/>
    <xf numFmtId="360" fontId="149" fillId="0" borderId="0" applyFill="0" applyBorder="0" applyAlignment="0" applyProtection="0"/>
    <xf numFmtId="359" fontId="149" fillId="0" borderId="0" applyFill="0" applyBorder="0" applyAlignment="0" applyProtection="0"/>
    <xf numFmtId="364" fontId="32" fillId="0" borderId="0" applyFont="0" applyFill="0" applyBorder="0" applyAlignment="0" applyProtection="0"/>
    <xf numFmtId="360"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0"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65" fontId="149" fillId="0" borderId="0" applyFill="0" applyBorder="0" applyAlignment="0" applyProtection="0"/>
    <xf numFmtId="361"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361"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60" fontId="149" fillId="0" borderId="0" applyFill="0" applyBorder="0" applyAlignment="0" applyProtection="0"/>
    <xf numFmtId="364" fontId="32" fillId="0" borderId="0" applyFont="0" applyFill="0" applyBorder="0" applyAlignment="0" applyProtection="0"/>
    <xf numFmtId="360" fontId="149" fillId="0" borderId="0" applyFill="0" applyBorder="0" applyAlignment="0" applyProtection="0"/>
    <xf numFmtId="360" fontId="149" fillId="0" borderId="0" applyFill="0" applyBorder="0" applyAlignment="0" applyProtection="0"/>
    <xf numFmtId="169" fontId="32" fillId="0" borderId="0" applyFont="0" applyFill="0" applyBorder="0" applyAlignment="0" applyProtection="0"/>
    <xf numFmtId="360" fontId="149" fillId="0" borderId="0" applyFill="0" applyBorder="0" applyAlignment="0" applyProtection="0"/>
    <xf numFmtId="361"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66" fontId="149" fillId="0" borderId="0" applyFill="0" applyBorder="0" applyAlignment="0" applyProtection="0"/>
    <xf numFmtId="360" fontId="149" fillId="0" borderId="0" applyFill="0" applyBorder="0" applyAlignment="0" applyProtection="0"/>
    <xf numFmtId="366" fontId="149" fillId="0" borderId="0" applyFill="0" applyBorder="0" applyAlignment="0" applyProtection="0"/>
    <xf numFmtId="358" fontId="149" fillId="0" borderId="0" applyFill="0" applyBorder="0" applyAlignment="0" applyProtection="0"/>
    <xf numFmtId="346" fontId="149" fillId="0" borderId="0" applyFill="0" applyBorder="0" applyAlignment="0" applyProtection="0"/>
    <xf numFmtId="360" fontId="149" fillId="0" borderId="0" applyFill="0" applyBorder="0" applyAlignment="0" applyProtection="0"/>
    <xf numFmtId="347" fontId="149" fillId="0" borderId="0" applyFill="0" applyBorder="0" applyAlignment="0" applyProtection="0"/>
    <xf numFmtId="358" fontId="149" fillId="0" borderId="0" applyFill="0" applyBorder="0" applyAlignment="0" applyProtection="0"/>
    <xf numFmtId="366" fontId="149" fillId="0" borderId="0" applyFill="0" applyBorder="0" applyAlignment="0" applyProtection="0"/>
    <xf numFmtId="360" fontId="149" fillId="0" borderId="0" applyFill="0" applyBorder="0" applyAlignment="0" applyProtection="0"/>
    <xf numFmtId="366" fontId="149" fillId="0" borderId="0" applyFill="0" applyBorder="0" applyAlignment="0" applyProtection="0"/>
    <xf numFmtId="364" fontId="32" fillId="0" borderId="0" applyFont="0" applyFill="0" applyBorder="0" applyAlignment="0" applyProtection="0"/>
    <xf numFmtId="169" fontId="32" fillId="0" borderId="0" applyFont="0" applyFill="0" applyBorder="0" applyAlignment="0" applyProtection="0"/>
    <xf numFmtId="360" fontId="149" fillId="0" borderId="0" applyFill="0" applyBorder="0" applyAlignment="0" applyProtection="0"/>
    <xf numFmtId="169" fontId="32" fillId="0" borderId="0" applyFont="0" applyFill="0" applyBorder="0" applyAlignment="0" applyProtection="0"/>
    <xf numFmtId="360"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47" fontId="149" fillId="0" borderId="0" applyFill="0" applyBorder="0" applyAlignment="0" applyProtection="0"/>
    <xf numFmtId="360" fontId="149" fillId="0" borderId="0" applyFill="0" applyBorder="0" applyAlignment="0" applyProtection="0"/>
    <xf numFmtId="346" fontId="149" fillId="0" borderId="0" applyFill="0" applyBorder="0" applyAlignment="0" applyProtection="0"/>
    <xf numFmtId="360" fontId="149" fillId="0" borderId="0" applyFill="0" applyBorder="0" applyAlignment="0" applyProtection="0"/>
    <xf numFmtId="360" fontId="149" fillId="0" borderId="0" applyFill="0" applyBorder="0" applyAlignment="0" applyProtection="0"/>
    <xf numFmtId="360" fontId="149" fillId="0" borderId="0" applyFill="0" applyBorder="0" applyAlignment="0" applyProtection="0"/>
    <xf numFmtId="360" fontId="149" fillId="0" borderId="0" applyFill="0" applyBorder="0" applyAlignment="0" applyProtection="0"/>
    <xf numFmtId="358" fontId="149" fillId="0" borderId="0" applyFill="0" applyBorder="0" applyAlignment="0" applyProtection="0"/>
    <xf numFmtId="360" fontId="149" fillId="0" borderId="0" applyFill="0" applyBorder="0" applyAlignment="0" applyProtection="0"/>
    <xf numFmtId="357" fontId="149" fillId="0" borderId="0" applyFill="0" applyBorder="0" applyAlignment="0" applyProtection="0"/>
    <xf numFmtId="169" fontId="32" fillId="0" borderId="0" applyFont="0" applyFill="0" applyBorder="0" applyAlignment="0" applyProtection="0"/>
    <xf numFmtId="346" fontId="149" fillId="0" borderId="0" applyFill="0" applyBorder="0" applyAlignment="0" applyProtection="0"/>
    <xf numFmtId="350" fontId="149" fillId="0" borderId="0" applyFill="0" applyBorder="0" applyAlignment="0" applyProtection="0"/>
    <xf numFmtId="358" fontId="149" fillId="0" borderId="0" applyFill="0" applyBorder="0" applyAlignment="0" applyProtection="0"/>
    <xf numFmtId="186" fontId="32" fillId="0" borderId="0" applyFont="0" applyFill="0" applyBorder="0" applyAlignment="0" applyProtection="0"/>
    <xf numFmtId="360" fontId="149" fillId="0" borderId="0" applyFill="0" applyBorder="0" applyAlignment="0" applyProtection="0"/>
    <xf numFmtId="352" fontId="149" fillId="0" borderId="0" applyFill="0" applyBorder="0" applyAlignment="0" applyProtection="0"/>
    <xf numFmtId="352" fontId="149" fillId="0" borderId="0" applyFill="0" applyBorder="0" applyAlignment="0" applyProtection="0"/>
    <xf numFmtId="360" fontId="149" fillId="0" borderId="0" applyFill="0" applyBorder="0" applyAlignment="0" applyProtection="0"/>
    <xf numFmtId="352" fontId="149" fillId="0" borderId="0" applyFill="0" applyBorder="0" applyAlignment="0" applyProtection="0"/>
    <xf numFmtId="360" fontId="149" fillId="0" borderId="0" applyFill="0" applyBorder="0" applyAlignment="0" applyProtection="0"/>
    <xf numFmtId="353" fontId="149" fillId="0" borderId="0" applyFill="0" applyBorder="0" applyAlignment="0" applyProtection="0"/>
    <xf numFmtId="360" fontId="149" fillId="0" borderId="0" applyFill="0" applyBorder="0" applyAlignment="0" applyProtection="0"/>
    <xf numFmtId="353" fontId="149" fillId="0" borderId="0" applyFill="0" applyBorder="0" applyAlignment="0" applyProtection="0"/>
    <xf numFmtId="360" fontId="149" fillId="0" borderId="0" applyFill="0" applyBorder="0" applyAlignment="0" applyProtection="0"/>
    <xf numFmtId="352" fontId="149" fillId="0" borderId="0" applyFill="0" applyBorder="0" applyAlignment="0" applyProtection="0"/>
    <xf numFmtId="360" fontId="149" fillId="0" borderId="0" applyFill="0" applyBorder="0" applyAlignment="0" applyProtection="0"/>
    <xf numFmtId="353" fontId="149" fillId="0" borderId="0" applyFill="0" applyBorder="0" applyAlignment="0" applyProtection="0"/>
    <xf numFmtId="358" fontId="149" fillId="0" borderId="0" applyFill="0" applyBorder="0" applyAlignment="0" applyProtection="0"/>
    <xf numFmtId="352" fontId="149" fillId="0" borderId="0" applyFill="0" applyBorder="0" applyAlignment="0" applyProtection="0"/>
    <xf numFmtId="360" fontId="149" fillId="0" borderId="0" applyFill="0" applyBorder="0" applyAlignment="0" applyProtection="0"/>
    <xf numFmtId="350" fontId="149" fillId="0" borderId="0" applyFill="0" applyBorder="0" applyAlignment="0" applyProtection="0"/>
    <xf numFmtId="367" fontId="149" fillId="0" borderId="0" applyFill="0" applyBorder="0" applyAlignment="0" applyProtection="0"/>
    <xf numFmtId="186" fontId="32" fillId="0" borderId="0" applyFont="0" applyFill="0" applyBorder="0" applyAlignment="0" applyProtection="0"/>
    <xf numFmtId="352" fontId="149" fillId="0" borderId="0" applyFill="0" applyBorder="0" applyAlignment="0" applyProtection="0"/>
    <xf numFmtId="368" fontId="149" fillId="0" borderId="0" applyFill="0" applyBorder="0" applyAlignment="0" applyProtection="0"/>
    <xf numFmtId="352" fontId="149" fillId="0" borderId="0" applyFill="0" applyBorder="0" applyAlignment="0" applyProtection="0"/>
    <xf numFmtId="368" fontId="149" fillId="0" borderId="0" applyFill="0" applyBorder="0" applyAlignment="0" applyProtection="0"/>
    <xf numFmtId="353" fontId="149" fillId="0" borderId="0" applyFill="0" applyBorder="0" applyAlignment="0" applyProtection="0"/>
    <xf numFmtId="352" fontId="149" fillId="0" borderId="0" applyFill="0" applyBorder="0" applyAlignment="0" applyProtection="0"/>
    <xf numFmtId="368" fontId="149" fillId="0" borderId="0" applyFill="0" applyBorder="0" applyAlignment="0" applyProtection="0"/>
    <xf numFmtId="352" fontId="149" fillId="0" borderId="0" applyFill="0" applyBorder="0" applyAlignment="0" applyProtection="0"/>
    <xf numFmtId="368" fontId="149" fillId="0" borderId="0" applyFill="0" applyBorder="0" applyAlignment="0" applyProtection="0"/>
    <xf numFmtId="353" fontId="149" fillId="0" borderId="0" applyFill="0" applyBorder="0" applyAlignment="0" applyProtection="0"/>
    <xf numFmtId="369" fontId="149" fillId="0" borderId="0" applyFill="0" applyBorder="0" applyAlignment="0" applyProtection="0"/>
    <xf numFmtId="352" fontId="149" fillId="0" borderId="0" applyFill="0" applyBorder="0" applyAlignment="0" applyProtection="0"/>
    <xf numFmtId="169" fontId="1" fillId="0" borderId="0" applyFont="0" applyFill="0" applyBorder="0" applyAlignment="0" applyProtection="0"/>
  </cellStyleXfs>
  <cellXfs count="1532">
    <xf numFmtId="0" fontId="0" fillId="0" borderId="0" xfId="0"/>
    <xf numFmtId="0" fontId="13" fillId="0" borderId="0" xfId="0" applyFont="1" applyFill="1" applyAlignment="1">
      <alignment vertical="center"/>
    </xf>
    <xf numFmtId="0" fontId="11" fillId="0" borderId="1" xfId="0" applyFont="1" applyFill="1" applyBorder="1" applyAlignment="1">
      <alignment horizontal="center" vertical="center"/>
    </xf>
    <xf numFmtId="3" fontId="13" fillId="0" borderId="0" xfId="0" applyNumberFormat="1" applyFont="1" applyFill="1" applyAlignment="1">
      <alignment vertical="center"/>
    </xf>
    <xf numFmtId="9" fontId="11" fillId="0" borderId="1" xfId="5147" applyFont="1" applyFill="1" applyBorder="1" applyAlignment="1">
      <alignment horizontal="center" vertical="center"/>
    </xf>
    <xf numFmtId="9" fontId="13" fillId="0" borderId="0" xfId="5147" applyFont="1" applyFill="1" applyAlignment="1">
      <alignment horizontal="center"/>
    </xf>
    <xf numFmtId="173" fontId="13" fillId="0" borderId="0" xfId="0" applyNumberFormat="1" applyFont="1" applyFill="1" applyAlignment="1">
      <alignment vertical="center"/>
    </xf>
    <xf numFmtId="0" fontId="13" fillId="0" borderId="0" xfId="0" applyFont="1" applyFill="1" applyAlignment="1">
      <alignment wrapText="1"/>
    </xf>
    <xf numFmtId="0" fontId="13" fillId="0" borderId="35" xfId="0" applyFont="1" applyBorder="1" applyAlignment="1">
      <alignment vertical="center" wrapText="1"/>
    </xf>
    <xf numFmtId="0" fontId="13" fillId="0" borderId="35" xfId="0" applyFont="1" applyBorder="1" applyAlignment="1">
      <alignment horizontal="center" vertical="center" wrapText="1"/>
    </xf>
    <xf numFmtId="3" fontId="13" fillId="0" borderId="0" xfId="0" applyNumberFormat="1" applyFont="1" applyFill="1" applyAlignment="1">
      <alignment wrapText="1"/>
    </xf>
    <xf numFmtId="3" fontId="13" fillId="0" borderId="35" xfId="0" applyNumberFormat="1" applyFont="1" applyBorder="1" applyAlignment="1">
      <alignment vertical="center" wrapText="1"/>
    </xf>
    <xf numFmtId="0" fontId="198" fillId="0" borderId="0" xfId="0" applyFont="1" applyFill="1" applyBorder="1" applyAlignment="1">
      <alignment horizontal="right"/>
    </xf>
    <xf numFmtId="37" fontId="11" fillId="0" borderId="9" xfId="0" applyNumberFormat="1" applyFont="1" applyFill="1" applyBorder="1" applyAlignment="1">
      <alignment horizontal="center" vertical="center"/>
    </xf>
    <xf numFmtId="9" fontId="11" fillId="0" borderId="9" xfId="5147" applyFont="1" applyFill="1" applyBorder="1" applyAlignment="1">
      <alignment horizontal="center" vertical="center"/>
    </xf>
    <xf numFmtId="0" fontId="13" fillId="0" borderId="1" xfId="0" applyFont="1" applyBorder="1" applyAlignment="1">
      <alignment vertical="center" wrapText="1"/>
    </xf>
    <xf numFmtId="3" fontId="13" fillId="0" borderId="1" xfId="0" applyNumberFormat="1" applyFont="1" applyBorder="1" applyAlignment="1">
      <alignment vertical="center" wrapText="1"/>
    </xf>
    <xf numFmtId="173" fontId="13" fillId="0" borderId="1" xfId="1607" applyNumberFormat="1" applyFont="1" applyBorder="1" applyAlignment="1">
      <alignment vertical="center"/>
    </xf>
    <xf numFmtId="222" fontId="13" fillId="0" borderId="1" xfId="5147" applyNumberFormat="1" applyFont="1" applyBorder="1" applyAlignment="1">
      <alignment horizontal="center" vertical="center"/>
    </xf>
    <xf numFmtId="3" fontId="13" fillId="0" borderId="1" xfId="0" applyNumberFormat="1" applyFont="1" applyFill="1" applyBorder="1" applyAlignment="1">
      <alignment horizontal="center" vertical="center"/>
    </xf>
    <xf numFmtId="0" fontId="13" fillId="0" borderId="1" xfId="0" applyFont="1" applyFill="1" applyBorder="1" applyAlignment="1">
      <alignment vertical="center" wrapText="1"/>
    </xf>
    <xf numFmtId="3" fontId="13" fillId="0" borderId="1" xfId="0" applyNumberFormat="1" applyFont="1" applyFill="1" applyBorder="1" applyAlignment="1">
      <alignment vertical="center" wrapText="1"/>
    </xf>
    <xf numFmtId="173" fontId="13" fillId="0" borderId="1" xfId="1607" applyNumberFormat="1" applyFont="1" applyFill="1" applyBorder="1" applyAlignment="1">
      <alignment vertical="center"/>
    </xf>
    <xf numFmtId="222" fontId="13" fillId="0" borderId="1" xfId="5147" applyNumberFormat="1" applyFont="1" applyFill="1" applyBorder="1" applyAlignment="1">
      <alignment horizontal="center" vertical="center"/>
    </xf>
    <xf numFmtId="0" fontId="13" fillId="0" borderId="0" xfId="0" applyFont="1" applyFill="1" applyAlignment="1">
      <alignment horizont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222" fontId="13" fillId="0" borderId="1" xfId="5147" applyNumberFormat="1" applyFont="1" applyFill="1" applyBorder="1" applyAlignment="1">
      <alignment horizontal="center" vertical="center" wrapText="1"/>
    </xf>
    <xf numFmtId="222" fontId="13" fillId="0" borderId="1" xfId="5147" applyNumberFormat="1" applyFont="1" applyBorder="1" applyAlignment="1">
      <alignment horizontal="center" vertical="center" wrapText="1"/>
    </xf>
    <xf numFmtId="0" fontId="12" fillId="0" borderId="0" xfId="0" applyFont="1" applyAlignment="1">
      <alignment vertical="center"/>
    </xf>
    <xf numFmtId="173" fontId="12" fillId="0" borderId="0" xfId="0" applyNumberFormat="1" applyFont="1" applyAlignment="1">
      <alignment vertical="center"/>
    </xf>
    <xf numFmtId="0" fontId="12" fillId="0" borderId="0" xfId="0" applyFont="1" applyFill="1" applyAlignment="1">
      <alignment vertical="center"/>
    </xf>
    <xf numFmtId="173" fontId="12" fillId="0" borderId="0" xfId="0" applyNumberFormat="1" applyFont="1" applyFill="1" applyAlignment="1">
      <alignment vertical="center"/>
    </xf>
    <xf numFmtId="0" fontId="13" fillId="0" borderId="1" xfId="0" applyFont="1" applyFill="1" applyBorder="1" applyAlignment="1">
      <alignment horizontal="center" vertical="center"/>
    </xf>
    <xf numFmtId="3" fontId="11" fillId="0" borderId="1" xfId="5183" quotePrefix="1" applyNumberFormat="1" applyFont="1" applyFill="1" applyBorder="1" applyAlignment="1">
      <alignment horizontal="right" vertical="center" wrapText="1"/>
    </xf>
    <xf numFmtId="9" fontId="11" fillId="0" borderId="0" xfId="5147" applyFont="1" applyFill="1" applyBorder="1" applyAlignment="1">
      <alignment horizontal="center" vertical="center" wrapText="1"/>
    </xf>
    <xf numFmtId="9" fontId="11" fillId="0" borderId="0" xfId="5147" applyFont="1" applyFill="1" applyBorder="1" applyAlignment="1">
      <alignment horizontal="center" vertical="center"/>
    </xf>
    <xf numFmtId="222" fontId="11" fillId="0" borderId="0" xfId="5147" applyNumberFormat="1" applyFont="1" applyBorder="1" applyAlignment="1">
      <alignment horizontal="center" vertical="center"/>
    </xf>
    <xf numFmtId="222" fontId="13" fillId="0" borderId="0" xfId="5147" applyNumberFormat="1" applyFont="1" applyFill="1" applyBorder="1" applyAlignment="1">
      <alignment horizontal="center" vertical="center"/>
    </xf>
    <xf numFmtId="3" fontId="11" fillId="0" borderId="0" xfId="0" applyNumberFormat="1" applyFont="1" applyFill="1" applyAlignment="1">
      <alignment horizontal="center" vertical="center" wrapText="1"/>
    </xf>
    <xf numFmtId="3" fontId="198" fillId="0" borderId="0" xfId="0" applyNumberFormat="1" applyFont="1" applyFill="1" applyBorder="1" applyAlignment="1">
      <alignment horizontal="right"/>
    </xf>
    <xf numFmtId="3" fontId="11" fillId="0" borderId="0" xfId="5147" applyNumberFormat="1" applyFont="1" applyFill="1" applyBorder="1" applyAlignment="1">
      <alignment horizontal="center" vertical="center" wrapText="1"/>
    </xf>
    <xf numFmtId="3" fontId="11" fillId="0" borderId="0" xfId="5147" applyNumberFormat="1" applyFont="1" applyFill="1" applyBorder="1" applyAlignment="1">
      <alignment horizontal="center" vertical="center"/>
    </xf>
    <xf numFmtId="3" fontId="11" fillId="0" borderId="0" xfId="5147" applyNumberFormat="1" applyFont="1" applyBorder="1" applyAlignment="1">
      <alignment horizontal="center" vertical="center"/>
    </xf>
    <xf numFmtId="3" fontId="13" fillId="0" borderId="0" xfId="5147" applyNumberFormat="1" applyFont="1" applyFill="1" applyBorder="1" applyAlignment="1">
      <alignment horizontal="center" vertical="center"/>
    </xf>
    <xf numFmtId="3" fontId="13" fillId="0" borderId="0" xfId="5147" applyNumberFormat="1" applyFont="1" applyFill="1" applyAlignment="1">
      <alignment horizontal="center"/>
    </xf>
    <xf numFmtId="3" fontId="13" fillId="0" borderId="0" xfId="5147" applyNumberFormat="1" applyFont="1" applyBorder="1" applyAlignment="1">
      <alignment horizontal="center" vertical="center"/>
    </xf>
    <xf numFmtId="3" fontId="13" fillId="0" borderId="0" xfId="5147" applyNumberFormat="1" applyFont="1" applyBorder="1" applyAlignment="1">
      <alignment horizontal="center" vertical="center" wrapText="1"/>
    </xf>
    <xf numFmtId="3" fontId="11" fillId="0" borderId="0" xfId="5183" quotePrefix="1" applyNumberFormat="1" applyFont="1" applyFill="1" applyBorder="1" applyAlignment="1">
      <alignment horizontal="right" vertical="center" wrapText="1"/>
    </xf>
    <xf numFmtId="1" fontId="13" fillId="0" borderId="0" xfId="0" applyNumberFormat="1" applyFont="1" applyFill="1" applyAlignment="1"/>
    <xf numFmtId="1" fontId="11" fillId="0" borderId="9" xfId="0" applyNumberFormat="1" applyFont="1" applyFill="1" applyBorder="1" applyAlignment="1">
      <alignment vertical="center"/>
    </xf>
    <xf numFmtId="1" fontId="13" fillId="0" borderId="1" xfId="1607" applyNumberFormat="1" applyFont="1" applyFill="1" applyBorder="1" applyAlignment="1">
      <alignment vertical="center"/>
    </xf>
    <xf numFmtId="3" fontId="13" fillId="0" borderId="0" xfId="0" applyNumberFormat="1" applyFont="1" applyFill="1"/>
    <xf numFmtId="3" fontId="11" fillId="0" borderId="9" xfId="0" applyNumberFormat="1" applyFont="1" applyFill="1" applyBorder="1" applyAlignment="1">
      <alignment horizontal="center" vertical="center"/>
    </xf>
    <xf numFmtId="3" fontId="13" fillId="0" borderId="1" xfId="1607" applyNumberFormat="1" applyFont="1" applyBorder="1" applyAlignment="1">
      <alignment vertical="center"/>
    </xf>
    <xf numFmtId="3" fontId="13" fillId="0" borderId="1" xfId="1607" applyNumberFormat="1" applyFont="1" applyFill="1" applyBorder="1" applyAlignment="1">
      <alignment vertical="center"/>
    </xf>
    <xf numFmtId="0" fontId="13" fillId="0" borderId="0" xfId="0" applyFont="1" applyFill="1" applyAlignment="1">
      <alignment horizontal="center"/>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3" fontId="11" fillId="47" borderId="0" xfId="5147" applyNumberFormat="1" applyFont="1" applyFill="1" applyBorder="1" applyAlignment="1">
      <alignment horizontal="center" vertical="center" wrapText="1"/>
    </xf>
    <xf numFmtId="3" fontId="13" fillId="0" borderId="1" xfId="1607" applyNumberFormat="1" applyFont="1" applyFill="1" applyBorder="1" applyAlignment="1">
      <alignment horizontal="right" vertical="center"/>
    </xf>
    <xf numFmtId="1" fontId="13" fillId="0" borderId="1" xfId="1607" applyNumberFormat="1" applyFont="1" applyFill="1" applyBorder="1" applyAlignment="1">
      <alignment horizontal="right" vertical="center"/>
    </xf>
    <xf numFmtId="222" fontId="13" fillId="0" borderId="1" xfId="5147" applyNumberFormat="1" applyFont="1" applyFill="1" applyBorder="1" applyAlignment="1">
      <alignment horizontal="right" vertical="center"/>
    </xf>
    <xf numFmtId="3" fontId="13" fillId="0" borderId="1" xfId="5147" applyNumberFormat="1" applyFont="1" applyFill="1" applyBorder="1" applyAlignment="1">
      <alignment horizontal="right" vertical="center" wrapText="1"/>
    </xf>
    <xf numFmtId="3" fontId="11" fillId="0" borderId="9" xfId="5147" applyNumberFormat="1" applyFont="1" applyFill="1" applyBorder="1" applyAlignment="1">
      <alignment horizontal="right" vertical="center" wrapText="1"/>
    </xf>
    <xf numFmtId="3" fontId="13" fillId="0" borderId="0" xfId="5147" applyNumberFormat="1" applyFont="1" applyFill="1" applyAlignment="1">
      <alignment horizontal="right" wrapText="1"/>
    </xf>
    <xf numFmtId="3" fontId="13" fillId="0" borderId="1" xfId="5147" applyNumberFormat="1" applyFont="1" applyFill="1" applyBorder="1" applyAlignment="1">
      <alignment horizontal="right" vertical="center"/>
    </xf>
    <xf numFmtId="327" fontId="203" fillId="0" borderId="0" xfId="5184" applyNumberFormat="1" applyFont="1" applyFill="1" applyAlignment="1">
      <alignment horizontal="center" vertical="center" wrapText="1"/>
    </xf>
    <xf numFmtId="0" fontId="14" fillId="0" borderId="0" xfId="5184" applyFont="1" applyFill="1" applyAlignment="1">
      <alignment vertical="center" wrapText="1"/>
    </xf>
    <xf numFmtId="0" fontId="14" fillId="0" borderId="0" xfId="5184" applyFont="1" applyFill="1" applyAlignment="1">
      <alignment horizontal="center" vertical="center" wrapText="1"/>
    </xf>
    <xf numFmtId="3" fontId="14" fillId="0" borderId="0" xfId="5184" applyNumberFormat="1" applyFont="1" applyFill="1" applyAlignment="1">
      <alignment vertical="center" wrapText="1"/>
    </xf>
    <xf numFmtId="3" fontId="204" fillId="0" borderId="0" xfId="5184" applyNumberFormat="1" applyFont="1" applyFill="1" applyAlignment="1">
      <alignment vertical="center" wrapText="1"/>
    </xf>
    <xf numFmtId="324" fontId="202" fillId="47" borderId="0" xfId="5184" applyNumberFormat="1" applyFont="1" applyFill="1" applyAlignment="1">
      <alignment vertical="center" wrapText="1"/>
    </xf>
    <xf numFmtId="0" fontId="202" fillId="0" borderId="0" xfId="5184" applyFont="1" applyFill="1" applyAlignment="1">
      <alignment horizontal="center" vertical="center" wrapText="1"/>
    </xf>
    <xf numFmtId="3" fontId="202" fillId="0" borderId="1" xfId="5184" applyNumberFormat="1" applyFont="1" applyFill="1" applyBorder="1" applyAlignment="1">
      <alignment horizontal="center" vertical="center" wrapText="1"/>
    </xf>
    <xf numFmtId="0" fontId="202" fillId="0" borderId="1" xfId="5184" applyFont="1" applyFill="1" applyBorder="1" applyAlignment="1">
      <alignment horizontal="center" vertical="center" wrapText="1"/>
    </xf>
    <xf numFmtId="328" fontId="202" fillId="0" borderId="0" xfId="5184" applyNumberFormat="1" applyFont="1" applyFill="1" applyAlignment="1">
      <alignment horizontal="center" vertical="center" wrapText="1"/>
    </xf>
    <xf numFmtId="0" fontId="205" fillId="0" borderId="1" xfId="5184" applyFont="1" applyFill="1" applyBorder="1" applyAlignment="1">
      <alignment horizontal="center" vertical="center" wrapText="1"/>
    </xf>
    <xf numFmtId="0" fontId="202" fillId="0" borderId="0" xfId="5184" applyFont="1" applyFill="1" applyBorder="1" applyAlignment="1">
      <alignment horizontal="center" vertical="center" wrapText="1"/>
    </xf>
    <xf numFmtId="3" fontId="202" fillId="0" borderId="1" xfId="5184" applyNumberFormat="1" applyFont="1" applyFill="1" applyBorder="1" applyAlignment="1">
      <alignment vertical="center" wrapText="1"/>
    </xf>
    <xf numFmtId="328" fontId="202" fillId="0" borderId="1" xfId="5184" applyNumberFormat="1" applyFont="1" applyFill="1" applyBorder="1" applyAlignment="1">
      <alignment vertical="center" wrapText="1"/>
    </xf>
    <xf numFmtId="0" fontId="206" fillId="0" borderId="1" xfId="5184" applyFont="1" applyFill="1" applyBorder="1" applyAlignment="1">
      <alignment horizontal="center" vertical="center" wrapText="1"/>
    </xf>
    <xf numFmtId="0" fontId="202" fillId="0" borderId="0" xfId="5184" applyFont="1" applyFill="1" applyAlignment="1">
      <alignment vertical="center" wrapText="1"/>
    </xf>
    <xf numFmtId="0" fontId="12" fillId="0" borderId="1" xfId="5184" applyFont="1" applyFill="1" applyBorder="1" applyAlignment="1">
      <alignment horizontal="center" vertical="center" wrapText="1"/>
    </xf>
    <xf numFmtId="3" fontId="12" fillId="0" borderId="1" xfId="2946" applyNumberFormat="1" applyFont="1" applyFill="1" applyBorder="1" applyAlignment="1">
      <alignment vertical="center" wrapText="1"/>
    </xf>
    <xf numFmtId="3" fontId="12" fillId="0" borderId="1" xfId="5184" applyNumberFormat="1" applyFont="1" applyFill="1" applyBorder="1" applyAlignment="1">
      <alignment vertical="center" wrapText="1"/>
    </xf>
    <xf numFmtId="0" fontId="12" fillId="0" borderId="1" xfId="5184" applyFont="1" applyFill="1" applyBorder="1" applyAlignment="1">
      <alignment vertical="center" wrapText="1"/>
    </xf>
    <xf numFmtId="0" fontId="12" fillId="0" borderId="0" xfId="5184" applyFont="1" applyFill="1" applyAlignment="1">
      <alignment vertical="center" wrapText="1"/>
    </xf>
    <xf numFmtId="0" fontId="202" fillId="0" borderId="1" xfId="5184" applyFont="1" applyFill="1" applyBorder="1" applyAlignment="1">
      <alignment vertical="center" wrapText="1"/>
    </xf>
    <xf numFmtId="0" fontId="206" fillId="0" borderId="0" xfId="5184" applyFont="1" applyFill="1" applyAlignment="1">
      <alignment horizontal="center" vertical="center" wrapText="1"/>
    </xf>
    <xf numFmtId="0" fontId="203" fillId="0" borderId="0" xfId="2841" applyFont="1" applyFill="1" applyAlignment="1">
      <alignment vertical="center"/>
    </xf>
    <xf numFmtId="0" fontId="11" fillId="0" borderId="0" xfId="2841" applyFont="1" applyFill="1" applyAlignment="1">
      <alignment vertical="center" wrapText="1"/>
    </xf>
    <xf numFmtId="0" fontId="11" fillId="0" borderId="0" xfId="2841" applyFont="1" applyFill="1" applyAlignment="1">
      <alignment vertical="center"/>
    </xf>
    <xf numFmtId="0" fontId="12" fillId="0" borderId="0" xfId="2841" applyFont="1" applyFill="1" applyBorder="1" applyAlignment="1">
      <alignment vertical="center"/>
    </xf>
    <xf numFmtId="0" fontId="12" fillId="0" borderId="0" xfId="2841" applyFont="1" applyFill="1" applyAlignment="1">
      <alignment vertical="center"/>
    </xf>
    <xf numFmtId="0" fontId="12" fillId="0" borderId="0" xfId="2841" applyFont="1" applyFill="1" applyAlignment="1">
      <alignment horizontal="center" vertical="center"/>
    </xf>
    <xf numFmtId="0" fontId="12" fillId="0" borderId="0" xfId="2841" applyFont="1" applyFill="1" applyBorder="1" applyAlignment="1">
      <alignment horizontal="center" vertical="center" wrapText="1"/>
    </xf>
    <xf numFmtId="3" fontId="12" fillId="0" borderId="0" xfId="2841" applyNumberFormat="1" applyFont="1" applyFill="1" applyAlignment="1">
      <alignment horizontal="right" vertical="center"/>
    </xf>
    <xf numFmtId="3" fontId="12" fillId="0" borderId="0" xfId="2841" applyNumberFormat="1" applyFont="1" applyFill="1" applyAlignment="1">
      <alignment vertical="center"/>
    </xf>
    <xf numFmtId="3" fontId="208" fillId="0" borderId="0" xfId="2841" applyNumberFormat="1" applyFont="1" applyFill="1" applyAlignment="1">
      <alignment horizontal="left" vertical="center"/>
    </xf>
    <xf numFmtId="3" fontId="201" fillId="0" borderId="0" xfId="2841" applyNumberFormat="1" applyFont="1" applyFill="1" applyAlignment="1">
      <alignment horizontal="right" vertical="center"/>
    </xf>
    <xf numFmtId="3" fontId="12" fillId="0" borderId="0" xfId="2841" applyNumberFormat="1" applyFont="1" applyFill="1" applyBorder="1" applyAlignment="1">
      <alignment vertical="center"/>
    </xf>
    <xf numFmtId="0" fontId="13" fillId="0" borderId="1" xfId="2841" applyFont="1" applyFill="1" applyBorder="1" applyAlignment="1">
      <alignment horizontal="center" vertical="center" wrapText="1"/>
    </xf>
    <xf numFmtId="0" fontId="12" fillId="0" borderId="1" xfId="5185" quotePrefix="1" applyFont="1" applyFill="1" applyBorder="1" applyAlignment="1">
      <alignment vertical="center" wrapText="1"/>
    </xf>
    <xf numFmtId="0" fontId="12" fillId="0" borderId="1" xfId="5185" applyFont="1" applyFill="1" applyBorder="1" applyAlignment="1">
      <alignment horizontal="center" vertical="center" wrapText="1"/>
    </xf>
    <xf numFmtId="0" fontId="13" fillId="0" borderId="1" xfId="2841" applyFont="1" applyFill="1" applyBorder="1" applyAlignment="1">
      <alignment horizontal="center" vertical="center"/>
    </xf>
    <xf numFmtId="14" fontId="13" fillId="0" borderId="1" xfId="2841" applyNumberFormat="1" applyFont="1" applyFill="1" applyBorder="1" applyAlignment="1">
      <alignment horizontal="center" vertical="center" wrapText="1"/>
    </xf>
    <xf numFmtId="3" fontId="13" fillId="0" borderId="1" xfId="2841" applyNumberFormat="1" applyFont="1" applyFill="1" applyBorder="1" applyAlignment="1">
      <alignment horizontal="right" vertical="center"/>
    </xf>
    <xf numFmtId="14" fontId="13" fillId="0" borderId="1" xfId="2841" applyNumberFormat="1" applyFont="1" applyFill="1" applyBorder="1" applyAlignment="1">
      <alignment vertical="center"/>
    </xf>
    <xf numFmtId="3" fontId="13" fillId="0" borderId="1" xfId="2841" applyNumberFormat="1" applyFont="1" applyFill="1" applyBorder="1" applyAlignment="1">
      <alignment vertical="center"/>
    </xf>
    <xf numFmtId="0" fontId="12" fillId="0" borderId="0" xfId="2841" applyFont="1" applyFill="1" applyBorder="1" applyAlignment="1">
      <alignment vertical="center" wrapText="1"/>
    </xf>
    <xf numFmtId="0" fontId="12" fillId="0" borderId="1" xfId="5185" applyFont="1" applyFill="1" applyBorder="1" applyAlignment="1">
      <alignment vertical="center" wrapText="1"/>
    </xf>
    <xf numFmtId="1" fontId="12" fillId="0" borderId="1" xfId="5186" applyNumberFormat="1" applyFont="1" applyFill="1" applyBorder="1" applyAlignment="1">
      <alignment horizontal="center" vertical="center" wrapText="1"/>
    </xf>
    <xf numFmtId="14" fontId="13" fillId="0" borderId="1" xfId="5183" applyNumberFormat="1" applyFont="1" applyFill="1" applyBorder="1" applyAlignment="1">
      <alignment horizontal="center" vertical="center" wrapText="1"/>
    </xf>
    <xf numFmtId="0" fontId="12" fillId="0" borderId="9" xfId="2841" applyFont="1" applyFill="1" applyBorder="1" applyAlignment="1">
      <alignment horizontal="center" vertical="center" wrapText="1"/>
    </xf>
    <xf numFmtId="1" fontId="13" fillId="0" borderId="1" xfId="2841" applyNumberFormat="1" applyFont="1" applyFill="1" applyBorder="1" applyAlignment="1">
      <alignment horizontal="center" vertical="center" wrapText="1"/>
    </xf>
    <xf numFmtId="0" fontId="13" fillId="0" borderId="1" xfId="2841" applyFont="1" applyFill="1" applyBorder="1" applyAlignment="1">
      <alignment horizontal="left" vertical="center" wrapText="1"/>
    </xf>
    <xf numFmtId="0" fontId="209" fillId="0" borderId="0" xfId="2841" applyFont="1" applyFill="1" applyBorder="1" applyAlignment="1">
      <alignment vertical="center"/>
    </xf>
    <xf numFmtId="0" fontId="209" fillId="0" borderId="0" xfId="2841" applyFont="1" applyFill="1" applyAlignment="1">
      <alignment vertical="center"/>
    </xf>
    <xf numFmtId="0" fontId="12" fillId="0" borderId="1" xfId="2841" applyFont="1" applyFill="1" applyBorder="1" applyAlignment="1">
      <alignment horizontal="center" vertical="center" wrapText="1"/>
    </xf>
    <xf numFmtId="3" fontId="209" fillId="0" borderId="0" xfId="2841" applyNumberFormat="1" applyFont="1" applyFill="1" applyBorder="1" applyAlignment="1">
      <alignment vertical="center"/>
    </xf>
    <xf numFmtId="3" fontId="13" fillId="0" borderId="1" xfId="2841" applyNumberFormat="1" applyFont="1" applyFill="1" applyBorder="1" applyAlignment="1">
      <alignment horizontal="right" vertical="center" wrapText="1"/>
    </xf>
    <xf numFmtId="0" fontId="13" fillId="0" borderId="1" xfId="2841" applyFont="1" applyFill="1" applyBorder="1" applyAlignment="1">
      <alignment vertical="center" wrapText="1"/>
    </xf>
    <xf numFmtId="327" fontId="203" fillId="0" borderId="0" xfId="2592" applyNumberFormat="1" applyFont="1" applyFill="1" applyAlignment="1">
      <alignment horizontal="center" vertical="center" wrapText="1"/>
    </xf>
    <xf numFmtId="0" fontId="14" fillId="0" borderId="0" xfId="2592" applyFont="1" applyFill="1" applyAlignment="1">
      <alignment vertical="center" wrapText="1"/>
    </xf>
    <xf numFmtId="0" fontId="14" fillId="0" borderId="0" xfId="2592" applyFont="1" applyFill="1" applyAlignment="1">
      <alignment horizontal="center" vertical="center" wrapText="1"/>
    </xf>
    <xf numFmtId="3" fontId="14" fillId="0" borderId="0" xfId="2592" applyNumberFormat="1" applyFont="1" applyFill="1" applyAlignment="1">
      <alignment vertical="center" wrapText="1"/>
    </xf>
    <xf numFmtId="3" fontId="204" fillId="0" borderId="0" xfId="2592" applyNumberFormat="1" applyFont="1" applyFill="1" applyAlignment="1">
      <alignment vertical="center" wrapText="1"/>
    </xf>
    <xf numFmtId="324" fontId="202" fillId="0" borderId="0" xfId="2592" applyNumberFormat="1" applyFont="1" applyFill="1" applyAlignment="1">
      <alignment vertical="center" wrapText="1"/>
    </xf>
    <xf numFmtId="0" fontId="202" fillId="0" borderId="0" xfId="2592" applyFont="1" applyFill="1" applyAlignment="1">
      <alignment horizontal="center" vertical="center" wrapText="1"/>
    </xf>
    <xf numFmtId="328" fontId="202" fillId="0" borderId="0" xfId="2592" applyNumberFormat="1" applyFont="1" applyFill="1" applyAlignment="1">
      <alignment horizontal="center" vertical="center" wrapText="1"/>
    </xf>
    <xf numFmtId="0" fontId="205" fillId="0" borderId="1" xfId="2592" applyFont="1" applyFill="1" applyBorder="1" applyAlignment="1">
      <alignment horizontal="center" vertical="center" wrapText="1"/>
    </xf>
    <xf numFmtId="0" fontId="202" fillId="0" borderId="0" xfId="2592" applyFont="1" applyFill="1" applyBorder="1" applyAlignment="1">
      <alignment horizontal="center" vertical="center" wrapText="1"/>
    </xf>
    <xf numFmtId="3" fontId="202" fillId="0" borderId="1" xfId="2592" applyNumberFormat="1" applyFont="1" applyFill="1" applyBorder="1" applyAlignment="1">
      <alignment vertical="center" wrapText="1"/>
    </xf>
    <xf numFmtId="328" fontId="202" fillId="0" borderId="1" xfId="2592" applyNumberFormat="1" applyFont="1" applyFill="1" applyBorder="1" applyAlignment="1">
      <alignment vertical="center" wrapText="1"/>
    </xf>
    <xf numFmtId="0" fontId="206" fillId="0" borderId="1" xfId="2592" applyFont="1" applyFill="1" applyBorder="1" applyAlignment="1">
      <alignment horizontal="center" vertical="center" wrapText="1"/>
    </xf>
    <xf numFmtId="0" fontId="202" fillId="0" borderId="0" xfId="2592" applyFont="1" applyFill="1" applyAlignment="1">
      <alignment vertical="center" wrapText="1"/>
    </xf>
    <xf numFmtId="0" fontId="12" fillId="0" borderId="1" xfId="2592" applyFont="1" applyFill="1" applyBorder="1" applyAlignment="1">
      <alignment horizontal="center" vertical="center" wrapText="1"/>
    </xf>
    <xf numFmtId="0" fontId="12" fillId="0" borderId="1" xfId="2592" applyFont="1" applyFill="1" applyBorder="1" applyAlignment="1">
      <alignment horizontal="left" vertical="center" wrapText="1"/>
    </xf>
    <xf numFmtId="3" fontId="12" fillId="0" borderId="1" xfId="2592" applyNumberFormat="1" applyFont="1" applyFill="1" applyBorder="1" applyAlignment="1">
      <alignment vertical="center" wrapText="1"/>
    </xf>
    <xf numFmtId="328" fontId="12" fillId="0" borderId="1" xfId="2592" applyNumberFormat="1" applyFont="1" applyFill="1" applyBorder="1" applyAlignment="1">
      <alignment vertical="center" wrapText="1"/>
    </xf>
    <xf numFmtId="0" fontId="12" fillId="0" borderId="0" xfId="2592" applyFont="1" applyFill="1" applyAlignment="1">
      <alignment vertical="center" wrapText="1"/>
    </xf>
    <xf numFmtId="1" fontId="12" fillId="0" borderId="1" xfId="5183" applyNumberFormat="1" applyFont="1" applyFill="1" applyBorder="1" applyAlignment="1">
      <alignment horizontal="center" vertical="center" wrapText="1"/>
    </xf>
    <xf numFmtId="3" fontId="12" fillId="0" borderId="1" xfId="2592" applyNumberFormat="1" applyFont="1" applyFill="1" applyBorder="1" applyAlignment="1">
      <alignment horizontal="right" vertical="center" wrapText="1"/>
    </xf>
    <xf numFmtId="222" fontId="12" fillId="0" borderId="1" xfId="5188" applyNumberFormat="1" applyFont="1" applyFill="1" applyBorder="1" applyAlignment="1">
      <alignment vertical="center" wrapText="1"/>
    </xf>
    <xf numFmtId="0" fontId="12" fillId="0" borderId="1" xfId="2592" quotePrefix="1" applyFont="1" applyFill="1" applyBorder="1" applyAlignment="1">
      <alignment vertical="center" wrapText="1"/>
    </xf>
    <xf numFmtId="173" fontId="12" fillId="0" borderId="1" xfId="5187" applyNumberFormat="1" applyFont="1" applyFill="1" applyBorder="1" applyAlignment="1">
      <alignment horizontal="right" vertical="center" indent="2"/>
    </xf>
    <xf numFmtId="3" fontId="12" fillId="0" borderId="0" xfId="2592" applyNumberFormat="1" applyFont="1" applyFill="1" applyAlignment="1">
      <alignment vertical="center" wrapText="1"/>
    </xf>
    <xf numFmtId="10" fontId="14" fillId="0" borderId="0" xfId="2592" applyNumberFormat="1" applyFont="1" applyFill="1" applyAlignment="1">
      <alignment vertical="center" wrapText="1"/>
    </xf>
    <xf numFmtId="0" fontId="12" fillId="0" borderId="8" xfId="2592" quotePrefix="1" applyFont="1" applyFill="1" applyBorder="1" applyAlignment="1">
      <alignment vertical="center" wrapText="1"/>
    </xf>
    <xf numFmtId="0" fontId="206" fillId="0" borderId="0" xfId="2592" applyFont="1" applyFill="1" applyAlignment="1">
      <alignment horizontal="center" vertical="center" wrapText="1"/>
    </xf>
    <xf numFmtId="3" fontId="12" fillId="0" borderId="0" xfId="0" applyNumberFormat="1" applyFont="1" applyAlignment="1">
      <alignment horizontal="center" vertical="center"/>
    </xf>
    <xf numFmtId="3" fontId="13" fillId="47" borderId="0" xfId="5147" applyNumberFormat="1" applyFont="1" applyFill="1" applyBorder="1" applyAlignment="1">
      <alignment horizontal="center" vertical="center"/>
    </xf>
    <xf numFmtId="0" fontId="12" fillId="0" borderId="1" xfId="2841" applyFont="1" applyFill="1" applyBorder="1" applyAlignment="1">
      <alignment vertical="center"/>
    </xf>
    <xf numFmtId="3" fontId="203" fillId="47" borderId="0" xfId="5185" applyNumberFormat="1" applyFont="1" applyFill="1" applyAlignment="1">
      <alignment vertical="center"/>
    </xf>
    <xf numFmtId="0" fontId="14" fillId="0" borderId="0" xfId="5185" applyFont="1" applyAlignment="1">
      <alignment vertical="center"/>
    </xf>
    <xf numFmtId="0" fontId="14" fillId="0" borderId="0" xfId="5185" applyFont="1"/>
    <xf numFmtId="0" fontId="14" fillId="0" borderId="0" xfId="5185" applyFont="1" applyAlignment="1">
      <alignment horizontal="center"/>
    </xf>
    <xf numFmtId="0" fontId="14" fillId="0" borderId="0" xfId="5185" applyFont="1" applyAlignment="1">
      <alignment vertical="center" wrapText="1"/>
    </xf>
    <xf numFmtId="0" fontId="14" fillId="0" borderId="0" xfId="5185" applyFont="1" applyAlignment="1">
      <alignment horizontal="center" vertical="center"/>
    </xf>
    <xf numFmtId="0" fontId="215" fillId="0" borderId="1" xfId="5185" applyFont="1" applyFill="1" applyBorder="1" applyAlignment="1">
      <alignment horizontal="center" vertical="center" wrapText="1"/>
    </xf>
    <xf numFmtId="0" fontId="203" fillId="0" borderId="0" xfId="5185" applyFont="1" applyAlignment="1">
      <alignment horizontal="center" vertical="center"/>
    </xf>
    <xf numFmtId="0" fontId="150" fillId="0" borderId="1" xfId="5185" applyFont="1" applyFill="1" applyBorder="1" applyAlignment="1">
      <alignment horizontal="center" vertical="center"/>
    </xf>
    <xf numFmtId="0" fontId="215" fillId="0" borderId="1" xfId="5185" applyFont="1" applyFill="1" applyBorder="1" applyAlignment="1">
      <alignment vertical="center" wrapText="1"/>
    </xf>
    <xf numFmtId="3" fontId="215" fillId="0" borderId="1" xfId="5185" applyNumberFormat="1" applyFont="1" applyFill="1" applyBorder="1" applyAlignment="1">
      <alignment vertical="center"/>
    </xf>
    <xf numFmtId="3" fontId="201" fillId="0" borderId="1" xfId="5185" applyNumberFormat="1" applyFont="1" applyBorder="1" applyAlignment="1">
      <alignment horizontal="left" vertical="center"/>
    </xf>
    <xf numFmtId="3" fontId="14" fillId="0" borderId="0" xfId="5185" applyNumberFormat="1" applyFont="1" applyAlignment="1">
      <alignment vertical="center"/>
    </xf>
    <xf numFmtId="3" fontId="203" fillId="0" borderId="0" xfId="5185" applyNumberFormat="1" applyFont="1" applyAlignment="1">
      <alignment vertical="center"/>
    </xf>
    <xf numFmtId="0" fontId="215" fillId="0" borderId="1" xfId="5185" applyFont="1" applyBorder="1" applyAlignment="1">
      <alignment horizontal="center" vertical="center"/>
    </xf>
    <xf numFmtId="0" fontId="215" fillId="0" borderId="1" xfId="5185" applyFont="1" applyBorder="1" applyAlignment="1">
      <alignment vertical="center" wrapText="1"/>
    </xf>
    <xf numFmtId="3" fontId="201" fillId="0" borderId="1" xfId="5185" applyNumberFormat="1" applyFont="1" applyBorder="1" applyAlignment="1">
      <alignment horizontal="left" vertical="center" wrapText="1"/>
    </xf>
    <xf numFmtId="0" fontId="215" fillId="0" borderId="0" xfId="5185" applyFont="1" applyAlignment="1">
      <alignment vertical="center"/>
    </xf>
    <xf numFmtId="3" fontId="215" fillId="0" borderId="0" xfId="5185" applyNumberFormat="1" applyFont="1" applyAlignment="1">
      <alignment horizontal="left" vertical="center"/>
    </xf>
    <xf numFmtId="3" fontId="198" fillId="0" borderId="1" xfId="5185" applyNumberFormat="1" applyFont="1" applyBorder="1" applyAlignment="1">
      <alignment horizontal="left" vertical="center"/>
    </xf>
    <xf numFmtId="0" fontId="150" fillId="0" borderId="1" xfId="5185" applyFont="1" applyBorder="1" applyAlignment="1">
      <alignment horizontal="center" vertical="center"/>
    </xf>
    <xf numFmtId="1" fontId="150" fillId="0" borderId="1" xfId="5183" applyNumberFormat="1" applyFont="1" applyFill="1" applyBorder="1" applyAlignment="1">
      <alignment vertical="center" wrapText="1"/>
    </xf>
    <xf numFmtId="0" fontId="150" fillId="0" borderId="1" xfId="5185" applyFont="1" applyBorder="1" applyAlignment="1">
      <alignment vertical="center" wrapText="1"/>
    </xf>
    <xf numFmtId="3" fontId="150" fillId="0" borderId="1" xfId="5185" applyNumberFormat="1" applyFont="1" applyBorder="1" applyAlignment="1">
      <alignment vertical="center" wrapText="1"/>
    </xf>
    <xf numFmtId="3" fontId="201" fillId="0" borderId="1" xfId="5185" applyNumberFormat="1" applyFont="1" applyBorder="1" applyAlignment="1">
      <alignment horizontal="center" vertical="center" wrapText="1"/>
    </xf>
    <xf numFmtId="0" fontId="150" fillId="0" borderId="0" xfId="5185" applyFont="1" applyAlignment="1">
      <alignment vertical="center"/>
    </xf>
    <xf numFmtId="3" fontId="150" fillId="0" borderId="0" xfId="5185" applyNumberFormat="1" applyFont="1" applyAlignment="1">
      <alignment horizontal="left" vertical="center"/>
    </xf>
    <xf numFmtId="0" fontId="203" fillId="0" borderId="1" xfId="5185" applyFont="1" applyBorder="1" applyAlignment="1">
      <alignment horizontal="center" vertical="center"/>
    </xf>
    <xf numFmtId="0" fontId="215" fillId="0" borderId="1" xfId="5185" applyFont="1" applyBorder="1" applyAlignment="1">
      <alignment horizontal="center" vertical="center" wrapText="1"/>
    </xf>
    <xf numFmtId="3" fontId="215" fillId="0" borderId="1" xfId="5185" applyNumberFormat="1" applyFont="1" applyFill="1" applyBorder="1" applyAlignment="1">
      <alignment vertical="center" wrapText="1"/>
    </xf>
    <xf numFmtId="3" fontId="198" fillId="0" borderId="1" xfId="5185" applyNumberFormat="1" applyFont="1" applyBorder="1" applyAlignment="1">
      <alignment horizontal="center" vertical="center" wrapText="1"/>
    </xf>
    <xf numFmtId="0" fontId="203" fillId="0" borderId="0" xfId="5185" applyFont="1" applyAlignment="1">
      <alignment vertical="center"/>
    </xf>
    <xf numFmtId="0" fontId="14" fillId="0" borderId="1" xfId="5185" applyFont="1" applyBorder="1" applyAlignment="1">
      <alignment horizontal="center" vertical="center"/>
    </xf>
    <xf numFmtId="1" fontId="150" fillId="0" borderId="1" xfId="5183" applyNumberFormat="1" applyFont="1" applyFill="1" applyBorder="1" applyAlignment="1">
      <alignment horizontal="center" vertical="center" wrapText="1"/>
    </xf>
    <xf numFmtId="3" fontId="150" fillId="0" borderId="1" xfId="5185" applyNumberFormat="1" applyFont="1" applyFill="1" applyBorder="1" applyAlignment="1">
      <alignment vertical="center" wrapText="1"/>
    </xf>
    <xf numFmtId="3" fontId="150" fillId="0" borderId="1" xfId="5185" applyNumberFormat="1" applyFont="1" applyFill="1" applyBorder="1" applyAlignment="1">
      <alignment vertical="center"/>
    </xf>
    <xf numFmtId="0" fontId="150" fillId="0" borderId="1" xfId="5183" applyNumberFormat="1" applyFont="1" applyFill="1" applyBorder="1" applyAlignment="1">
      <alignment horizontal="center" vertical="center" wrapText="1"/>
    </xf>
    <xf numFmtId="3" fontId="201" fillId="0" borderId="0" xfId="5185" applyNumberFormat="1" applyFont="1" applyAlignment="1">
      <alignment horizontal="left" vertical="center"/>
    </xf>
    <xf numFmtId="3" fontId="14" fillId="0" borderId="0" xfId="5185" applyNumberFormat="1" applyFont="1" applyAlignment="1">
      <alignment horizontal="left" vertical="center"/>
    </xf>
    <xf numFmtId="1" fontId="220" fillId="0" borderId="0" xfId="5183" applyNumberFormat="1" applyFont="1" applyFill="1" applyAlignment="1">
      <alignment vertical="center"/>
    </xf>
    <xf numFmtId="1" fontId="221" fillId="0" borderId="0" xfId="5183" applyNumberFormat="1" applyFont="1" applyFill="1" applyAlignment="1">
      <alignment vertical="center"/>
    </xf>
    <xf numFmtId="3" fontId="207" fillId="0" borderId="0" xfId="5183" applyNumberFormat="1" applyFont="1" applyFill="1" applyBorder="1" applyAlignment="1">
      <alignment horizontal="center" vertical="center" wrapText="1"/>
    </xf>
    <xf numFmtId="3" fontId="207" fillId="0" borderId="1" xfId="5183" applyNumberFormat="1" applyFont="1" applyFill="1" applyBorder="1" applyAlignment="1">
      <alignment horizontal="center" vertical="center" wrapText="1"/>
    </xf>
    <xf numFmtId="0" fontId="223" fillId="0" borderId="1" xfId="5183" applyNumberFormat="1" applyFont="1" applyFill="1" applyBorder="1" applyAlignment="1">
      <alignment horizontal="center" vertical="center" wrapText="1"/>
    </xf>
    <xf numFmtId="1" fontId="223" fillId="0" borderId="1" xfId="5183" applyNumberFormat="1" applyFont="1" applyFill="1" applyBorder="1" applyAlignment="1">
      <alignment horizontal="center" vertical="center" wrapText="1"/>
    </xf>
    <xf numFmtId="3" fontId="223" fillId="0" borderId="1" xfId="5183" applyNumberFormat="1" applyFont="1" applyFill="1" applyBorder="1" applyAlignment="1">
      <alignment horizontal="right" vertical="center" wrapText="1"/>
    </xf>
    <xf numFmtId="1" fontId="207" fillId="0" borderId="1" xfId="5183" applyNumberFormat="1" applyFont="1" applyFill="1" applyBorder="1" applyAlignment="1">
      <alignment horizontal="center" vertical="center" wrapText="1"/>
    </xf>
    <xf numFmtId="1" fontId="207" fillId="0" borderId="0" xfId="5183" applyNumberFormat="1" applyFont="1" applyFill="1" applyBorder="1" applyAlignment="1">
      <alignment horizontal="center" vertical="center" wrapText="1"/>
    </xf>
    <xf numFmtId="0" fontId="207" fillId="0" borderId="1" xfId="5183" applyNumberFormat="1" applyFont="1" applyFill="1" applyBorder="1" applyAlignment="1">
      <alignment horizontal="center" vertical="center"/>
    </xf>
    <xf numFmtId="3" fontId="207" fillId="0" borderId="1" xfId="5190" applyNumberFormat="1" applyFont="1" applyFill="1" applyBorder="1" applyAlignment="1">
      <alignment horizontal="right" vertical="center" wrapText="1"/>
    </xf>
    <xf numFmtId="1" fontId="207" fillId="0" borderId="1" xfId="5183" applyNumberFormat="1" applyFont="1" applyFill="1" applyBorder="1" applyAlignment="1">
      <alignment vertical="center" wrapText="1"/>
    </xf>
    <xf numFmtId="1" fontId="207" fillId="0" borderId="0" xfId="5183" applyNumberFormat="1" applyFont="1" applyFill="1" applyAlignment="1">
      <alignment vertical="center" wrapText="1"/>
    </xf>
    <xf numFmtId="1" fontId="207" fillId="0" borderId="1" xfId="5183" applyNumberFormat="1" applyFont="1" applyFill="1" applyBorder="1" applyAlignment="1">
      <alignment horizontal="left" vertical="center" wrapText="1"/>
    </xf>
    <xf numFmtId="0" fontId="223" fillId="0" borderId="1" xfId="5183" applyNumberFormat="1" applyFont="1" applyFill="1" applyBorder="1" applyAlignment="1">
      <alignment horizontal="center" vertical="center"/>
    </xf>
    <xf numFmtId="1" fontId="223" fillId="0" borderId="1" xfId="5183" applyNumberFormat="1" applyFont="1" applyFill="1" applyBorder="1" applyAlignment="1">
      <alignment vertical="center" wrapText="1"/>
    </xf>
    <xf numFmtId="3" fontId="223" fillId="0" borderId="1" xfId="5183" quotePrefix="1" applyNumberFormat="1" applyFont="1" applyFill="1" applyBorder="1" applyAlignment="1">
      <alignment horizontal="center" vertical="center" wrapText="1"/>
    </xf>
    <xf numFmtId="3" fontId="223" fillId="0" borderId="1" xfId="5183" applyNumberFormat="1" applyFont="1" applyFill="1" applyBorder="1" applyAlignment="1">
      <alignment horizontal="center" vertical="center" wrapText="1"/>
    </xf>
    <xf numFmtId="3" fontId="223" fillId="0" borderId="1" xfId="5190" applyNumberFormat="1" applyFont="1" applyFill="1" applyBorder="1" applyAlignment="1">
      <alignment horizontal="right" vertical="center" wrapText="1"/>
    </xf>
    <xf numFmtId="49" fontId="223" fillId="0" borderId="1" xfId="5183" applyNumberFormat="1" applyFont="1" applyFill="1" applyBorder="1" applyAlignment="1">
      <alignment horizontal="center" vertical="center"/>
    </xf>
    <xf numFmtId="173" fontId="223" fillId="0" borderId="1" xfId="5186" applyNumberFormat="1" applyFont="1" applyFill="1" applyBorder="1" applyAlignment="1">
      <alignment horizontal="right" vertical="center" wrapText="1"/>
    </xf>
    <xf numFmtId="1" fontId="223" fillId="0" borderId="1" xfId="5183" applyNumberFormat="1" applyFont="1" applyFill="1" applyBorder="1" applyAlignment="1">
      <alignment horizontal="right" vertical="center"/>
    </xf>
    <xf numFmtId="3" fontId="223" fillId="0" borderId="1" xfId="5183" applyNumberFormat="1" applyFont="1" applyFill="1" applyBorder="1" applyAlignment="1">
      <alignment horizontal="right" vertical="center"/>
    </xf>
    <xf numFmtId="1" fontId="223" fillId="0" borderId="0" xfId="5183" applyNumberFormat="1" applyFont="1" applyFill="1" applyAlignment="1">
      <alignment vertical="center"/>
    </xf>
    <xf numFmtId="173" fontId="223" fillId="0" borderId="1" xfId="5186" applyNumberFormat="1" applyFont="1" applyFill="1" applyBorder="1" applyAlignment="1">
      <alignment horizontal="right" vertical="center"/>
    </xf>
    <xf numFmtId="173" fontId="223" fillId="0" borderId="1" xfId="5190" applyNumberFormat="1" applyFont="1" applyFill="1" applyBorder="1" applyAlignment="1">
      <alignment horizontal="right" vertical="center"/>
    </xf>
    <xf numFmtId="10" fontId="223" fillId="0" borderId="1" xfId="5191" applyNumberFormat="1" applyFont="1" applyFill="1" applyBorder="1" applyAlignment="1">
      <alignment horizontal="right" vertical="center" wrapText="1"/>
    </xf>
    <xf numFmtId="1" fontId="223" fillId="0" borderId="0" xfId="5183" applyNumberFormat="1" applyFont="1" applyFill="1" applyBorder="1" applyAlignment="1">
      <alignment horizontal="center" vertical="center" wrapText="1"/>
    </xf>
    <xf numFmtId="169" fontId="223" fillId="0" borderId="1" xfId="5186" applyFont="1" applyFill="1" applyBorder="1" applyAlignment="1">
      <alignment horizontal="center" vertical="center" wrapText="1"/>
    </xf>
    <xf numFmtId="3" fontId="223" fillId="0" borderId="1" xfId="5186" applyNumberFormat="1" applyFont="1" applyFill="1" applyBorder="1" applyAlignment="1">
      <alignment vertical="center"/>
    </xf>
    <xf numFmtId="49" fontId="221" fillId="0" borderId="0" xfId="5183" applyNumberFormat="1" applyFont="1" applyFill="1" applyAlignment="1">
      <alignment horizontal="center" vertical="center"/>
    </xf>
    <xf numFmtId="1" fontId="221" fillId="0" borderId="0" xfId="5183" applyNumberFormat="1" applyFont="1" applyFill="1" applyAlignment="1">
      <alignment horizontal="center" vertical="center"/>
    </xf>
    <xf numFmtId="1" fontId="221" fillId="0" borderId="0" xfId="5183" applyNumberFormat="1" applyFont="1" applyFill="1" applyAlignment="1">
      <alignment horizontal="center" vertical="center" wrapText="1"/>
    </xf>
    <xf numFmtId="3" fontId="221" fillId="0" borderId="0" xfId="5183" applyNumberFormat="1" applyFont="1" applyFill="1" applyAlignment="1">
      <alignment horizontal="right" vertical="center"/>
    </xf>
    <xf numFmtId="1" fontId="221" fillId="0" borderId="0" xfId="5183" applyNumberFormat="1" applyFont="1" applyFill="1" applyAlignment="1">
      <alignment horizontal="right" vertical="center"/>
    </xf>
    <xf numFmtId="0" fontId="221" fillId="0" borderId="1" xfId="5183" applyNumberFormat="1" applyFont="1" applyFill="1" applyBorder="1" applyAlignment="1">
      <alignment horizontal="center" vertical="center"/>
    </xf>
    <xf numFmtId="0" fontId="221" fillId="0" borderId="1" xfId="5189" applyFont="1" applyFill="1" applyBorder="1" applyAlignment="1">
      <alignment horizontal="left" vertical="center" wrapText="1"/>
    </xf>
    <xf numFmtId="1" fontId="221" fillId="0" borderId="1" xfId="5183" applyNumberFormat="1" applyFont="1" applyFill="1" applyBorder="1" applyAlignment="1">
      <alignment horizontal="center" vertical="center" wrapText="1"/>
    </xf>
    <xf numFmtId="173" fontId="221" fillId="0" borderId="1" xfId="5189" applyNumberFormat="1" applyFont="1" applyFill="1" applyBorder="1" applyAlignment="1">
      <alignment horizontal="center" vertical="center" wrapText="1"/>
    </xf>
    <xf numFmtId="173" fontId="221" fillId="0" borderId="1" xfId="5190" applyNumberFormat="1" applyFont="1" applyFill="1" applyBorder="1" applyAlignment="1">
      <alignment horizontal="right" vertical="center"/>
    </xf>
    <xf numFmtId="169" fontId="221" fillId="0" borderId="1" xfId="5190" applyFont="1" applyFill="1" applyBorder="1" applyAlignment="1">
      <alignment horizontal="right" vertical="center"/>
    </xf>
    <xf numFmtId="3" fontId="221" fillId="0" borderId="1" xfId="5183" applyNumberFormat="1" applyFont="1" applyFill="1" applyBorder="1" applyAlignment="1">
      <alignment horizontal="right" vertical="center"/>
    </xf>
    <xf numFmtId="3" fontId="221" fillId="0" borderId="1" xfId="5190" applyNumberFormat="1" applyFont="1" applyFill="1" applyBorder="1" applyAlignment="1">
      <alignment horizontal="right" vertical="center"/>
    </xf>
    <xf numFmtId="222" fontId="221" fillId="0" borderId="1" xfId="5191" applyNumberFormat="1" applyFont="1" applyFill="1" applyBorder="1" applyAlignment="1">
      <alignment horizontal="right" vertical="center" wrapText="1"/>
    </xf>
    <xf numFmtId="1" fontId="221" fillId="0" borderId="0" xfId="5183" applyNumberFormat="1" applyFont="1" applyFill="1" applyBorder="1" applyAlignment="1">
      <alignment horizontal="center" vertical="center" wrapText="1"/>
    </xf>
    <xf numFmtId="1" fontId="221" fillId="0" borderId="1" xfId="5183" applyNumberFormat="1" applyFont="1" applyFill="1" applyBorder="1" applyAlignment="1">
      <alignment vertical="center" wrapText="1"/>
    </xf>
    <xf numFmtId="3" fontId="221" fillId="0" borderId="1" xfId="5190" applyNumberFormat="1" applyFont="1" applyFill="1" applyBorder="1" applyAlignment="1">
      <alignment horizontal="right" vertical="center" wrapText="1"/>
    </xf>
    <xf numFmtId="1" fontId="221" fillId="0" borderId="1" xfId="5183" applyNumberFormat="1" applyFont="1" applyFill="1" applyBorder="1" applyAlignment="1">
      <alignment horizontal="right" vertical="center"/>
    </xf>
    <xf numFmtId="173" fontId="221" fillId="0" borderId="1" xfId="5190" applyNumberFormat="1" applyFont="1" applyFill="1" applyBorder="1" applyAlignment="1">
      <alignment horizontal="right" vertical="center" wrapText="1"/>
    </xf>
    <xf numFmtId="10" fontId="221" fillId="0" borderId="1" xfId="5191" applyNumberFormat="1" applyFont="1" applyFill="1" applyBorder="1" applyAlignment="1">
      <alignment horizontal="right" vertical="center" wrapText="1"/>
    </xf>
    <xf numFmtId="1" fontId="221" fillId="0" borderId="0" xfId="5183" applyNumberFormat="1" applyFont="1" applyFill="1" applyAlignment="1">
      <alignment vertical="center" wrapText="1"/>
    </xf>
    <xf numFmtId="1" fontId="23" fillId="0" borderId="0" xfId="5183" applyNumberFormat="1" applyFont="1" applyFill="1" applyAlignment="1">
      <alignment vertical="center"/>
    </xf>
    <xf numFmtId="3" fontId="224" fillId="0" borderId="0" xfId="5183" applyNumberFormat="1" applyFont="1" applyFill="1" applyAlignment="1">
      <alignment horizontal="center" vertical="center" wrapText="1"/>
    </xf>
    <xf numFmtId="1" fontId="23" fillId="0" borderId="0" xfId="5183" applyNumberFormat="1" applyFont="1" applyFill="1" applyAlignment="1">
      <alignment vertical="center" wrapText="1"/>
    </xf>
    <xf numFmtId="3" fontId="23" fillId="47" borderId="0" xfId="5183" applyNumberFormat="1" applyFont="1" applyFill="1" applyAlignment="1">
      <alignment horizontal="center" vertical="center"/>
    </xf>
    <xf numFmtId="3" fontId="23" fillId="0" borderId="0" xfId="5183" applyNumberFormat="1" applyFont="1" applyFill="1" applyAlignment="1">
      <alignment horizontal="center" vertical="center" wrapText="1"/>
    </xf>
    <xf numFmtId="1" fontId="220" fillId="0" borderId="0" xfId="5183" applyNumberFormat="1" applyFont="1" applyFill="1" applyBorder="1" applyAlignment="1">
      <alignment vertical="center"/>
    </xf>
    <xf numFmtId="1" fontId="220" fillId="0" borderId="0" xfId="5183" applyNumberFormat="1" applyFont="1" applyFill="1" applyBorder="1" applyAlignment="1">
      <alignment horizontal="center" vertical="center"/>
    </xf>
    <xf numFmtId="1" fontId="220" fillId="0" borderId="0" xfId="5183" applyNumberFormat="1" applyFont="1" applyFill="1" applyBorder="1" applyAlignment="1">
      <alignment horizontal="center" vertical="center" wrapText="1"/>
    </xf>
    <xf numFmtId="1" fontId="220" fillId="0" borderId="0" xfId="5183" applyNumberFormat="1" applyFont="1" applyFill="1" applyAlignment="1">
      <alignment horizontal="right" vertical="center"/>
    </xf>
    <xf numFmtId="328" fontId="23" fillId="0" borderId="0" xfId="5183" applyNumberFormat="1" applyFont="1" applyFill="1" applyAlignment="1">
      <alignment horizontal="center" vertical="center"/>
    </xf>
    <xf numFmtId="1" fontId="220" fillId="0" borderId="0" xfId="5183" applyNumberFormat="1" applyFont="1" applyFill="1" applyAlignment="1">
      <alignment horizontal="center" vertical="center"/>
    </xf>
    <xf numFmtId="3" fontId="207" fillId="0" borderId="0" xfId="5183" applyNumberFormat="1" applyFont="1" applyFill="1" applyAlignment="1">
      <alignment horizontal="center" vertical="center" wrapText="1"/>
    </xf>
    <xf numFmtId="1" fontId="207" fillId="0" borderId="37" xfId="5183" applyNumberFormat="1" applyFont="1" applyFill="1" applyBorder="1" applyAlignment="1">
      <alignment horizontal="center" vertical="center" wrapText="1"/>
    </xf>
    <xf numFmtId="1" fontId="207" fillId="0" borderId="0" xfId="5183" applyNumberFormat="1" applyFont="1" applyFill="1" applyAlignment="1">
      <alignment horizontal="center" vertical="center" wrapText="1"/>
    </xf>
    <xf numFmtId="3" fontId="207" fillId="0" borderId="0" xfId="5183" applyNumberFormat="1" applyFont="1" applyFill="1" applyAlignment="1">
      <alignment horizontal="left" vertical="center" wrapText="1"/>
    </xf>
    <xf numFmtId="0" fontId="223" fillId="0" borderId="1" xfId="5189" applyFont="1" applyFill="1" applyBorder="1" applyAlignment="1">
      <alignment vertical="center" wrapText="1"/>
    </xf>
    <xf numFmtId="0" fontId="223" fillId="0" borderId="1" xfId="5189" applyFont="1" applyFill="1" applyBorder="1" applyAlignment="1">
      <alignment horizontal="center" vertical="center" wrapText="1"/>
    </xf>
    <xf numFmtId="1" fontId="222" fillId="0" borderId="1" xfId="5183" applyNumberFormat="1" applyFont="1" applyFill="1" applyBorder="1" applyAlignment="1">
      <alignment horizontal="center" vertical="center" wrapText="1"/>
    </xf>
    <xf numFmtId="1" fontId="23" fillId="0" borderId="1" xfId="5183" applyNumberFormat="1" applyFont="1" applyFill="1" applyBorder="1" applyAlignment="1">
      <alignment horizontal="center" vertical="center"/>
    </xf>
    <xf numFmtId="1" fontId="23" fillId="0" borderId="1" xfId="5183" applyNumberFormat="1" applyFont="1" applyFill="1" applyBorder="1" applyAlignment="1">
      <alignment horizontal="center" vertical="center" wrapText="1"/>
    </xf>
    <xf numFmtId="1" fontId="23" fillId="0" borderId="1" xfId="5183" applyNumberFormat="1" applyFont="1" applyFill="1" applyBorder="1" applyAlignment="1">
      <alignment horizontal="right" vertical="center"/>
    </xf>
    <xf numFmtId="3" fontId="23" fillId="0" borderId="1" xfId="5183" applyNumberFormat="1" applyFont="1" applyFill="1" applyBorder="1" applyAlignment="1">
      <alignment horizontal="right" vertical="center"/>
    </xf>
    <xf numFmtId="1" fontId="23" fillId="0" borderId="0" xfId="5183" applyNumberFormat="1" applyFont="1" applyFill="1" applyAlignment="1">
      <alignment horizontal="center" vertical="center" wrapText="1"/>
    </xf>
    <xf numFmtId="1" fontId="23" fillId="0" borderId="0" xfId="5183" applyNumberFormat="1" applyFont="1" applyFill="1" applyAlignment="1">
      <alignment horizontal="center" vertical="center"/>
    </xf>
    <xf numFmtId="1" fontId="207" fillId="0" borderId="0" xfId="5183" applyNumberFormat="1" applyFont="1" applyFill="1" applyAlignment="1">
      <alignment horizontal="center" vertical="center" wrapText="1"/>
    </xf>
    <xf numFmtId="0" fontId="12" fillId="0" borderId="49" xfId="2592" applyFont="1" applyFill="1" applyBorder="1" applyAlignment="1">
      <alignment horizontal="center" vertical="center" wrapText="1"/>
    </xf>
    <xf numFmtId="3" fontId="12" fillId="0" borderId="49" xfId="2592" applyNumberFormat="1" applyFont="1" applyFill="1" applyBorder="1" applyAlignment="1">
      <alignment horizontal="right" vertical="center" wrapText="1"/>
    </xf>
    <xf numFmtId="3" fontId="12" fillId="0" borderId="49" xfId="2592" applyNumberFormat="1" applyFont="1" applyFill="1" applyBorder="1" applyAlignment="1">
      <alignment vertical="center" wrapText="1"/>
    </xf>
    <xf numFmtId="222" fontId="12" fillId="0" borderId="49" xfId="5188" applyNumberFormat="1" applyFont="1" applyFill="1" applyBorder="1" applyAlignment="1">
      <alignment vertical="center" wrapText="1"/>
    </xf>
    <xf numFmtId="1" fontId="223" fillId="0" borderId="49" xfId="5183" applyNumberFormat="1" applyFont="1" applyFill="1" applyBorder="1" applyAlignment="1">
      <alignment vertical="center" wrapText="1"/>
    </xf>
    <xf numFmtId="1" fontId="223" fillId="0" borderId="49" xfId="5183" applyNumberFormat="1" applyFont="1" applyFill="1" applyBorder="1" applyAlignment="1">
      <alignment horizontal="center" vertical="center" wrapText="1"/>
    </xf>
    <xf numFmtId="0" fontId="223" fillId="0" borderId="49" xfId="5183" applyNumberFormat="1" applyFont="1" applyFill="1" applyBorder="1" applyAlignment="1">
      <alignment horizontal="center" vertical="center" wrapText="1"/>
    </xf>
    <xf numFmtId="3" fontId="223" fillId="0" borderId="49" xfId="5183" applyNumberFormat="1" applyFont="1" applyFill="1" applyBorder="1" applyAlignment="1">
      <alignment horizontal="right" vertical="center"/>
    </xf>
    <xf numFmtId="0" fontId="223" fillId="0" borderId="49" xfId="5183" applyFont="1" applyBorder="1" applyAlignment="1">
      <alignment horizontal="center" vertical="center"/>
    </xf>
    <xf numFmtId="0" fontId="223" fillId="0" borderId="49" xfId="5183" applyFont="1" applyBorder="1" applyAlignment="1">
      <alignment horizontal="center" vertical="center" wrapText="1"/>
    </xf>
    <xf numFmtId="173" fontId="223" fillId="0" borderId="49" xfId="5186" applyNumberFormat="1" applyFont="1" applyBorder="1" applyAlignment="1">
      <alignment horizontal="right" vertical="center"/>
    </xf>
    <xf numFmtId="173" fontId="223" fillId="0" borderId="49" xfId="5190" applyNumberFormat="1" applyFont="1" applyBorder="1" applyAlignment="1">
      <alignment horizontal="right" vertical="center"/>
    </xf>
    <xf numFmtId="3" fontId="223" fillId="0" borderId="49" xfId="5183" applyNumberFormat="1" applyFont="1" applyBorder="1" applyAlignment="1">
      <alignment horizontal="right" vertical="center"/>
    </xf>
    <xf numFmtId="10" fontId="223" fillId="0" borderId="37" xfId="5191" applyNumberFormat="1" applyFont="1" applyBorder="1" applyAlignment="1">
      <alignment horizontal="right" vertical="center" wrapText="1"/>
    </xf>
    <xf numFmtId="1" fontId="223" fillId="0" borderId="50" xfId="5183" applyNumberFormat="1" applyFont="1" applyBorder="1" applyAlignment="1">
      <alignment horizontal="center" vertical="center" wrapText="1"/>
    </xf>
    <xf numFmtId="1" fontId="223" fillId="0" borderId="0" xfId="5183" applyNumberFormat="1" applyFont="1" applyAlignment="1">
      <alignment vertical="center"/>
    </xf>
    <xf numFmtId="1" fontId="223" fillId="0" borderId="0" xfId="5183" applyNumberFormat="1" applyFont="1" applyAlignment="1">
      <alignment horizontal="center" vertical="center" wrapText="1"/>
    </xf>
    <xf numFmtId="0" fontId="223" fillId="0" borderId="49" xfId="5183" applyNumberFormat="1" applyFont="1" applyFill="1" applyBorder="1" applyAlignment="1">
      <alignment horizontal="center" vertical="center"/>
    </xf>
    <xf numFmtId="3" fontId="223" fillId="0" borderId="49" xfId="5183" quotePrefix="1" applyNumberFormat="1" applyFont="1" applyFill="1" applyBorder="1" applyAlignment="1">
      <alignment horizontal="center" vertical="center" wrapText="1"/>
    </xf>
    <xf numFmtId="3" fontId="223" fillId="0" borderId="49" xfId="5183" applyNumberFormat="1" applyFont="1" applyFill="1" applyBorder="1" applyAlignment="1">
      <alignment horizontal="center" vertical="center" wrapText="1"/>
    </xf>
    <xf numFmtId="3" fontId="223" fillId="0" borderId="49" xfId="5183" applyNumberFormat="1" applyFont="1" applyFill="1" applyBorder="1" applyAlignment="1">
      <alignment horizontal="right" vertical="center" wrapText="1"/>
    </xf>
    <xf numFmtId="1" fontId="207" fillId="0" borderId="49" xfId="5183" applyNumberFormat="1" applyFont="1" applyFill="1" applyBorder="1" applyAlignment="1">
      <alignment vertical="center" wrapText="1"/>
    </xf>
    <xf numFmtId="3" fontId="223" fillId="0" borderId="49" xfId="5190" applyNumberFormat="1" applyFont="1" applyFill="1" applyBorder="1" applyAlignment="1">
      <alignment horizontal="right" vertical="center" wrapText="1"/>
    </xf>
    <xf numFmtId="3" fontId="207" fillId="0" borderId="49" xfId="5190" applyNumberFormat="1" applyFont="1" applyFill="1" applyBorder="1" applyAlignment="1">
      <alignment horizontal="right" vertical="center" wrapText="1"/>
    </xf>
    <xf numFmtId="1" fontId="207" fillId="0" borderId="49" xfId="5183" applyNumberFormat="1" applyFont="1" applyFill="1" applyBorder="1" applyAlignment="1">
      <alignment horizontal="center" vertical="center" wrapText="1"/>
    </xf>
    <xf numFmtId="0" fontId="207" fillId="0" borderId="49" xfId="5183" applyNumberFormat="1" applyFont="1" applyFill="1" applyBorder="1" applyAlignment="1">
      <alignment horizontal="center" vertical="center"/>
    </xf>
    <xf numFmtId="3" fontId="207" fillId="0" borderId="49" xfId="5183" quotePrefix="1" applyNumberFormat="1" applyFont="1" applyFill="1" applyBorder="1" applyAlignment="1">
      <alignment horizontal="center" vertical="center" wrapText="1"/>
    </xf>
    <xf numFmtId="3" fontId="207" fillId="0" borderId="49" xfId="5183" applyNumberFormat="1" applyFont="1" applyFill="1" applyBorder="1" applyAlignment="1">
      <alignment horizontal="center" vertical="center" wrapText="1"/>
    </xf>
    <xf numFmtId="3" fontId="207" fillId="0" borderId="49" xfId="5183" applyNumberFormat="1" applyFont="1" applyFill="1" applyBorder="1" applyAlignment="1">
      <alignment horizontal="right" vertical="center" wrapText="1"/>
    </xf>
    <xf numFmtId="1" fontId="223" fillId="0" borderId="49" xfId="5183" quotePrefix="1" applyNumberFormat="1" applyFont="1" applyBorder="1" applyAlignment="1">
      <alignment vertical="center" wrapText="1"/>
    </xf>
    <xf numFmtId="0" fontId="207" fillId="0" borderId="49" xfId="5183" applyNumberFormat="1" applyFont="1" applyFill="1" applyBorder="1" applyAlignment="1">
      <alignment horizontal="left" vertical="center"/>
    </xf>
    <xf numFmtId="1" fontId="223" fillId="0" borderId="0" xfId="5183" applyNumberFormat="1" applyFont="1" applyFill="1" applyAlignment="1">
      <alignment horizontal="center" vertical="center" wrapText="1"/>
    </xf>
    <xf numFmtId="3" fontId="223" fillId="0" borderId="0" xfId="5183" applyNumberFormat="1" applyFont="1" applyFill="1" applyAlignment="1">
      <alignment horizontal="left" vertical="center" wrapText="1"/>
    </xf>
    <xf numFmtId="3" fontId="223" fillId="0" borderId="0" xfId="5183" applyNumberFormat="1" applyFont="1" applyFill="1" applyAlignment="1">
      <alignment horizontal="center" vertical="center" wrapText="1"/>
    </xf>
    <xf numFmtId="1" fontId="223" fillId="0" borderId="0" xfId="5183" applyNumberFormat="1" applyFont="1" applyFill="1" applyAlignment="1">
      <alignment vertical="center" wrapText="1"/>
    </xf>
    <xf numFmtId="0" fontId="223" fillId="0" borderId="49" xfId="5183" applyNumberFormat="1" applyFont="1" applyFill="1" applyBorder="1" applyAlignment="1">
      <alignment horizontal="left" vertical="center"/>
    </xf>
    <xf numFmtId="0" fontId="223" fillId="0" borderId="49" xfId="5183" applyNumberFormat="1" applyFont="1" applyFill="1" applyBorder="1" applyAlignment="1">
      <alignment horizontal="left" vertical="center" wrapText="1"/>
    </xf>
    <xf numFmtId="0" fontId="207" fillId="0" borderId="1" xfId="5183" applyNumberFormat="1" applyFont="1" applyFill="1" applyBorder="1" applyAlignment="1">
      <alignment horizontal="left" vertical="center" wrapText="1"/>
    </xf>
    <xf numFmtId="3" fontId="23" fillId="47" borderId="0" xfId="5183" applyNumberFormat="1" applyFont="1" applyFill="1" applyAlignment="1">
      <alignment vertical="center"/>
    </xf>
    <xf numFmtId="3" fontId="14" fillId="0" borderId="0" xfId="5147" applyNumberFormat="1" applyFont="1" applyFill="1" applyAlignment="1">
      <alignment vertical="center" wrapText="1"/>
    </xf>
    <xf numFmtId="0" fontId="223" fillId="0" borderId="49" xfId="5189" applyFont="1" applyFill="1" applyBorder="1" applyAlignment="1">
      <alignment vertical="center" wrapText="1"/>
    </xf>
    <xf numFmtId="0" fontId="223" fillId="0" borderId="49" xfId="5189" applyFont="1" applyFill="1" applyBorder="1" applyAlignment="1">
      <alignment horizontal="center" vertical="center" wrapText="1"/>
    </xf>
    <xf numFmtId="1" fontId="222" fillId="0" borderId="49" xfId="5183" applyNumberFormat="1" applyFont="1" applyFill="1" applyBorder="1" applyAlignment="1">
      <alignment horizontal="center" vertical="center" wrapText="1"/>
    </xf>
    <xf numFmtId="0" fontId="207" fillId="0" borderId="49" xfId="5189" applyFont="1" applyFill="1" applyBorder="1" applyAlignment="1">
      <alignment vertical="center" wrapText="1"/>
    </xf>
    <xf numFmtId="1" fontId="246" fillId="0" borderId="49" xfId="5183" applyNumberFormat="1" applyFont="1" applyFill="1" applyBorder="1" applyAlignment="1">
      <alignment horizontal="center" vertical="center" wrapText="1"/>
    </xf>
    <xf numFmtId="173" fontId="223" fillId="0" borderId="49" xfId="5186" applyNumberFormat="1" applyFont="1" applyFill="1" applyBorder="1" applyAlignment="1">
      <alignment horizontal="right" vertical="center"/>
    </xf>
    <xf numFmtId="173" fontId="223" fillId="0" borderId="49" xfId="5190" applyNumberFormat="1" applyFont="1" applyFill="1" applyBorder="1" applyAlignment="1">
      <alignment horizontal="right" vertical="center"/>
    </xf>
    <xf numFmtId="3" fontId="223" fillId="0" borderId="49" xfId="5190" applyNumberFormat="1" applyFont="1" applyFill="1" applyBorder="1" applyAlignment="1">
      <alignment horizontal="right" vertical="center"/>
    </xf>
    <xf numFmtId="10" fontId="223" fillId="0" borderId="49" xfId="5191" applyNumberFormat="1" applyFont="1" applyFill="1" applyBorder="1" applyAlignment="1">
      <alignment horizontal="right" vertical="center" wrapText="1"/>
    </xf>
    <xf numFmtId="0" fontId="207" fillId="0" borderId="49" xfId="5183" applyNumberFormat="1" applyFont="1" applyFill="1" applyBorder="1" applyAlignment="1">
      <alignment horizontal="center" vertical="center" wrapText="1"/>
    </xf>
    <xf numFmtId="173" fontId="207" fillId="0" borderId="49" xfId="5186" applyNumberFormat="1" applyFont="1" applyFill="1" applyBorder="1" applyAlignment="1">
      <alignment horizontal="right" vertical="center"/>
    </xf>
    <xf numFmtId="173" fontId="207" fillId="0" borderId="49" xfId="5190" applyNumberFormat="1" applyFont="1" applyFill="1" applyBorder="1" applyAlignment="1">
      <alignment horizontal="right" vertical="center"/>
    </xf>
    <xf numFmtId="10" fontId="207" fillId="0" borderId="49" xfId="5191" applyNumberFormat="1" applyFont="1" applyFill="1" applyBorder="1" applyAlignment="1">
      <alignment horizontal="right" vertical="center" wrapText="1"/>
    </xf>
    <xf numFmtId="1" fontId="207" fillId="0" borderId="0" xfId="5183" applyNumberFormat="1" applyFont="1" applyFill="1" applyAlignment="1">
      <alignment vertical="center"/>
    </xf>
    <xf numFmtId="1" fontId="247" fillId="0" borderId="0" xfId="5183" applyNumberFormat="1" applyFont="1" applyFill="1" applyBorder="1" applyAlignment="1">
      <alignment vertical="center"/>
    </xf>
    <xf numFmtId="3" fontId="249" fillId="0" borderId="1" xfId="5183" applyNumberFormat="1" applyFont="1" applyFill="1" applyBorder="1" applyAlignment="1">
      <alignment horizontal="right" vertical="center" wrapText="1"/>
    </xf>
    <xf numFmtId="3" fontId="248" fillId="0" borderId="1" xfId="5190" applyNumberFormat="1" applyFont="1" applyFill="1" applyBorder="1" applyAlignment="1">
      <alignment horizontal="right" vertical="center" wrapText="1"/>
    </xf>
    <xf numFmtId="3" fontId="248" fillId="0" borderId="49" xfId="5190" applyNumberFormat="1" applyFont="1" applyFill="1" applyBorder="1" applyAlignment="1">
      <alignment horizontal="right" vertical="center" wrapText="1"/>
    </xf>
    <xf numFmtId="3" fontId="249" fillId="0" borderId="49" xfId="5190" applyNumberFormat="1" applyFont="1" applyFill="1" applyBorder="1" applyAlignment="1">
      <alignment horizontal="right" vertical="center" wrapText="1"/>
    </xf>
    <xf numFmtId="3" fontId="249" fillId="0" borderId="1" xfId="5190" applyNumberFormat="1" applyFont="1" applyFill="1" applyBorder="1" applyAlignment="1">
      <alignment horizontal="right" vertical="center" wrapText="1"/>
    </xf>
    <xf numFmtId="3" fontId="250" fillId="0" borderId="0" xfId="5183" applyNumberFormat="1" applyFont="1" applyFill="1" applyAlignment="1">
      <alignment horizontal="right" vertical="center"/>
    </xf>
    <xf numFmtId="0" fontId="251" fillId="0" borderId="0" xfId="5185" applyFont="1" applyAlignment="1">
      <alignment vertical="center"/>
    </xf>
    <xf numFmtId="3" fontId="219" fillId="0" borderId="1" xfId="5185" applyNumberFormat="1" applyFont="1" applyFill="1" applyBorder="1" applyAlignment="1">
      <alignment vertical="center"/>
    </xf>
    <xf numFmtId="3" fontId="219" fillId="0" borderId="1" xfId="5185" applyNumberFormat="1" applyFont="1" applyBorder="1" applyAlignment="1">
      <alignment vertical="center"/>
    </xf>
    <xf numFmtId="0" fontId="219" fillId="0" borderId="1" xfId="5185" applyFont="1" applyBorder="1" applyAlignment="1">
      <alignment vertical="center"/>
    </xf>
    <xf numFmtId="3" fontId="218" fillId="0" borderId="1" xfId="5185" applyNumberFormat="1" applyFont="1" applyBorder="1" applyAlignment="1">
      <alignment vertical="center"/>
    </xf>
    <xf numFmtId="0" fontId="251" fillId="0" borderId="0" xfId="5185" applyFont="1"/>
    <xf numFmtId="3" fontId="207" fillId="0" borderId="1" xfId="2592" applyNumberFormat="1" applyFont="1" applyFill="1" applyBorder="1" applyAlignment="1">
      <alignment horizontal="right" vertical="center" wrapText="1"/>
    </xf>
    <xf numFmtId="3" fontId="11" fillId="0" borderId="49" xfId="5183" quotePrefix="1" applyNumberFormat="1" applyFont="1" applyFill="1" applyBorder="1" applyAlignment="1">
      <alignment horizontal="right" vertical="center" wrapText="1"/>
    </xf>
    <xf numFmtId="3" fontId="13" fillId="0" borderId="49" xfId="5147" applyNumberFormat="1" applyFont="1" applyFill="1" applyBorder="1" applyAlignment="1">
      <alignment horizontal="right" vertical="center" wrapText="1"/>
    </xf>
    <xf numFmtId="3" fontId="13" fillId="0" borderId="49" xfId="5147" applyNumberFormat="1" applyFont="1" applyFill="1" applyBorder="1" applyAlignment="1">
      <alignment horizontal="right" vertical="center"/>
    </xf>
    <xf numFmtId="3" fontId="13" fillId="0" borderId="49" xfId="5147" applyNumberFormat="1" applyFont="1" applyBorder="1" applyAlignment="1">
      <alignment horizontal="right" vertical="center" wrapText="1"/>
    </xf>
    <xf numFmtId="0" fontId="11" fillId="0" borderId="49" xfId="0" applyFont="1" applyFill="1" applyBorder="1" applyAlignment="1">
      <alignment horizontal="center" vertical="center"/>
    </xf>
    <xf numFmtId="0" fontId="11" fillId="0" borderId="49" xfId="0" applyFont="1" applyBorder="1" applyAlignment="1">
      <alignment horizontal="center" vertical="center" wrapText="1"/>
    </xf>
    <xf numFmtId="0" fontId="11" fillId="0" borderId="49" xfId="0" applyFont="1" applyBorder="1" applyAlignment="1">
      <alignment horizontal="left" vertical="center" wrapText="1"/>
    </xf>
    <xf numFmtId="1" fontId="223" fillId="0" borderId="49" xfId="5183" applyNumberFormat="1" applyFont="1" applyBorder="1" applyAlignment="1">
      <alignment horizontal="center" vertical="center" wrapText="1"/>
    </xf>
    <xf numFmtId="3" fontId="13" fillId="0" borderId="49" xfId="0" applyNumberFormat="1" applyFont="1" applyFill="1" applyBorder="1" applyAlignment="1">
      <alignment horizontal="center" vertical="center"/>
    </xf>
    <xf numFmtId="0" fontId="13" fillId="0" borderId="49" xfId="0" applyFont="1" applyBorder="1" applyAlignment="1">
      <alignment horizontal="center" vertical="center" wrapText="1"/>
    </xf>
    <xf numFmtId="3" fontId="13" fillId="0" borderId="49" xfId="0" applyNumberFormat="1" applyFont="1" applyBorder="1" applyAlignment="1">
      <alignment vertical="center" wrapText="1"/>
    </xf>
    <xf numFmtId="3" fontId="13" fillId="0" borderId="49" xfId="1607" applyNumberFormat="1" applyFont="1" applyBorder="1" applyAlignment="1">
      <alignment vertical="center"/>
    </xf>
    <xf numFmtId="222" fontId="13" fillId="0" borderId="49" xfId="5147" applyNumberFormat="1" applyFont="1" applyBorder="1" applyAlignment="1">
      <alignment horizontal="center" vertical="center"/>
    </xf>
    <xf numFmtId="222" fontId="13" fillId="0" borderId="49" xfId="5147" applyNumberFormat="1" applyFont="1" applyFill="1" applyBorder="1" applyAlignment="1">
      <alignment horizontal="center" vertical="center" wrapText="1"/>
    </xf>
    <xf numFmtId="0" fontId="13" fillId="0" borderId="49" xfId="0" applyFont="1" applyBorder="1" applyAlignment="1">
      <alignment vertical="center" wrapText="1"/>
    </xf>
    <xf numFmtId="3" fontId="12" fillId="47" borderId="0" xfId="0" applyNumberFormat="1" applyFont="1" applyFill="1" applyAlignment="1">
      <alignment horizontal="center" vertical="center"/>
    </xf>
    <xf numFmtId="1" fontId="223" fillId="0" borderId="0" xfId="5183" applyNumberFormat="1" applyFont="1" applyFill="1" applyAlignment="1">
      <alignment horizontal="right" vertical="center"/>
    </xf>
    <xf numFmtId="328" fontId="12" fillId="0" borderId="0" xfId="2841" applyNumberFormat="1" applyFont="1" applyFill="1" applyBorder="1" applyAlignment="1">
      <alignment vertical="center"/>
    </xf>
    <xf numFmtId="0" fontId="204" fillId="0" borderId="0" xfId="2592" applyFont="1" applyFill="1" applyBorder="1" applyAlignment="1">
      <alignment horizontal="right" vertical="center" wrapText="1"/>
    </xf>
    <xf numFmtId="0" fontId="205" fillId="0" borderId="0" xfId="2592" applyFont="1" applyFill="1" applyBorder="1" applyAlignment="1">
      <alignment horizontal="center" vertical="center" wrapText="1"/>
    </xf>
    <xf numFmtId="0" fontId="206" fillId="0" borderId="0" xfId="2592" applyFont="1" applyFill="1" applyBorder="1" applyAlignment="1">
      <alignment horizontal="center" vertical="center" wrapText="1"/>
    </xf>
    <xf numFmtId="0" fontId="12" fillId="0" borderId="49" xfId="2592" applyFont="1" applyFill="1" applyBorder="1" applyAlignment="1">
      <alignment horizontal="left" vertical="center" wrapText="1"/>
    </xf>
    <xf numFmtId="1" fontId="12" fillId="0" borderId="49" xfId="5183" applyNumberFormat="1" applyFont="1" applyFill="1" applyBorder="1" applyAlignment="1">
      <alignment horizontal="center" vertical="center" wrapText="1"/>
    </xf>
    <xf numFmtId="173"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173" fontId="13" fillId="0" borderId="0" xfId="0" applyNumberFormat="1" applyFont="1" applyFill="1" applyAlignment="1">
      <alignment horizontal="center"/>
    </xf>
    <xf numFmtId="0" fontId="13" fillId="0" borderId="0" xfId="0" applyFont="1" applyFill="1"/>
    <xf numFmtId="0" fontId="11" fillId="0" borderId="9" xfId="0" applyFont="1" applyFill="1" applyBorder="1" applyAlignment="1">
      <alignment horizontal="center" vertical="center" wrapText="1"/>
    </xf>
    <xf numFmtId="0" fontId="13" fillId="0" borderId="0" xfId="0" applyFont="1" applyFill="1"/>
    <xf numFmtId="0" fontId="203" fillId="0" borderId="0" xfId="2592" applyFont="1" applyFill="1" applyAlignment="1">
      <alignment horizontal="center" vertical="center" wrapText="1"/>
    </xf>
    <xf numFmtId="0" fontId="204" fillId="0" borderId="0" xfId="2592" applyFont="1" applyFill="1" applyAlignment="1">
      <alignment horizontal="center" vertical="center" wrapText="1"/>
    </xf>
    <xf numFmtId="3" fontId="11" fillId="0" borderId="1" xfId="2841" applyNumberFormat="1" applyFont="1" applyFill="1" applyBorder="1" applyAlignment="1">
      <alignment horizontal="center" vertical="center" wrapText="1"/>
    </xf>
    <xf numFmtId="0" fontId="11" fillId="0" borderId="1" xfId="2841" applyFont="1" applyFill="1" applyBorder="1" applyAlignment="1">
      <alignment horizontal="center" vertical="center" wrapText="1"/>
    </xf>
    <xf numFmtId="3" fontId="11" fillId="0" borderId="0" xfId="3054" applyNumberFormat="1" applyFont="1" applyFill="1" applyBorder="1" applyAlignment="1">
      <alignment horizontal="center" vertical="center" wrapText="1"/>
    </xf>
    <xf numFmtId="9" fontId="11" fillId="0" borderId="0" xfId="3054" applyFont="1" applyFill="1" applyBorder="1" applyAlignment="1">
      <alignment horizontal="center" vertical="center" wrapText="1"/>
    </xf>
    <xf numFmtId="3" fontId="11" fillId="47" borderId="0" xfId="3054" applyNumberFormat="1" applyFont="1" applyFill="1" applyBorder="1" applyAlignment="1">
      <alignment horizontal="center" vertical="center" wrapText="1"/>
    </xf>
    <xf numFmtId="3" fontId="11" fillId="0" borderId="49" xfId="0" applyNumberFormat="1" applyFont="1" applyFill="1" applyBorder="1" applyAlignment="1">
      <alignment horizontal="center" vertical="center" wrapText="1"/>
    </xf>
    <xf numFmtId="9" fontId="11" fillId="0" borderId="9" xfId="3054" applyFont="1" applyFill="1" applyBorder="1" applyAlignment="1">
      <alignment horizontal="center" vertical="center"/>
    </xf>
    <xf numFmtId="3" fontId="11" fillId="0" borderId="9" xfId="3054" applyNumberFormat="1" applyFont="1" applyFill="1" applyBorder="1" applyAlignment="1">
      <alignment horizontal="right" vertical="center" wrapText="1"/>
    </xf>
    <xf numFmtId="9" fontId="11" fillId="0" borderId="49" xfId="3054" applyFont="1" applyFill="1" applyBorder="1" applyAlignment="1">
      <alignment horizontal="center" vertical="center"/>
    </xf>
    <xf numFmtId="3" fontId="11" fillId="0" borderId="0" xfId="3054" applyNumberFormat="1" applyFont="1" applyFill="1" applyBorder="1" applyAlignment="1">
      <alignment horizontal="center" vertical="center"/>
    </xf>
    <xf numFmtId="9" fontId="11" fillId="0" borderId="0" xfId="3054" applyFont="1" applyFill="1" applyBorder="1" applyAlignment="1">
      <alignment horizontal="center" vertical="center"/>
    </xf>
    <xf numFmtId="3" fontId="11" fillId="0" borderId="0" xfId="3054" applyNumberFormat="1" applyFont="1" applyBorder="1" applyAlignment="1">
      <alignment horizontal="center" vertical="center"/>
    </xf>
    <xf numFmtId="222" fontId="11" fillId="0" borderId="0" xfId="3054" applyNumberFormat="1" applyFont="1" applyBorder="1" applyAlignment="1">
      <alignment horizontal="center" vertical="center"/>
    </xf>
    <xf numFmtId="0" fontId="13" fillId="0" borderId="49" xfId="0" applyFont="1" applyFill="1" applyBorder="1" applyAlignment="1">
      <alignment vertical="center" wrapText="1"/>
    </xf>
    <xf numFmtId="0" fontId="13" fillId="0" borderId="49" xfId="0" applyFont="1" applyFill="1" applyBorder="1" applyAlignment="1">
      <alignment horizontal="center" vertical="center" wrapText="1"/>
    </xf>
    <xf numFmtId="3" fontId="13" fillId="0" borderId="49" xfId="0" applyNumberFormat="1" applyFont="1" applyFill="1" applyBorder="1" applyAlignment="1">
      <alignment vertical="center" wrapText="1"/>
    </xf>
    <xf numFmtId="3" fontId="13" fillId="0" borderId="49" xfId="1607" applyNumberFormat="1" applyFont="1" applyFill="1" applyBorder="1" applyAlignment="1">
      <alignment vertical="center"/>
    </xf>
    <xf numFmtId="1" fontId="13" fillId="0" borderId="49" xfId="1607" applyNumberFormat="1" applyFont="1" applyFill="1" applyBorder="1" applyAlignment="1">
      <alignment vertical="center"/>
    </xf>
    <xf numFmtId="222" fontId="13" fillId="0" borderId="49" xfId="3054" applyNumberFormat="1" applyFont="1" applyFill="1" applyBorder="1" applyAlignment="1">
      <alignment horizontal="center" vertical="center"/>
    </xf>
    <xf numFmtId="3" fontId="13" fillId="0" borderId="49" xfId="3054" applyNumberFormat="1" applyFont="1" applyFill="1" applyBorder="1" applyAlignment="1">
      <alignment horizontal="right" vertical="center" wrapText="1"/>
    </xf>
    <xf numFmtId="222" fontId="13" fillId="0" borderId="49" xfId="3054" applyNumberFormat="1" applyFont="1" applyFill="1" applyBorder="1" applyAlignment="1">
      <alignment horizontal="center" vertical="center" wrapText="1"/>
    </xf>
    <xf numFmtId="3" fontId="13" fillId="0" borderId="0" xfId="3054" applyNumberFormat="1" applyFont="1" applyFill="1" applyBorder="1" applyAlignment="1">
      <alignment horizontal="center" vertical="center"/>
    </xf>
    <xf numFmtId="222" fontId="13" fillId="0" borderId="0" xfId="3054" applyNumberFormat="1" applyFont="1" applyFill="1" applyBorder="1" applyAlignment="1">
      <alignment horizontal="center" vertical="center"/>
    </xf>
    <xf numFmtId="3" fontId="11" fillId="0" borderId="49" xfId="0" applyNumberFormat="1" applyFont="1" applyFill="1" applyBorder="1" applyAlignment="1">
      <alignment horizontal="center" vertical="center"/>
    </xf>
    <xf numFmtId="0" fontId="11" fillId="0" borderId="49" xfId="0" applyFont="1" applyFill="1" applyBorder="1" applyAlignment="1">
      <alignment vertical="center" wrapText="1"/>
    </xf>
    <xf numFmtId="0" fontId="11" fillId="0" borderId="49" xfId="0" applyFont="1" applyFill="1" applyBorder="1" applyAlignment="1">
      <alignment horizontal="center" vertical="center" wrapText="1"/>
    </xf>
    <xf numFmtId="3" fontId="11" fillId="0" borderId="49" xfId="0" applyNumberFormat="1" applyFont="1" applyFill="1" applyBorder="1" applyAlignment="1">
      <alignment vertical="center" wrapText="1"/>
    </xf>
    <xf numFmtId="1" fontId="11" fillId="0" borderId="49" xfId="1607" applyNumberFormat="1" applyFont="1" applyFill="1" applyBorder="1" applyAlignment="1">
      <alignment vertical="center"/>
    </xf>
    <xf numFmtId="222" fontId="11" fillId="0" borderId="49" xfId="3054" applyNumberFormat="1" applyFont="1" applyFill="1" applyBorder="1" applyAlignment="1">
      <alignment horizontal="center" vertical="center"/>
    </xf>
    <xf numFmtId="3" fontId="11" fillId="0" borderId="49" xfId="3054" applyNumberFormat="1" applyFont="1" applyFill="1" applyBorder="1" applyAlignment="1">
      <alignment horizontal="right" vertical="center" wrapText="1"/>
    </xf>
    <xf numFmtId="222" fontId="11" fillId="0" borderId="49" xfId="3054" applyNumberFormat="1" applyFont="1" applyFill="1" applyBorder="1" applyAlignment="1">
      <alignment horizontal="center" vertical="center" wrapText="1"/>
    </xf>
    <xf numFmtId="222" fontId="11" fillId="0" borderId="0" xfId="3054" applyNumberFormat="1" applyFont="1" applyFill="1" applyBorder="1" applyAlignment="1">
      <alignment horizontal="center" vertical="center"/>
    </xf>
    <xf numFmtId="3" fontId="11" fillId="0" borderId="0" xfId="0" applyNumberFormat="1" applyFont="1" applyFill="1" applyAlignment="1">
      <alignment vertical="center"/>
    </xf>
    <xf numFmtId="0" fontId="11" fillId="0" borderId="0" xfId="0" applyFont="1" applyFill="1" applyAlignment="1">
      <alignment vertical="center"/>
    </xf>
    <xf numFmtId="3" fontId="13" fillId="0" borderId="49" xfId="1607" applyNumberFormat="1" applyFont="1" applyFill="1" applyBorder="1" applyAlignment="1">
      <alignment horizontal="right" vertical="center"/>
    </xf>
    <xf numFmtId="1" fontId="13" fillId="0" borderId="49" xfId="1607" applyNumberFormat="1" applyFont="1" applyFill="1" applyBorder="1" applyAlignment="1">
      <alignment horizontal="right" vertical="center"/>
    </xf>
    <xf numFmtId="222" fontId="13" fillId="0" borderId="49" xfId="3054" applyNumberFormat="1" applyFont="1" applyFill="1" applyBorder="1" applyAlignment="1">
      <alignment horizontal="right" vertical="center"/>
    </xf>
    <xf numFmtId="9" fontId="13" fillId="0" borderId="0" xfId="3054" applyFont="1" applyFill="1" applyAlignment="1">
      <alignment horizontal="center"/>
    </xf>
    <xf numFmtId="3" fontId="13" fillId="0" borderId="0" xfId="3054" applyNumberFormat="1" applyFont="1" applyFill="1" applyAlignment="1">
      <alignment horizontal="right" wrapText="1"/>
    </xf>
    <xf numFmtId="3" fontId="13" fillId="0" borderId="0" xfId="3054" applyNumberFormat="1" applyFont="1" applyFill="1" applyAlignment="1">
      <alignment horizontal="center"/>
    </xf>
    <xf numFmtId="9" fontId="13" fillId="0" borderId="0" xfId="3054" applyFont="1" applyFill="1" applyAlignment="1">
      <alignment horizontal="center" wrapText="1"/>
    </xf>
    <xf numFmtId="3" fontId="13" fillId="0" borderId="0" xfId="3054" applyNumberFormat="1" applyFont="1" applyFill="1" applyAlignment="1">
      <alignment horizontal="right"/>
    </xf>
    <xf numFmtId="222" fontId="13" fillId="0" borderId="49" xfId="3054" applyNumberFormat="1" applyFont="1" applyBorder="1" applyAlignment="1">
      <alignment horizontal="center" vertical="center" wrapText="1"/>
    </xf>
    <xf numFmtId="3" fontId="13" fillId="0" borderId="49" xfId="3054" applyNumberFormat="1" applyFont="1" applyFill="1" applyBorder="1" applyAlignment="1">
      <alignment horizontal="right" vertical="center"/>
    </xf>
    <xf numFmtId="222" fontId="13" fillId="0" borderId="49" xfId="3054" applyNumberFormat="1" applyFont="1" applyBorder="1" applyAlignment="1">
      <alignment horizontal="center" vertical="center"/>
    </xf>
    <xf numFmtId="0" fontId="13" fillId="0" borderId="49" xfId="0" applyFont="1" applyFill="1" applyBorder="1" applyAlignment="1">
      <alignment horizontal="center" vertical="center"/>
    </xf>
    <xf numFmtId="3" fontId="13" fillId="47" borderId="0" xfId="3054" applyNumberFormat="1" applyFont="1" applyFill="1" applyBorder="1" applyAlignment="1">
      <alignment horizontal="center" vertical="center"/>
    </xf>
    <xf numFmtId="0" fontId="202" fillId="0" borderId="0" xfId="0" applyFont="1" applyAlignment="1">
      <alignment vertical="center"/>
    </xf>
    <xf numFmtId="173" fontId="202" fillId="0" borderId="0" xfId="0" applyNumberFormat="1" applyFont="1" applyAlignment="1">
      <alignment vertical="center"/>
    </xf>
    <xf numFmtId="222" fontId="11" fillId="0" borderId="49" xfId="3054" applyNumberFormat="1" applyFont="1" applyBorder="1" applyAlignment="1">
      <alignment horizontal="center" vertical="center" wrapText="1"/>
    </xf>
    <xf numFmtId="3" fontId="11" fillId="0" borderId="49" xfId="3054" applyNumberFormat="1" applyFont="1" applyBorder="1" applyAlignment="1">
      <alignment horizontal="right" vertical="center"/>
    </xf>
    <xf numFmtId="222" fontId="11" fillId="0" borderId="49" xfId="3054" applyNumberFormat="1" applyFont="1" applyBorder="1" applyAlignment="1">
      <alignment horizontal="center" vertical="center"/>
    </xf>
    <xf numFmtId="3" fontId="11" fillId="0" borderId="49" xfId="1607" applyNumberFormat="1" applyFont="1" applyBorder="1" applyAlignment="1">
      <alignment vertical="center"/>
    </xf>
    <xf numFmtId="3" fontId="11" fillId="0" borderId="49" xfId="0" applyNumberFormat="1" applyFont="1" applyBorder="1" applyAlignment="1">
      <alignment vertical="center" wrapText="1"/>
    </xf>
    <xf numFmtId="0" fontId="11" fillId="0" borderId="49" xfId="0" applyFont="1" applyBorder="1" applyAlignment="1">
      <alignment vertical="center" wrapText="1"/>
    </xf>
    <xf numFmtId="3" fontId="13" fillId="0" borderId="49" xfId="3054" applyNumberFormat="1" applyFont="1" applyBorder="1" applyAlignment="1">
      <alignment horizontal="right" vertical="center"/>
    </xf>
    <xf numFmtId="3" fontId="13" fillId="0" borderId="0" xfId="0" applyNumberFormat="1" applyFont="1" applyFill="1" applyAlignment="1">
      <alignment horizontal="center" vertical="center"/>
    </xf>
    <xf numFmtId="3" fontId="13" fillId="0" borderId="0" xfId="3054" applyNumberFormat="1" applyFont="1" applyBorder="1" applyAlignment="1">
      <alignment horizontal="center" vertical="center"/>
    </xf>
    <xf numFmtId="3" fontId="202" fillId="0" borderId="0" xfId="0" applyNumberFormat="1" applyFont="1" applyAlignment="1">
      <alignment horizontal="center" vertical="center"/>
    </xf>
    <xf numFmtId="0" fontId="11" fillId="49" borderId="0" xfId="0" applyFont="1" applyFill="1" applyAlignment="1">
      <alignment vertical="center"/>
    </xf>
    <xf numFmtId="3" fontId="11" fillId="49" borderId="0" xfId="0" applyNumberFormat="1" applyFont="1" applyFill="1" applyAlignment="1">
      <alignment vertical="center"/>
    </xf>
    <xf numFmtId="222" fontId="11" fillId="49" borderId="0" xfId="3054" applyNumberFormat="1" applyFont="1" applyFill="1" applyBorder="1" applyAlignment="1">
      <alignment horizontal="center" vertical="center"/>
    </xf>
    <xf numFmtId="3" fontId="11" fillId="49" borderId="0" xfId="3054" applyNumberFormat="1" applyFont="1" applyFill="1" applyBorder="1" applyAlignment="1">
      <alignment horizontal="center" vertical="center"/>
    </xf>
    <xf numFmtId="222" fontId="11" fillId="49" borderId="49" xfId="3054" applyNumberFormat="1" applyFont="1" applyFill="1" applyBorder="1" applyAlignment="1">
      <alignment horizontal="center" vertical="center" wrapText="1"/>
    </xf>
    <xf numFmtId="3" fontId="11" fillId="49" borderId="49" xfId="3054" applyNumberFormat="1" applyFont="1" applyFill="1" applyBorder="1" applyAlignment="1">
      <alignment horizontal="right" vertical="center"/>
    </xf>
    <xf numFmtId="222" fontId="11" fillId="49" borderId="49" xfId="3054" applyNumberFormat="1" applyFont="1" applyFill="1" applyBorder="1" applyAlignment="1">
      <alignment horizontal="center" vertical="center"/>
    </xf>
    <xf numFmtId="1" fontId="11" fillId="49" borderId="49" xfId="1607" applyNumberFormat="1" applyFont="1" applyFill="1" applyBorder="1" applyAlignment="1">
      <alignment vertical="center"/>
    </xf>
    <xf numFmtId="3" fontId="11" fillId="49" borderId="49" xfId="0" applyNumberFormat="1" applyFont="1" applyFill="1" applyBorder="1" applyAlignment="1">
      <alignment vertical="center" wrapText="1"/>
    </xf>
    <xf numFmtId="0" fontId="11" fillId="49" borderId="49" xfId="0" applyFont="1" applyFill="1" applyBorder="1" applyAlignment="1">
      <alignment horizontal="center" vertical="center" wrapText="1"/>
    </xf>
    <xf numFmtId="0" fontId="11" fillId="49" borderId="49" xfId="0" applyFont="1" applyFill="1" applyBorder="1" applyAlignment="1">
      <alignment vertical="center" wrapText="1"/>
    </xf>
    <xf numFmtId="3" fontId="11" fillId="49" borderId="49" xfId="0" applyNumberFormat="1" applyFont="1" applyFill="1" applyBorder="1" applyAlignment="1">
      <alignment horizontal="center" vertical="center"/>
    </xf>
    <xf numFmtId="9" fontId="11" fillId="0" borderId="49" xfId="3054" quotePrefix="1" applyFont="1" applyFill="1" applyBorder="1" applyAlignment="1">
      <alignment horizontal="center" vertical="center" wrapText="1"/>
    </xf>
    <xf numFmtId="9" fontId="11" fillId="0" borderId="49" xfId="3054" applyFont="1" applyFill="1" applyBorder="1" applyAlignment="1">
      <alignment horizontal="center" vertical="center" wrapText="1"/>
    </xf>
    <xf numFmtId="3" fontId="11" fillId="0" borderId="9" xfId="3054" applyNumberFormat="1" applyFont="1" applyFill="1" applyBorder="1" applyAlignment="1">
      <alignment horizontal="right" vertical="center"/>
    </xf>
    <xf numFmtId="3" fontId="11" fillId="0" borderId="8" xfId="3054" applyNumberFormat="1" applyFont="1" applyFill="1" applyBorder="1" applyAlignment="1">
      <alignment horizontal="center" vertical="center" wrapText="1"/>
    </xf>
    <xf numFmtId="3" fontId="11" fillId="0" borderId="13" xfId="3054" applyNumberFormat="1" applyFont="1" applyFill="1" applyBorder="1" applyAlignment="1">
      <alignment horizontal="center" vertical="center" wrapText="1"/>
    </xf>
    <xf numFmtId="3" fontId="11" fillId="0" borderId="9" xfId="3054" applyNumberFormat="1" applyFont="1" applyFill="1" applyBorder="1" applyAlignment="1">
      <alignment horizontal="center" vertical="center" wrapText="1"/>
    </xf>
    <xf numFmtId="9" fontId="11" fillId="0" borderId="9" xfId="3054" applyFont="1" applyFill="1" applyBorder="1" applyAlignment="1">
      <alignment horizontal="center" vertical="center" wrapText="1"/>
    </xf>
    <xf numFmtId="37" fontId="11" fillId="0" borderId="49" xfId="0" applyNumberFormat="1" applyFont="1" applyFill="1" applyBorder="1" applyAlignment="1">
      <alignment horizontal="center" vertical="center"/>
    </xf>
    <xf numFmtId="37" fontId="11" fillId="49" borderId="49" xfId="0" applyNumberFormat="1" applyFont="1" applyFill="1" applyBorder="1" applyAlignment="1">
      <alignment horizontal="center" vertical="center"/>
    </xf>
    <xf numFmtId="0" fontId="11" fillId="49" borderId="49" xfId="0" applyFont="1" applyFill="1" applyBorder="1" applyAlignment="1">
      <alignment horizontal="left" vertical="center" wrapText="1"/>
    </xf>
    <xf numFmtId="3" fontId="13" fillId="49" borderId="49" xfId="0" applyNumberFormat="1" applyFont="1" applyFill="1" applyBorder="1" applyAlignment="1">
      <alignment wrapText="1"/>
    </xf>
    <xf numFmtId="3" fontId="11" fillId="49" borderId="49" xfId="0" applyNumberFormat="1" applyFont="1" applyFill="1" applyBorder="1" applyAlignment="1">
      <alignment horizontal="right" vertical="center"/>
    </xf>
    <xf numFmtId="9" fontId="11" fillId="49" borderId="49" xfId="3054" applyFont="1" applyFill="1" applyBorder="1" applyAlignment="1">
      <alignment horizontal="center" vertical="center"/>
    </xf>
    <xf numFmtId="3" fontId="11" fillId="49" borderId="49" xfId="3054" applyNumberFormat="1" applyFont="1" applyFill="1" applyBorder="1" applyAlignment="1">
      <alignment horizontal="right" vertical="center" wrapText="1"/>
    </xf>
    <xf numFmtId="9" fontId="11" fillId="49" borderId="49" xfId="3054" applyFont="1" applyFill="1" applyBorder="1" applyAlignment="1">
      <alignment horizontal="center" vertical="center" wrapText="1"/>
    </xf>
    <xf numFmtId="0" fontId="13" fillId="49" borderId="0" xfId="0" applyFont="1" applyFill="1"/>
    <xf numFmtId="3" fontId="13" fillId="0" borderId="49" xfId="3054" applyNumberFormat="1" applyFont="1" applyBorder="1" applyAlignment="1">
      <alignment horizontal="right" vertical="center" wrapText="1"/>
    </xf>
    <xf numFmtId="3" fontId="11" fillId="0" borderId="49" xfId="3054" applyNumberFormat="1" applyFont="1" applyBorder="1" applyAlignment="1">
      <alignment horizontal="right" vertical="center" wrapText="1"/>
    </xf>
    <xf numFmtId="3" fontId="13" fillId="0" borderId="49" xfId="3054" applyNumberFormat="1" applyFont="1" applyBorder="1" applyAlignment="1">
      <alignment horizontal="center" vertical="center"/>
    </xf>
    <xf numFmtId="3" fontId="11" fillId="0" borderId="49" xfId="1607" applyNumberFormat="1" applyFont="1" applyFill="1" applyBorder="1" applyAlignment="1">
      <alignment vertical="center"/>
    </xf>
    <xf numFmtId="3" fontId="13" fillId="0" borderId="0" xfId="3054" applyNumberFormat="1" applyFont="1" applyBorder="1" applyAlignment="1">
      <alignment horizontal="center" vertical="center" wrapText="1"/>
    </xf>
    <xf numFmtId="3" fontId="214" fillId="0" borderId="49" xfId="3054" applyNumberFormat="1" applyFont="1" applyBorder="1" applyAlignment="1">
      <alignment horizontal="right" vertical="center" wrapText="1"/>
    </xf>
    <xf numFmtId="3" fontId="13" fillId="47" borderId="49" xfId="3054" applyNumberFormat="1" applyFont="1" applyFill="1" applyBorder="1" applyAlignment="1">
      <alignment horizontal="right" vertical="center" wrapText="1"/>
    </xf>
    <xf numFmtId="3" fontId="11" fillId="0" borderId="0" xfId="5806" applyNumberFormat="1" applyFont="1" applyFill="1" applyAlignment="1">
      <alignment horizontal="center" vertical="center" wrapText="1"/>
    </xf>
    <xf numFmtId="0" fontId="13" fillId="0" borderId="0" xfId="5806" applyFont="1" applyFill="1"/>
    <xf numFmtId="0" fontId="13" fillId="0" borderId="0" xfId="5806" applyFont="1" applyFill="1" applyAlignment="1">
      <alignment horizontal="center" vertical="center"/>
    </xf>
    <xf numFmtId="0" fontId="13" fillId="0" borderId="0" xfId="5806" applyFont="1" applyFill="1" applyAlignment="1">
      <alignment horizontal="center" wrapText="1"/>
    </xf>
    <xf numFmtId="3" fontId="13" fillId="0" borderId="0" xfId="5806" applyNumberFormat="1" applyFont="1" applyFill="1" applyAlignment="1">
      <alignment wrapText="1"/>
    </xf>
    <xf numFmtId="3" fontId="198" fillId="0" borderId="0" xfId="5806" applyNumberFormat="1" applyFont="1" applyFill="1" applyBorder="1" applyAlignment="1">
      <alignment horizontal="right"/>
    </xf>
    <xf numFmtId="3" fontId="11" fillId="0" borderId="49" xfId="5806" applyNumberFormat="1" applyFont="1" applyFill="1" applyBorder="1" applyAlignment="1">
      <alignment horizontal="center" vertical="center" wrapText="1"/>
    </xf>
    <xf numFmtId="37" fontId="11" fillId="0" borderId="9" xfId="5806" applyNumberFormat="1" applyFont="1" applyFill="1" applyBorder="1" applyAlignment="1">
      <alignment horizontal="center" vertical="center"/>
    </xf>
    <xf numFmtId="0" fontId="11" fillId="0" borderId="9" xfId="5806" applyFont="1" applyFill="1" applyBorder="1" applyAlignment="1">
      <alignment horizontal="center" vertical="center" wrapText="1"/>
    </xf>
    <xf numFmtId="0" fontId="11" fillId="0" borderId="9" xfId="5806" applyFont="1" applyFill="1" applyBorder="1" applyAlignment="1">
      <alignment horizontal="center" vertical="center"/>
    </xf>
    <xf numFmtId="0" fontId="11" fillId="0" borderId="49" xfId="5806" applyFont="1" applyFill="1" applyBorder="1" applyAlignment="1">
      <alignment horizontal="center" vertical="center"/>
    </xf>
    <xf numFmtId="0" fontId="11" fillId="0" borderId="49" xfId="5806" applyFont="1" applyBorder="1" applyAlignment="1">
      <alignment horizontal="center" vertical="center" wrapText="1"/>
    </xf>
    <xf numFmtId="0" fontId="12" fillId="0" borderId="0" xfId="5806" applyFont="1" applyAlignment="1">
      <alignment vertical="center"/>
    </xf>
    <xf numFmtId="173" fontId="12" fillId="0" borderId="0" xfId="5806" applyNumberFormat="1" applyFont="1" applyAlignment="1">
      <alignment vertical="center"/>
    </xf>
    <xf numFmtId="0" fontId="11" fillId="0" borderId="49" xfId="5806" applyFont="1" applyBorder="1" applyAlignment="1">
      <alignment horizontal="left" vertical="center" wrapText="1"/>
    </xf>
    <xf numFmtId="3" fontId="11" fillId="0" borderId="49" xfId="3054" quotePrefix="1" applyNumberFormat="1" applyFont="1" applyFill="1" applyBorder="1" applyAlignment="1">
      <alignment horizontal="right" vertical="center" wrapText="1"/>
    </xf>
    <xf numFmtId="3" fontId="13" fillId="0" borderId="49" xfId="5806" applyNumberFormat="1" applyFont="1" applyFill="1" applyBorder="1" applyAlignment="1">
      <alignment horizontal="center" vertical="center"/>
    </xf>
    <xf numFmtId="0" fontId="13" fillId="0" borderId="49" xfId="5806" applyFont="1" applyBorder="1" applyAlignment="1">
      <alignment vertical="center" wrapText="1"/>
    </xf>
    <xf numFmtId="0" fontId="13" fillId="0" borderId="49" xfId="5806" applyFont="1" applyBorder="1" applyAlignment="1">
      <alignment horizontal="center" vertical="center" wrapText="1"/>
    </xf>
    <xf numFmtId="3" fontId="13" fillId="0" borderId="49" xfId="5806" applyNumberFormat="1" applyFont="1" applyBorder="1" applyAlignment="1">
      <alignment vertical="center" wrapText="1"/>
    </xf>
    <xf numFmtId="173" fontId="13" fillId="0" borderId="49" xfId="1607" applyNumberFormat="1" applyFont="1" applyBorder="1" applyAlignment="1">
      <alignment vertical="center"/>
    </xf>
    <xf numFmtId="0" fontId="13" fillId="0" borderId="0" xfId="5806" applyFont="1" applyFill="1" applyAlignment="1">
      <alignment vertical="center"/>
    </xf>
    <xf numFmtId="0" fontId="13" fillId="0" borderId="49" xfId="5806" applyFont="1" applyFill="1" applyBorder="1" applyAlignment="1">
      <alignment vertical="center" wrapText="1"/>
    </xf>
    <xf numFmtId="0" fontId="13" fillId="0" borderId="49" xfId="5806" applyFont="1" applyFill="1" applyBorder="1" applyAlignment="1">
      <alignment horizontal="center" vertical="center" wrapText="1"/>
    </xf>
    <xf numFmtId="3" fontId="13" fillId="0" borderId="49" xfId="5806" applyNumberFormat="1" applyFont="1" applyFill="1" applyBorder="1" applyAlignment="1">
      <alignment vertical="center" wrapText="1"/>
    </xf>
    <xf numFmtId="173" fontId="13" fillId="0" borderId="49" xfId="1607" applyNumberFormat="1" applyFont="1" applyFill="1" applyBorder="1" applyAlignment="1">
      <alignment vertical="center"/>
    </xf>
    <xf numFmtId="3" fontId="11" fillId="0" borderId="49" xfId="5806" applyNumberFormat="1" applyFont="1" applyFill="1" applyBorder="1" applyAlignment="1">
      <alignment horizontal="center" vertical="center"/>
    </xf>
    <xf numFmtId="0" fontId="11" fillId="0" borderId="49" xfId="5806" applyFont="1" applyFill="1" applyBorder="1" applyAlignment="1">
      <alignment vertical="center" wrapText="1"/>
    </xf>
    <xf numFmtId="0" fontId="11" fillId="0" borderId="49" xfId="5806" applyFont="1" applyFill="1" applyBorder="1" applyAlignment="1">
      <alignment horizontal="center" vertical="center" wrapText="1"/>
    </xf>
    <xf numFmtId="3" fontId="11" fillId="0" borderId="49" xfId="5806" applyNumberFormat="1" applyFont="1" applyFill="1" applyBorder="1" applyAlignment="1">
      <alignment vertical="center" wrapText="1"/>
    </xf>
    <xf numFmtId="173" fontId="11" fillId="0" borderId="49" xfId="1607" applyNumberFormat="1" applyFont="1" applyFill="1" applyBorder="1" applyAlignment="1">
      <alignment vertical="center"/>
    </xf>
    <xf numFmtId="0" fontId="11" fillId="0" borderId="0" xfId="5806" applyFont="1" applyFill="1" applyAlignment="1">
      <alignment vertical="center"/>
    </xf>
    <xf numFmtId="0" fontId="13" fillId="0" borderId="49" xfId="5806" applyFont="1" applyFill="1" applyBorder="1" applyAlignment="1">
      <alignment horizontal="center" vertical="center"/>
    </xf>
    <xf numFmtId="0" fontId="11" fillId="0" borderId="49" xfId="5806" applyFont="1" applyBorder="1" applyAlignment="1">
      <alignment vertical="center" wrapText="1"/>
    </xf>
    <xf numFmtId="3" fontId="11" fillId="0" borderId="49" xfId="5806" applyNumberFormat="1" applyFont="1" applyBorder="1" applyAlignment="1">
      <alignment vertical="center" wrapText="1"/>
    </xf>
    <xf numFmtId="173" fontId="11" fillId="0" borderId="49" xfId="1607" applyNumberFormat="1" applyFont="1" applyBorder="1" applyAlignment="1">
      <alignment vertical="center"/>
    </xf>
    <xf numFmtId="0" fontId="202" fillId="0" borderId="0" xfId="5806" applyFont="1" applyAlignment="1">
      <alignment vertical="center"/>
    </xf>
    <xf numFmtId="173" fontId="13" fillId="0" borderId="0" xfId="5806" applyNumberFormat="1" applyFont="1" applyFill="1" applyAlignment="1">
      <alignment horizontal="center"/>
    </xf>
    <xf numFmtId="0" fontId="13" fillId="0" borderId="0" xfId="5806" applyFont="1" applyFill="1" applyAlignment="1">
      <alignment wrapText="1"/>
    </xf>
    <xf numFmtId="0" fontId="13" fillId="0" borderId="0" xfId="5806" applyFont="1" applyFill="1" applyAlignment="1">
      <alignment horizontal="center" vertical="center" wrapText="1"/>
    </xf>
    <xf numFmtId="9" fontId="206" fillId="0" borderId="0" xfId="5147" applyFont="1" applyFill="1" applyBorder="1" applyAlignment="1">
      <alignment horizontal="center" vertical="center" wrapText="1"/>
    </xf>
    <xf numFmtId="0" fontId="11" fillId="0" borderId="49" xfId="0" applyFont="1" applyFill="1" applyBorder="1" applyAlignment="1">
      <alignment horizontal="left" vertical="center" wrapText="1"/>
    </xf>
    <xf numFmtId="0" fontId="202" fillId="0" borderId="0" xfId="0" applyFont="1" applyFill="1" applyAlignment="1">
      <alignment vertical="center"/>
    </xf>
    <xf numFmtId="173" fontId="202" fillId="0" borderId="0" xfId="0" applyNumberFormat="1" applyFont="1" applyFill="1" applyAlignment="1">
      <alignment vertical="center"/>
    </xf>
    <xf numFmtId="1" fontId="11" fillId="0" borderId="49" xfId="5183" quotePrefix="1" applyNumberFormat="1" applyFont="1" applyFill="1" applyBorder="1" applyAlignment="1">
      <alignment vertical="center" wrapText="1"/>
    </xf>
    <xf numFmtId="3" fontId="11" fillId="0" borderId="49" xfId="0" applyNumberFormat="1" applyFont="1" applyFill="1" applyBorder="1" applyAlignment="1">
      <alignment horizontal="right" vertical="center"/>
    </xf>
    <xf numFmtId="0" fontId="11" fillId="0" borderId="9" xfId="0" applyFont="1" applyFill="1" applyBorder="1" applyAlignment="1">
      <alignment horizontal="left" vertical="center" wrapText="1"/>
    </xf>
    <xf numFmtId="0" fontId="202" fillId="0" borderId="1" xfId="2592" applyFont="1" applyFill="1" applyBorder="1" applyAlignment="1">
      <alignment horizontal="left" vertical="center" wrapText="1"/>
    </xf>
    <xf numFmtId="3" fontId="202" fillId="0" borderId="1" xfId="2592" applyNumberFormat="1" applyFont="1" applyFill="1" applyBorder="1" applyAlignment="1">
      <alignment horizontal="right" vertical="center" wrapText="1"/>
    </xf>
    <xf numFmtId="1" fontId="202" fillId="0" borderId="1" xfId="5183" applyNumberFormat="1" applyFont="1" applyFill="1" applyBorder="1" applyAlignment="1">
      <alignment horizontal="center" vertical="center" wrapText="1"/>
    </xf>
    <xf numFmtId="222" fontId="202" fillId="0" borderId="1" xfId="5188" applyNumberFormat="1" applyFont="1" applyFill="1" applyBorder="1" applyAlignment="1">
      <alignment vertical="center" wrapText="1"/>
    </xf>
    <xf numFmtId="0" fontId="203" fillId="0" borderId="0" xfId="2592" applyFont="1" applyFill="1" applyAlignment="1">
      <alignment vertical="center" wrapText="1"/>
    </xf>
    <xf numFmtId="0" fontId="12" fillId="0" borderId="38" xfId="2592" applyFont="1" applyFill="1" applyBorder="1" applyAlignment="1">
      <alignment horizontal="center" vertical="center" wrapText="1"/>
    </xf>
    <xf numFmtId="0" fontId="12" fillId="0" borderId="39" xfId="2592" applyFont="1" applyFill="1" applyBorder="1" applyAlignment="1">
      <alignment horizontal="center" vertical="center" wrapText="1"/>
    </xf>
    <xf numFmtId="1" fontId="12" fillId="0" borderId="8" xfId="5183" applyNumberFormat="1" applyFont="1" applyFill="1" applyBorder="1" applyAlignment="1">
      <alignment horizontal="center" vertical="center" wrapText="1"/>
    </xf>
    <xf numFmtId="173" fontId="12" fillId="0" borderId="38" xfId="5187" applyNumberFormat="1" applyFont="1" applyFill="1" applyBorder="1" applyAlignment="1">
      <alignment horizontal="right" vertical="center" indent="2"/>
    </xf>
    <xf numFmtId="3" fontId="12" fillId="0" borderId="8" xfId="2592" applyNumberFormat="1" applyFont="1" applyFill="1" applyBorder="1" applyAlignment="1">
      <alignment vertical="center" wrapText="1"/>
    </xf>
    <xf numFmtId="3" fontId="12" fillId="0" borderId="8" xfId="2592" applyNumberFormat="1" applyFont="1" applyFill="1" applyBorder="1" applyAlignment="1">
      <alignment horizontal="right" vertical="center" wrapText="1"/>
    </xf>
    <xf numFmtId="3" fontId="14" fillId="0" borderId="8" xfId="2592" applyNumberFormat="1" applyFont="1" applyFill="1" applyBorder="1" applyAlignment="1">
      <alignment vertical="center" wrapText="1"/>
    </xf>
    <xf numFmtId="222" fontId="12" fillId="0" borderId="0" xfId="5188" applyNumberFormat="1" applyFont="1" applyFill="1" applyAlignment="1">
      <alignment horizontal="center" vertical="center" wrapText="1"/>
    </xf>
    <xf numFmtId="0" fontId="202" fillId="0" borderId="8" xfId="2592" quotePrefix="1" applyFont="1" applyFill="1" applyBorder="1" applyAlignment="1">
      <alignment vertical="center" wrapText="1"/>
    </xf>
    <xf numFmtId="173" fontId="202" fillId="0" borderId="1" xfId="5187" applyNumberFormat="1" applyFont="1" applyFill="1" applyBorder="1" applyAlignment="1">
      <alignment horizontal="right" vertical="center" indent="2"/>
    </xf>
    <xf numFmtId="3" fontId="202" fillId="0" borderId="0" xfId="2592" applyNumberFormat="1" applyFont="1" applyFill="1" applyAlignment="1">
      <alignment vertical="center" wrapText="1"/>
    </xf>
    <xf numFmtId="3" fontId="203" fillId="0" borderId="0" xfId="2592" applyNumberFormat="1" applyFont="1" applyFill="1" applyAlignment="1">
      <alignment vertical="center" wrapText="1"/>
    </xf>
    <xf numFmtId="10" fontId="203" fillId="0" borderId="0" xfId="2592" applyNumberFormat="1" applyFont="1" applyFill="1" applyAlignment="1">
      <alignment vertical="center" wrapText="1"/>
    </xf>
    <xf numFmtId="3" fontId="210" fillId="0" borderId="0" xfId="2592" applyNumberFormat="1" applyFont="1" applyFill="1" applyAlignment="1">
      <alignment vertical="center" wrapText="1"/>
    </xf>
    <xf numFmtId="338" fontId="211" fillId="0" borderId="0" xfId="2592" applyNumberFormat="1" applyFont="1" applyFill="1" applyAlignment="1">
      <alignment vertical="center" wrapText="1"/>
    </xf>
    <xf numFmtId="3" fontId="202" fillId="0" borderId="36" xfId="2592" applyNumberFormat="1" applyFont="1" applyFill="1" applyBorder="1" applyAlignment="1">
      <alignment horizontal="center" vertical="center" wrapText="1"/>
    </xf>
    <xf numFmtId="0" fontId="11" fillId="0" borderId="1" xfId="2841" applyFont="1" applyFill="1" applyBorder="1" applyAlignment="1">
      <alignment horizontal="center" vertical="center"/>
    </xf>
    <xf numFmtId="3" fontId="11" fillId="0" borderId="1" xfId="2841" applyNumberFormat="1" applyFont="1" applyFill="1" applyBorder="1" applyAlignment="1">
      <alignment horizontal="right" vertical="center"/>
    </xf>
    <xf numFmtId="0" fontId="11" fillId="0" borderId="0" xfId="2841" applyFont="1" applyFill="1" applyBorder="1" applyAlignment="1">
      <alignment vertical="center"/>
    </xf>
    <xf numFmtId="3" fontId="11" fillId="0" borderId="0" xfId="2841" applyNumberFormat="1" applyFont="1" applyFill="1" applyBorder="1" applyAlignment="1">
      <alignment vertical="center"/>
    </xf>
    <xf numFmtId="14" fontId="12" fillId="0" borderId="1" xfId="5185" applyNumberFormat="1" applyFont="1" applyFill="1" applyBorder="1" applyAlignment="1">
      <alignment horizontal="center" vertical="center" wrapText="1"/>
    </xf>
    <xf numFmtId="173" fontId="212" fillId="49" borderId="0" xfId="1607" applyNumberFormat="1" applyFont="1" applyFill="1" applyAlignment="1">
      <alignment vertical="center" wrapText="1"/>
    </xf>
    <xf numFmtId="173" fontId="212" fillId="49" borderId="0" xfId="1607" applyNumberFormat="1" applyFont="1" applyFill="1" applyAlignment="1">
      <alignment horizontal="center" vertical="center" wrapText="1"/>
    </xf>
    <xf numFmtId="173" fontId="212" fillId="49" borderId="0" xfId="1607" applyNumberFormat="1" applyFont="1" applyFill="1" applyAlignment="1">
      <alignment vertical="center"/>
    </xf>
    <xf numFmtId="0" fontId="206" fillId="0" borderId="49" xfId="2592" applyFont="1" applyFill="1" applyBorder="1" applyAlignment="1">
      <alignment horizontal="center" vertical="center" wrapText="1"/>
    </xf>
    <xf numFmtId="0" fontId="206" fillId="0" borderId="0" xfId="2592" applyFont="1" applyFill="1" applyAlignment="1">
      <alignment vertical="center" wrapText="1"/>
    </xf>
    <xf numFmtId="3" fontId="252" fillId="0" borderId="0" xfId="2592" applyNumberFormat="1" applyFont="1" applyFill="1" applyBorder="1" applyAlignment="1">
      <alignment horizontal="center" vertical="center" wrapText="1"/>
    </xf>
    <xf numFmtId="0" fontId="204" fillId="0" borderId="0" xfId="2592" applyFont="1" applyFill="1" applyAlignment="1">
      <alignment vertical="center" wrapText="1"/>
    </xf>
    <xf numFmtId="0" fontId="208" fillId="0" borderId="49" xfId="2592" applyFont="1" applyFill="1" applyBorder="1" applyAlignment="1">
      <alignment horizontal="left" vertical="center" wrapText="1"/>
    </xf>
    <xf numFmtId="0" fontId="208" fillId="0" borderId="49" xfId="2592" quotePrefix="1" applyFont="1" applyFill="1" applyBorder="1" applyAlignment="1">
      <alignment horizontal="left" vertical="center" wrapText="1"/>
    </xf>
    <xf numFmtId="3" fontId="208" fillId="0" borderId="49" xfId="2592" applyNumberFormat="1" applyFont="1" applyFill="1" applyBorder="1" applyAlignment="1">
      <alignment horizontal="right" vertical="center" wrapText="1"/>
    </xf>
    <xf numFmtId="0" fontId="208" fillId="0" borderId="49" xfId="2592" applyFont="1" applyFill="1" applyBorder="1" applyAlignment="1">
      <alignment horizontal="center" vertical="center" wrapText="1"/>
    </xf>
    <xf numFmtId="1" fontId="208" fillId="0" borderId="49" xfId="5183" applyNumberFormat="1" applyFont="1" applyFill="1" applyBorder="1" applyAlignment="1">
      <alignment horizontal="center" vertical="center" wrapText="1"/>
    </xf>
    <xf numFmtId="3" fontId="208" fillId="0" borderId="49" xfId="2592" applyNumberFormat="1" applyFont="1" applyFill="1" applyBorder="1" applyAlignment="1">
      <alignment vertical="center" wrapText="1"/>
    </xf>
    <xf numFmtId="222" fontId="208" fillId="0" borderId="49" xfId="5188" applyNumberFormat="1" applyFont="1" applyFill="1" applyBorder="1" applyAlignment="1">
      <alignment vertical="center" wrapText="1"/>
    </xf>
    <xf numFmtId="173" fontId="11" fillId="0" borderId="0" xfId="0" applyNumberFormat="1" applyFont="1" applyFill="1" applyAlignment="1">
      <alignment horizontal="center" vertical="center" wrapText="1"/>
    </xf>
    <xf numFmtId="0" fontId="13" fillId="0" borderId="0" xfId="0" applyFont="1" applyFill="1"/>
    <xf numFmtId="3" fontId="11" fillId="0" borderId="49" xfId="0" applyNumberFormat="1" applyFont="1" applyFill="1" applyBorder="1" applyAlignment="1">
      <alignment horizontal="center" vertical="center" wrapText="1"/>
    </xf>
    <xf numFmtId="0" fontId="12" fillId="0" borderId="49" xfId="2743" applyFont="1" applyFill="1" applyBorder="1" applyAlignment="1">
      <alignment horizontal="center" vertical="center" wrapText="1"/>
    </xf>
    <xf numFmtId="0" fontId="12" fillId="0" borderId="49" xfId="2743" applyFont="1" applyFill="1" applyBorder="1" applyAlignment="1">
      <alignment horizontal="left" vertical="center" wrapText="1"/>
    </xf>
    <xf numFmtId="0" fontId="202" fillId="0" borderId="49" xfId="2743" applyFont="1" applyFill="1" applyBorder="1" applyAlignment="1">
      <alignment horizontal="center" vertical="center" wrapText="1"/>
    </xf>
    <xf numFmtId="3" fontId="12" fillId="0" borderId="49" xfId="2743" applyNumberFormat="1" applyFont="1" applyFill="1" applyBorder="1" applyAlignment="1">
      <alignment vertical="center" wrapText="1"/>
    </xf>
    <xf numFmtId="3" fontId="202" fillId="0" borderId="49" xfId="2743" applyNumberFormat="1" applyFont="1" applyFill="1" applyBorder="1" applyAlignment="1">
      <alignment vertical="center" wrapText="1"/>
    </xf>
    <xf numFmtId="0" fontId="206" fillId="0" borderId="49" xfId="2743" applyFont="1" applyFill="1" applyBorder="1" applyAlignment="1">
      <alignment horizontal="center" vertical="center" wrapText="1"/>
    </xf>
    <xf numFmtId="0" fontId="202" fillId="0" borderId="0" xfId="2743" applyFont="1" applyFill="1" applyAlignment="1">
      <alignment vertical="center" wrapText="1"/>
    </xf>
    <xf numFmtId="3" fontId="202" fillId="0" borderId="0" xfId="2743" applyNumberFormat="1" applyFont="1" applyFill="1" applyAlignment="1">
      <alignment vertical="center" wrapText="1"/>
    </xf>
    <xf numFmtId="0" fontId="208" fillId="0" borderId="49" xfId="2592" quotePrefix="1" applyFont="1" applyFill="1" applyBorder="1" applyAlignment="1">
      <alignment horizontal="left" vertical="center" wrapText="1" indent="2"/>
    </xf>
    <xf numFmtId="3" fontId="11" fillId="0" borderId="49" xfId="5183" quotePrefix="1" applyNumberFormat="1" applyFont="1" applyFill="1" applyBorder="1" applyAlignment="1">
      <alignment horizontal="center" vertical="center" wrapText="1"/>
    </xf>
    <xf numFmtId="3" fontId="198" fillId="0" borderId="0" xfId="0" applyNumberFormat="1" applyFont="1" applyFill="1" applyBorder="1" applyAlignment="1">
      <alignment horizontal="center"/>
    </xf>
    <xf numFmtId="173" fontId="202" fillId="0" borderId="0" xfId="0" applyNumberFormat="1" applyFont="1" applyAlignment="1">
      <alignment horizontal="center" vertical="center"/>
    </xf>
    <xf numFmtId="173" fontId="12" fillId="0" borderId="0" xfId="0" applyNumberFormat="1" applyFont="1" applyAlignment="1">
      <alignment horizontal="center" vertical="center"/>
    </xf>
    <xf numFmtId="0" fontId="252" fillId="0" borderId="1" xfId="5184" applyFont="1" applyFill="1" applyBorder="1" applyAlignment="1">
      <alignment horizontal="center" vertical="center" wrapText="1"/>
    </xf>
    <xf numFmtId="3" fontId="202" fillId="57" borderId="0" xfId="5806" applyNumberFormat="1" applyFont="1" applyFill="1" applyAlignment="1">
      <alignment vertical="center"/>
    </xf>
    <xf numFmtId="0" fontId="208" fillId="0" borderId="1" xfId="2592" applyFont="1" applyFill="1" applyBorder="1" applyAlignment="1">
      <alignment horizontal="center" vertical="center" wrapText="1"/>
    </xf>
    <xf numFmtId="3" fontId="208" fillId="0" borderId="1" xfId="2592" applyNumberFormat="1" applyFont="1" applyFill="1" applyBorder="1" applyAlignment="1">
      <alignment horizontal="right" vertical="center" wrapText="1"/>
    </xf>
    <xf numFmtId="0" fontId="252" fillId="0" borderId="0" xfId="2592" applyFont="1" applyFill="1" applyBorder="1" applyAlignment="1">
      <alignment horizontal="center" vertical="center" wrapText="1"/>
    </xf>
    <xf numFmtId="3" fontId="11" fillId="0" borderId="1" xfId="5183" quotePrefix="1" applyNumberFormat="1" applyFont="1" applyFill="1" applyBorder="1" applyAlignment="1">
      <alignment horizontal="center" vertical="center" wrapText="1"/>
    </xf>
    <xf numFmtId="3" fontId="11" fillId="0" borderId="0" xfId="5183" quotePrefix="1" applyNumberFormat="1" applyFont="1" applyFill="1" applyBorder="1" applyAlignment="1">
      <alignment horizontal="center" vertical="center" wrapText="1"/>
    </xf>
    <xf numFmtId="1" fontId="224" fillId="0" borderId="0" xfId="5183" applyNumberFormat="1" applyFont="1" applyFill="1" applyAlignment="1">
      <alignment horizontal="center" vertical="center" wrapText="1"/>
    </xf>
    <xf numFmtId="0" fontId="221" fillId="0" borderId="49" xfId="5807" applyFont="1" applyFill="1" applyBorder="1" applyAlignment="1">
      <alignment vertical="center" wrapText="1"/>
    </xf>
    <xf numFmtId="0" fontId="23" fillId="0" borderId="49" xfId="5183" applyFont="1" applyFill="1" applyBorder="1" applyAlignment="1">
      <alignment horizontal="center" vertical="center" wrapText="1"/>
    </xf>
    <xf numFmtId="1" fontId="23" fillId="0" borderId="49" xfId="5183" applyNumberFormat="1" applyFont="1" applyFill="1" applyBorder="1" applyAlignment="1">
      <alignment horizontal="center" vertical="center" wrapText="1"/>
    </xf>
    <xf numFmtId="0" fontId="221" fillId="0" borderId="49" xfId="5807" applyFont="1" applyFill="1" applyBorder="1" applyAlignment="1">
      <alignment horizontal="center" vertical="center" wrapText="1"/>
    </xf>
    <xf numFmtId="0" fontId="221" fillId="0" borderId="49" xfId="5183" applyFont="1" applyFill="1" applyBorder="1" applyAlignment="1">
      <alignment horizontal="center" vertical="center" wrapText="1"/>
    </xf>
    <xf numFmtId="173" fontId="221" fillId="0" borderId="49" xfId="5187" applyNumberFormat="1" applyFont="1" applyFill="1" applyBorder="1" applyAlignment="1">
      <alignment horizontal="right" vertical="center" wrapText="1"/>
    </xf>
    <xf numFmtId="173" fontId="23" fillId="0" borderId="49" xfId="5187" applyNumberFormat="1" applyFont="1" applyFill="1" applyBorder="1" applyAlignment="1">
      <alignment horizontal="right" vertical="center" wrapText="1"/>
    </xf>
    <xf numFmtId="3" fontId="23" fillId="0" borderId="49" xfId="5183" quotePrefix="1" applyNumberFormat="1" applyFont="1" applyFill="1" applyBorder="1" applyAlignment="1">
      <alignment horizontal="right" vertical="center" wrapText="1"/>
    </xf>
    <xf numFmtId="3" fontId="221" fillId="0" borderId="49" xfId="5183" quotePrefix="1" applyNumberFormat="1" applyFont="1" applyFill="1" applyBorder="1" applyAlignment="1">
      <alignment horizontal="right" vertical="center" wrapText="1"/>
    </xf>
    <xf numFmtId="10" fontId="221" fillId="0" borderId="49" xfId="5191" quotePrefix="1" applyNumberFormat="1" applyFont="1" applyFill="1" applyBorder="1" applyAlignment="1">
      <alignment horizontal="right" vertical="center" wrapText="1"/>
    </xf>
    <xf numFmtId="3" fontId="221" fillId="0" borderId="49" xfId="5191" quotePrefix="1" applyNumberFormat="1" applyFont="1" applyFill="1" applyBorder="1" applyAlignment="1">
      <alignment horizontal="center" vertical="center" wrapText="1"/>
    </xf>
    <xf numFmtId="3" fontId="221" fillId="0" borderId="49" xfId="5191" quotePrefix="1" applyNumberFormat="1" applyFont="1" applyFill="1" applyBorder="1" applyAlignment="1">
      <alignment horizontal="right" vertical="center" wrapText="1"/>
    </xf>
    <xf numFmtId="9" fontId="221" fillId="0" borderId="49" xfId="5191" quotePrefix="1" applyFont="1" applyFill="1" applyBorder="1" applyAlignment="1">
      <alignment horizontal="center" vertical="center" wrapText="1"/>
    </xf>
    <xf numFmtId="1" fontId="267" fillId="0" borderId="49" xfId="5183" applyNumberFormat="1" applyFont="1" applyFill="1" applyBorder="1" applyAlignment="1">
      <alignment horizontal="center" vertical="center" wrapText="1"/>
    </xf>
    <xf numFmtId="1" fontId="23" fillId="0" borderId="0" xfId="5183" applyNumberFormat="1" applyFont="1" applyFill="1" applyAlignment="1">
      <alignment horizontal="right" vertical="center"/>
    </xf>
    <xf numFmtId="3" fontId="221" fillId="0" borderId="49" xfId="5187" applyNumberFormat="1" applyFont="1" applyFill="1" applyBorder="1" applyAlignment="1">
      <alignment horizontal="right" vertical="center" wrapText="1"/>
    </xf>
    <xf numFmtId="0" fontId="221" fillId="0" borderId="49" xfId="0" applyFont="1" applyFill="1" applyBorder="1" applyAlignment="1">
      <alignment vertical="center" wrapText="1"/>
    </xf>
    <xf numFmtId="0" fontId="221" fillId="0" borderId="49" xfId="2592" applyFont="1" applyFill="1" applyBorder="1" applyAlignment="1">
      <alignment horizontal="center" vertical="center" wrapText="1"/>
    </xf>
    <xf numFmtId="173" fontId="221" fillId="0" borderId="49" xfId="5187" applyNumberFormat="1" applyFont="1" applyFill="1" applyBorder="1" applyAlignment="1">
      <alignment horizontal="right" vertical="center" indent="2"/>
    </xf>
    <xf numFmtId="1" fontId="221" fillId="0" borderId="49" xfId="5183" applyNumberFormat="1" applyFont="1" applyFill="1" applyBorder="1" applyAlignment="1">
      <alignment horizontal="center" vertical="center"/>
    </xf>
    <xf numFmtId="1" fontId="221" fillId="0" borderId="49" xfId="5183" applyNumberFormat="1" applyFont="1" applyFill="1" applyBorder="1" applyAlignment="1">
      <alignment vertical="center" wrapText="1"/>
    </xf>
    <xf numFmtId="1" fontId="221" fillId="0" borderId="49" xfId="5183" applyNumberFormat="1" applyFont="1" applyFill="1" applyBorder="1" applyAlignment="1">
      <alignment horizontal="center" vertical="center" wrapText="1"/>
    </xf>
    <xf numFmtId="0" fontId="221" fillId="0" borderId="62" xfId="5807" applyFont="1" applyFill="1" applyBorder="1" applyAlignment="1">
      <alignment horizontal="center" vertical="center" wrapText="1"/>
    </xf>
    <xf numFmtId="3" fontId="221" fillId="0" borderId="62" xfId="5187" applyNumberFormat="1" applyFont="1" applyFill="1" applyBorder="1" applyAlignment="1">
      <alignment vertical="center"/>
    </xf>
    <xf numFmtId="9" fontId="221" fillId="0" borderId="49" xfId="5191" quotePrefix="1" applyFont="1" applyFill="1" applyBorder="1" applyAlignment="1">
      <alignment horizontal="right" vertical="center" wrapText="1"/>
    </xf>
    <xf numFmtId="1" fontId="270" fillId="0" borderId="0" xfId="5183" applyNumberFormat="1" applyFont="1" applyFill="1" applyAlignment="1">
      <alignment horizontal="right" vertical="center"/>
    </xf>
    <xf numFmtId="3" fontId="270" fillId="0" borderId="0" xfId="5183" applyNumberFormat="1" applyFont="1" applyFill="1" applyAlignment="1">
      <alignment horizontal="right" vertical="center"/>
    </xf>
    <xf numFmtId="9" fontId="270" fillId="0" borderId="0" xfId="5191" applyFont="1" applyFill="1" applyAlignment="1">
      <alignment horizontal="center" vertical="center" wrapText="1"/>
    </xf>
    <xf numFmtId="0" fontId="12" fillId="0" borderId="49" xfId="5806" applyFont="1" applyFill="1" applyBorder="1" applyAlignment="1">
      <alignment vertical="center"/>
    </xf>
    <xf numFmtId="1" fontId="263" fillId="0" borderId="0" xfId="5183" applyNumberFormat="1" applyFont="1" applyFill="1" applyAlignment="1">
      <alignment vertical="center" wrapText="1"/>
    </xf>
    <xf numFmtId="3" fontId="221" fillId="0" borderId="0" xfId="5183" applyNumberFormat="1" applyFont="1" applyFill="1" applyAlignment="1">
      <alignment horizontal="center" vertical="center" wrapText="1"/>
    </xf>
    <xf numFmtId="3" fontId="221" fillId="0" borderId="0" xfId="5183" applyNumberFormat="1" applyFont="1" applyFill="1" applyAlignment="1">
      <alignment vertical="center" wrapText="1"/>
    </xf>
    <xf numFmtId="3" fontId="224" fillId="0" borderId="0" xfId="5183" applyNumberFormat="1" applyFont="1" applyFill="1" applyAlignment="1">
      <alignment vertical="center" wrapText="1"/>
    </xf>
    <xf numFmtId="0" fontId="12" fillId="0" borderId="0" xfId="5806" applyFont="1" applyFill="1" applyAlignment="1">
      <alignment vertical="center"/>
    </xf>
    <xf numFmtId="1" fontId="223" fillId="0" borderId="0" xfId="5183" applyNumberFormat="1" applyFont="1" applyFill="1" applyBorder="1" applyAlignment="1">
      <alignment vertical="center"/>
    </xf>
    <xf numFmtId="1" fontId="263" fillId="0" borderId="0" xfId="5183" applyNumberFormat="1" applyFont="1" applyFill="1" applyBorder="1" applyAlignment="1">
      <alignment vertical="center" wrapText="1"/>
    </xf>
    <xf numFmtId="1" fontId="221" fillId="0" borderId="0" xfId="5183" applyNumberFormat="1" applyFont="1" applyFill="1" applyBorder="1" applyAlignment="1">
      <alignment vertical="center" wrapText="1"/>
    </xf>
    <xf numFmtId="3" fontId="221" fillId="0" borderId="0" xfId="5183" applyNumberFormat="1" applyFont="1" applyFill="1" applyBorder="1" applyAlignment="1">
      <alignment horizontal="center" vertical="center" wrapText="1"/>
    </xf>
    <xf numFmtId="3" fontId="221" fillId="0" borderId="0" xfId="5183" applyNumberFormat="1" applyFont="1" applyFill="1" applyBorder="1" applyAlignment="1">
      <alignment vertical="center" wrapText="1"/>
    </xf>
    <xf numFmtId="3" fontId="224" fillId="0" borderId="0" xfId="5183" applyNumberFormat="1" applyFont="1" applyFill="1" applyBorder="1" applyAlignment="1">
      <alignment vertical="center" wrapText="1"/>
    </xf>
    <xf numFmtId="1" fontId="23" fillId="0" borderId="0" xfId="5183" applyNumberFormat="1" applyFont="1" applyFill="1" applyBorder="1" applyAlignment="1">
      <alignment vertical="center"/>
    </xf>
    <xf numFmtId="1" fontId="267" fillId="0" borderId="0" xfId="5183" applyNumberFormat="1" applyFont="1" applyFill="1" applyBorder="1" applyAlignment="1">
      <alignment horizontal="center" vertical="center" wrapText="1"/>
    </xf>
    <xf numFmtId="1" fontId="221" fillId="0" borderId="0" xfId="5183" applyNumberFormat="1" applyFont="1" applyFill="1" applyBorder="1" applyAlignment="1">
      <alignment vertical="center"/>
    </xf>
    <xf numFmtId="0" fontId="12" fillId="0" borderId="0" xfId="5806" applyFont="1" applyFill="1" applyBorder="1" applyAlignment="1">
      <alignment vertical="center"/>
    </xf>
    <xf numFmtId="1" fontId="224" fillId="0" borderId="0" xfId="5183" applyNumberFormat="1" applyFont="1" applyFill="1" applyAlignment="1">
      <alignment vertical="center" wrapText="1"/>
    </xf>
    <xf numFmtId="3" fontId="220" fillId="0" borderId="0" xfId="5183" applyNumberFormat="1" applyFont="1" applyFill="1" applyAlignment="1">
      <alignment vertical="center"/>
    </xf>
    <xf numFmtId="1" fontId="264" fillId="0" borderId="0" xfId="5183" applyNumberFormat="1" applyFont="1" applyFill="1" applyAlignment="1">
      <alignment horizontal="right" vertical="center"/>
    </xf>
    <xf numFmtId="1" fontId="220" fillId="0" borderId="0" xfId="5183" applyNumberFormat="1" applyFont="1" applyFill="1" applyAlignment="1">
      <alignment vertical="center" wrapText="1"/>
    </xf>
    <xf numFmtId="1" fontId="220" fillId="0" borderId="0" xfId="5183" applyNumberFormat="1" applyFont="1" applyFill="1" applyAlignment="1">
      <alignment horizontal="center" vertical="center" wrapText="1"/>
    </xf>
    <xf numFmtId="3" fontId="23" fillId="0" borderId="0" xfId="5183" applyNumberFormat="1" applyFont="1" applyFill="1" applyAlignment="1">
      <alignment vertical="center" wrapText="1"/>
    </xf>
    <xf numFmtId="3" fontId="224" fillId="0" borderId="0" xfId="5183" quotePrefix="1" applyNumberFormat="1" applyFont="1" applyFill="1" applyAlignment="1">
      <alignment horizontal="center" vertical="center" wrapText="1"/>
    </xf>
    <xf numFmtId="1" fontId="23" fillId="0" borderId="49" xfId="5183" applyNumberFormat="1" applyFont="1" applyFill="1" applyBorder="1" applyAlignment="1">
      <alignment vertical="center" wrapText="1"/>
    </xf>
    <xf numFmtId="3" fontId="23" fillId="0" borderId="0" xfId="5183" quotePrefix="1" applyNumberFormat="1" applyFont="1" applyFill="1" applyAlignment="1">
      <alignment horizontal="center" vertical="center" wrapText="1"/>
    </xf>
    <xf numFmtId="328" fontId="23" fillId="0" borderId="0" xfId="5183" quotePrefix="1" applyNumberFormat="1" applyFont="1" applyFill="1" applyAlignment="1">
      <alignment horizontal="center" vertical="center" wrapText="1"/>
    </xf>
    <xf numFmtId="3" fontId="265" fillId="0" borderId="0" xfId="5183" applyNumberFormat="1" applyFont="1" applyFill="1" applyAlignment="1">
      <alignment horizontal="center" vertical="center" wrapText="1"/>
    </xf>
    <xf numFmtId="3" fontId="23" fillId="0" borderId="49" xfId="5183" applyNumberFormat="1" applyFont="1" applyFill="1" applyBorder="1" applyAlignment="1">
      <alignment vertical="center" wrapText="1"/>
    </xf>
    <xf numFmtId="3" fontId="266" fillId="0" borderId="0" xfId="5183" applyNumberFormat="1" applyFont="1" applyFill="1" applyAlignment="1">
      <alignment horizontal="center" vertical="center" wrapText="1"/>
    </xf>
    <xf numFmtId="222" fontId="221" fillId="0" borderId="0" xfId="5147" applyNumberFormat="1" applyFont="1" applyFill="1" applyAlignment="1">
      <alignment horizontal="center" vertical="center" wrapText="1"/>
    </xf>
    <xf numFmtId="3" fontId="23" fillId="0" borderId="50" xfId="5183" applyNumberFormat="1" applyFont="1" applyFill="1" applyBorder="1" applyAlignment="1">
      <alignment horizontal="center" vertical="center" wrapText="1"/>
    </xf>
    <xf numFmtId="3" fontId="23" fillId="0" borderId="49" xfId="5183" applyNumberFormat="1" applyFont="1" applyFill="1" applyBorder="1" applyAlignment="1">
      <alignment horizontal="center" vertical="center" wrapText="1"/>
    </xf>
    <xf numFmtId="329" fontId="221" fillId="0" borderId="0" xfId="5183" applyNumberFormat="1" applyFont="1" applyFill="1" applyAlignment="1">
      <alignment horizontal="center" vertical="center" wrapText="1"/>
    </xf>
    <xf numFmtId="3" fontId="221" fillId="0" borderId="49" xfId="5183" quotePrefix="1" applyNumberFormat="1" applyFont="1" applyFill="1" applyBorder="1" applyAlignment="1">
      <alignment horizontal="center" vertical="center" wrapText="1"/>
    </xf>
    <xf numFmtId="0" fontId="221" fillId="0" borderId="49" xfId="5183" quotePrefix="1" applyFont="1" applyFill="1" applyBorder="1" applyAlignment="1">
      <alignment horizontal="center" vertical="center" wrapText="1"/>
    </xf>
    <xf numFmtId="3" fontId="267" fillId="0" borderId="49" xfId="5183" quotePrefix="1" applyNumberFormat="1" applyFont="1" applyFill="1" applyBorder="1" applyAlignment="1">
      <alignment horizontal="center" vertical="center" wrapText="1"/>
    </xf>
    <xf numFmtId="3" fontId="221" fillId="0" borderId="0" xfId="5183" quotePrefix="1" applyNumberFormat="1" applyFont="1" applyFill="1" applyAlignment="1">
      <alignment horizontal="center" vertical="center" wrapText="1"/>
    </xf>
    <xf numFmtId="3" fontId="224" fillId="0" borderId="49" xfId="5183" quotePrefix="1" applyNumberFormat="1" applyFont="1" applyFill="1" applyBorder="1" applyAlignment="1">
      <alignment horizontal="center" vertical="center" wrapText="1"/>
    </xf>
    <xf numFmtId="3" fontId="268" fillId="0" borderId="49" xfId="5183" applyNumberFormat="1" applyFont="1" applyFill="1" applyBorder="1" applyAlignment="1">
      <alignment horizontal="center" vertical="center" wrapText="1"/>
    </xf>
    <xf numFmtId="0" fontId="224" fillId="0" borderId="49" xfId="5183" applyFont="1" applyFill="1" applyBorder="1" applyAlignment="1">
      <alignment horizontal="center" vertical="center" wrapText="1"/>
    </xf>
    <xf numFmtId="3" fontId="23" fillId="0" borderId="49" xfId="5183" quotePrefix="1" applyNumberFormat="1" applyFont="1" applyFill="1" applyBorder="1" applyAlignment="1">
      <alignment horizontal="center" vertical="center" wrapText="1"/>
    </xf>
    <xf numFmtId="0" fontId="224" fillId="0" borderId="49" xfId="5183" quotePrefix="1" applyFont="1" applyFill="1" applyBorder="1" applyAlignment="1">
      <alignment horizontal="center" vertical="center" wrapText="1"/>
    </xf>
    <xf numFmtId="3" fontId="265" fillId="0" borderId="49" xfId="5183" quotePrefix="1" applyNumberFormat="1" applyFont="1" applyFill="1" applyBorder="1" applyAlignment="1">
      <alignment horizontal="center" vertical="center" wrapText="1"/>
    </xf>
    <xf numFmtId="0" fontId="267" fillId="0" borderId="49" xfId="5183" applyFont="1" applyFill="1" applyBorder="1" applyAlignment="1">
      <alignment horizontal="center" vertical="center" wrapText="1"/>
    </xf>
    <xf numFmtId="3" fontId="267" fillId="0" borderId="49" xfId="9249" applyNumberFormat="1" applyFont="1" applyFill="1" applyBorder="1" applyAlignment="1">
      <alignment horizontal="right" vertical="center" wrapText="1"/>
    </xf>
    <xf numFmtId="9" fontId="23" fillId="0" borderId="0" xfId="5147" applyFont="1" applyFill="1" applyAlignment="1">
      <alignment vertical="center"/>
    </xf>
    <xf numFmtId="3" fontId="267" fillId="0" borderId="49" xfId="5183" applyNumberFormat="1" applyFont="1" applyFill="1" applyBorder="1" applyAlignment="1">
      <alignment horizontal="right" vertical="center"/>
    </xf>
    <xf numFmtId="0" fontId="270" fillId="0" borderId="49" xfId="5807" applyFont="1" applyFill="1" applyBorder="1" applyAlignment="1">
      <alignment vertical="center" wrapText="1"/>
    </xf>
    <xf numFmtId="3" fontId="270" fillId="0" borderId="49" xfId="5183" quotePrefix="1" applyNumberFormat="1" applyFont="1" applyFill="1" applyBorder="1" applyAlignment="1">
      <alignment horizontal="right" vertical="center" wrapText="1"/>
    </xf>
    <xf numFmtId="3" fontId="267" fillId="0" borderId="49" xfId="9249" applyNumberFormat="1" applyFont="1" applyFill="1" applyBorder="1" applyAlignment="1">
      <alignment horizontal="right" vertical="center"/>
    </xf>
    <xf numFmtId="169" fontId="221" fillId="0" borderId="49" xfId="9250" applyFont="1" applyFill="1" applyBorder="1" applyAlignment="1">
      <alignment horizontal="center" vertical="center" wrapText="1"/>
    </xf>
    <xf numFmtId="3" fontId="221" fillId="0" borderId="49" xfId="9250" applyNumberFormat="1" applyFont="1" applyFill="1" applyBorder="1" applyAlignment="1">
      <alignment vertical="center"/>
    </xf>
    <xf numFmtId="1" fontId="269" fillId="0" borderId="0" xfId="5183" applyNumberFormat="1" applyFont="1" applyFill="1" applyAlignment="1">
      <alignment horizontal="center" vertical="center" wrapText="1"/>
    </xf>
    <xf numFmtId="1" fontId="272" fillId="0" borderId="49" xfId="5183" applyNumberFormat="1" applyFont="1" applyFill="1" applyBorder="1" applyAlignment="1">
      <alignment horizontal="center" vertical="center" wrapText="1"/>
    </xf>
    <xf numFmtId="1" fontId="221" fillId="0" borderId="49" xfId="5183" applyNumberFormat="1" applyFont="1" applyFill="1" applyBorder="1" applyAlignment="1">
      <alignment horizontal="left" vertical="center" wrapText="1"/>
    </xf>
    <xf numFmtId="173" fontId="221" fillId="0" borderId="49" xfId="5187" applyNumberFormat="1" applyFont="1" applyFill="1" applyBorder="1" applyAlignment="1">
      <alignment vertical="center" wrapText="1"/>
    </xf>
    <xf numFmtId="222" fontId="221" fillId="0" borderId="49" xfId="5191" quotePrefix="1" applyNumberFormat="1" applyFont="1" applyFill="1" applyBorder="1" applyAlignment="1">
      <alignment horizontal="right" vertical="center" wrapText="1"/>
    </xf>
    <xf numFmtId="9" fontId="23" fillId="0" borderId="0" xfId="5191" quotePrefix="1" applyFont="1" applyFill="1" applyAlignment="1">
      <alignment horizontal="center" vertical="center" wrapText="1"/>
    </xf>
    <xf numFmtId="3" fontId="221" fillId="0" borderId="49" xfId="5187" applyNumberFormat="1" applyFont="1" applyFill="1" applyBorder="1" applyAlignment="1">
      <alignment horizontal="right" vertical="center"/>
    </xf>
    <xf numFmtId="1" fontId="265" fillId="0" borderId="49" xfId="5183" applyNumberFormat="1" applyFont="1" applyFill="1" applyBorder="1" applyAlignment="1">
      <alignment horizontal="center" vertical="center"/>
    </xf>
    <xf numFmtId="3" fontId="221" fillId="0" borderId="49" xfId="5183" applyNumberFormat="1" applyFont="1" applyFill="1" applyBorder="1" applyAlignment="1">
      <alignment horizontal="right" vertical="center" wrapText="1"/>
    </xf>
    <xf numFmtId="3" fontId="221" fillId="0" borderId="0" xfId="5183" applyNumberFormat="1" applyFont="1" applyFill="1" applyAlignment="1">
      <alignment horizontal="center" vertical="center"/>
    </xf>
    <xf numFmtId="1" fontId="267" fillId="0" borderId="0" xfId="5183" applyNumberFormat="1" applyFont="1" applyFill="1" applyAlignment="1">
      <alignment horizontal="center" vertical="center"/>
    </xf>
    <xf numFmtId="1" fontId="221" fillId="0" borderId="49" xfId="5183" applyNumberFormat="1" applyFont="1" applyFill="1" applyBorder="1" applyAlignment="1">
      <alignment horizontal="right" vertical="center"/>
    </xf>
    <xf numFmtId="3" fontId="221" fillId="0" borderId="49" xfId="5183" applyNumberFormat="1" applyFont="1" applyFill="1" applyBorder="1" applyAlignment="1">
      <alignment horizontal="right" vertical="center"/>
    </xf>
    <xf numFmtId="3" fontId="221" fillId="0" borderId="49" xfId="5183" applyNumberFormat="1" applyFont="1" applyFill="1" applyBorder="1" applyAlignment="1">
      <alignment horizontal="center" vertical="center"/>
    </xf>
    <xf numFmtId="0" fontId="223" fillId="0" borderId="49" xfId="5183" applyFont="1" applyFill="1" applyBorder="1" applyAlignment="1">
      <alignment horizontal="center" vertical="center" wrapText="1"/>
    </xf>
    <xf numFmtId="1" fontId="223" fillId="0" borderId="49" xfId="5183" applyNumberFormat="1" applyFont="1" applyFill="1" applyBorder="1" applyAlignment="1">
      <alignment horizontal="right" vertical="center"/>
    </xf>
    <xf numFmtId="1" fontId="267" fillId="0" borderId="49" xfId="5183" applyNumberFormat="1" applyFont="1" applyFill="1" applyBorder="1" applyAlignment="1">
      <alignment horizontal="center" vertical="center"/>
    </xf>
    <xf numFmtId="0" fontId="223" fillId="0" borderId="0" xfId="5183" applyFont="1" applyFill="1" applyAlignment="1">
      <alignment horizontal="center" vertical="center" wrapText="1"/>
    </xf>
    <xf numFmtId="3" fontId="223" fillId="0" borderId="0" xfId="5183" applyNumberFormat="1" applyFont="1" applyFill="1" applyAlignment="1">
      <alignment horizontal="right" vertical="center"/>
    </xf>
    <xf numFmtId="3" fontId="202" fillId="0" borderId="0" xfId="5184" applyNumberFormat="1" applyFont="1" applyFill="1" applyAlignment="1">
      <alignment vertical="center" wrapText="1"/>
    </xf>
    <xf numFmtId="1" fontId="267" fillId="0" borderId="0" xfId="5183" applyNumberFormat="1" applyFont="1" applyFill="1" applyAlignment="1">
      <alignment vertical="center" wrapText="1"/>
    </xf>
    <xf numFmtId="0" fontId="14" fillId="0" borderId="49" xfId="5184" applyFont="1" applyFill="1" applyBorder="1" applyAlignment="1">
      <alignment horizontal="center" vertical="center" wrapText="1"/>
    </xf>
    <xf numFmtId="0" fontId="14" fillId="0" borderId="49" xfId="5184" applyFont="1" applyFill="1" applyBorder="1" applyAlignment="1">
      <alignment vertical="center" wrapText="1"/>
    </xf>
    <xf numFmtId="3" fontId="14" fillId="0" borderId="49" xfId="5184" applyNumberFormat="1" applyFont="1" applyFill="1" applyBorder="1" applyAlignment="1">
      <alignment vertical="center" wrapText="1"/>
    </xf>
    <xf numFmtId="0" fontId="206" fillId="0" borderId="49" xfId="5184" applyFont="1" applyFill="1" applyBorder="1" applyAlignment="1">
      <alignment horizontal="center" vertical="center" wrapText="1"/>
    </xf>
    <xf numFmtId="0" fontId="12" fillId="0" borderId="49" xfId="2841" applyFont="1" applyFill="1" applyBorder="1" applyAlignment="1">
      <alignment horizontal="center" vertical="center" wrapText="1"/>
    </xf>
    <xf numFmtId="3" fontId="13" fillId="47" borderId="49" xfId="5806" applyNumberFormat="1" applyFont="1" applyFill="1" applyBorder="1" applyAlignment="1">
      <alignment horizontal="center" vertical="center"/>
    </xf>
    <xf numFmtId="0" fontId="13" fillId="47" borderId="49" xfId="5806" applyFont="1" applyFill="1" applyBorder="1" applyAlignment="1">
      <alignment vertical="center" wrapText="1"/>
    </xf>
    <xf numFmtId="0" fontId="13" fillId="47" borderId="49" xfId="5806" applyFont="1" applyFill="1" applyBorder="1" applyAlignment="1">
      <alignment horizontal="center" vertical="center" wrapText="1"/>
    </xf>
    <xf numFmtId="3" fontId="13" fillId="47" borderId="49" xfId="5806" applyNumberFormat="1" applyFont="1" applyFill="1" applyBorder="1" applyAlignment="1">
      <alignment vertical="center" wrapText="1"/>
    </xf>
    <xf numFmtId="173" fontId="13" fillId="47" borderId="49" xfId="1607" applyNumberFormat="1" applyFont="1" applyFill="1" applyBorder="1" applyAlignment="1">
      <alignment vertical="center"/>
    </xf>
    <xf numFmtId="222" fontId="13" fillId="47" borderId="49" xfId="3054" applyNumberFormat="1" applyFont="1" applyFill="1" applyBorder="1" applyAlignment="1">
      <alignment horizontal="center" vertical="center"/>
    </xf>
    <xf numFmtId="222" fontId="13" fillId="47" borderId="49" xfId="3054" applyNumberFormat="1" applyFont="1" applyFill="1" applyBorder="1" applyAlignment="1">
      <alignment horizontal="center" vertical="center" wrapText="1"/>
    </xf>
    <xf numFmtId="0" fontId="12" fillId="47" borderId="0" xfId="5806" applyFont="1" applyFill="1" applyAlignment="1">
      <alignment vertical="center"/>
    </xf>
    <xf numFmtId="173" fontId="12" fillId="47" borderId="0" xfId="5806" applyNumberFormat="1" applyFont="1" applyFill="1" applyAlignment="1">
      <alignment vertical="center"/>
    </xf>
    <xf numFmtId="3" fontId="223" fillId="0" borderId="49" xfId="5190" applyNumberFormat="1" applyFont="1" applyBorder="1" applyAlignment="1">
      <alignment horizontal="right" vertical="center"/>
    </xf>
    <xf numFmtId="0" fontId="260" fillId="0" borderId="49" xfId="5183" applyFont="1" applyBorder="1" applyAlignment="1">
      <alignment horizontal="center" vertical="center"/>
    </xf>
    <xf numFmtId="3" fontId="11" fillId="47" borderId="0" xfId="2841" applyNumberFormat="1" applyFont="1" applyFill="1" applyBorder="1" applyAlignment="1">
      <alignment vertical="center"/>
    </xf>
    <xf numFmtId="3" fontId="273" fillId="47" borderId="0" xfId="2841" applyNumberFormat="1" applyFont="1" applyFill="1" applyBorder="1" applyAlignment="1">
      <alignment vertical="center"/>
    </xf>
    <xf numFmtId="0" fontId="274" fillId="0" borderId="0" xfId="2592" applyFont="1" applyFill="1" applyBorder="1" applyAlignment="1">
      <alignment horizontal="center" vertical="center" wrapText="1"/>
    </xf>
    <xf numFmtId="0" fontId="257" fillId="0" borderId="0" xfId="2592" applyFont="1" applyFill="1" applyAlignment="1">
      <alignment vertical="center" wrapText="1"/>
    </xf>
    <xf numFmtId="3" fontId="13" fillId="47" borderId="49" xfId="3054" applyNumberFormat="1" applyFont="1" applyFill="1" applyBorder="1" applyAlignment="1">
      <alignment horizontal="right" vertical="center"/>
    </xf>
    <xf numFmtId="3" fontId="12" fillId="0" borderId="0" xfId="9251" applyNumberFormat="1" applyFont="1" applyFill="1" applyAlignment="1">
      <alignment horizontal="center" vertical="center"/>
    </xf>
    <xf numFmtId="3" fontId="202" fillId="0" borderId="0" xfId="9251" applyNumberFormat="1" applyFont="1" applyFill="1" applyAlignment="1">
      <alignment horizontal="left" vertical="center"/>
    </xf>
    <xf numFmtId="3" fontId="8" fillId="0" borderId="0" xfId="9251" applyNumberFormat="1" applyFont="1" applyFill="1" applyAlignment="1">
      <alignment vertical="center"/>
    </xf>
    <xf numFmtId="0" fontId="276" fillId="0" borderId="0" xfId="9252" applyFont="1" applyFill="1" applyAlignment="1">
      <alignment horizontal="right" vertical="center"/>
    </xf>
    <xf numFmtId="14" fontId="202" fillId="0" borderId="0" xfId="9253" applyNumberFormat="1" applyFont="1" applyFill="1" applyAlignment="1">
      <alignment horizontal="left" vertical="center"/>
    </xf>
    <xf numFmtId="3" fontId="12" fillId="0" borderId="0" xfId="9254" applyNumberFormat="1" applyFont="1" applyFill="1" applyBorder="1" applyAlignment="1">
      <alignment vertical="center"/>
    </xf>
    <xf numFmtId="0" fontId="277" fillId="0" borderId="0" xfId="9252" applyFont="1" applyFill="1" applyAlignment="1">
      <alignment horizontal="right" vertical="center"/>
    </xf>
    <xf numFmtId="3" fontId="278" fillId="0" borderId="0" xfId="9251" applyNumberFormat="1" applyFont="1" applyFill="1" applyBorder="1" applyAlignment="1">
      <alignment horizontal="center" vertical="center"/>
    </xf>
    <xf numFmtId="14" fontId="279" fillId="0" borderId="0" xfId="9253" applyNumberFormat="1" applyFont="1" applyFill="1" applyBorder="1" applyAlignment="1">
      <alignment horizontal="left" vertical="center"/>
    </xf>
    <xf numFmtId="3" fontId="278" fillId="0" borderId="5" xfId="9255" applyNumberFormat="1" applyFont="1" applyFill="1" applyBorder="1" applyAlignment="1">
      <alignment vertical="center"/>
    </xf>
    <xf numFmtId="9" fontId="278" fillId="0" borderId="5" xfId="9255" applyFont="1" applyFill="1" applyBorder="1" applyAlignment="1">
      <alignment vertical="center"/>
    </xf>
    <xf numFmtId="3" fontId="279" fillId="0" borderId="5" xfId="9254" applyNumberFormat="1" applyFont="1" applyFill="1" applyBorder="1" applyAlignment="1">
      <alignment horizontal="right" vertical="center"/>
    </xf>
    <xf numFmtId="3" fontId="280" fillId="0" borderId="0" xfId="9251" applyNumberFormat="1" applyFont="1" applyFill="1" applyBorder="1" applyAlignment="1">
      <alignment vertical="center"/>
    </xf>
    <xf numFmtId="3" fontId="202" fillId="0" borderId="0" xfId="9251" applyNumberFormat="1" applyFont="1" applyFill="1" applyAlignment="1">
      <alignment horizontal="center" vertical="center"/>
    </xf>
    <xf numFmtId="3" fontId="202" fillId="0" borderId="54" xfId="9251" applyNumberFormat="1" applyFont="1" applyFill="1" applyBorder="1" applyAlignment="1">
      <alignment horizontal="center" vertical="center"/>
    </xf>
    <xf numFmtId="3" fontId="202" fillId="0" borderId="49" xfId="9251" applyNumberFormat="1" applyFont="1" applyFill="1" applyBorder="1" applyAlignment="1">
      <alignment horizontal="center" vertical="center"/>
    </xf>
    <xf numFmtId="3" fontId="12" fillId="0" borderId="16" xfId="9251" applyNumberFormat="1" applyFont="1" applyFill="1" applyBorder="1" applyAlignment="1">
      <alignment horizontal="center" vertical="center"/>
    </xf>
    <xf numFmtId="3" fontId="12" fillId="0" borderId="49" xfId="9251" applyNumberFormat="1" applyFont="1" applyFill="1" applyBorder="1" applyAlignment="1">
      <alignment horizontal="center" vertical="center" wrapText="1"/>
    </xf>
    <xf numFmtId="3" fontId="12" fillId="0" borderId="49" xfId="9251" applyNumberFormat="1" applyFont="1" applyFill="1" applyBorder="1" applyAlignment="1">
      <alignment horizontal="center" vertical="center"/>
    </xf>
    <xf numFmtId="3" fontId="12" fillId="0" borderId="26" xfId="9251" applyNumberFormat="1" applyFont="1" applyFill="1" applyBorder="1" applyAlignment="1">
      <alignment horizontal="center" vertical="center"/>
    </xf>
    <xf numFmtId="3" fontId="202" fillId="0" borderId="16" xfId="9251" applyNumberFormat="1" applyFont="1" applyFill="1" applyBorder="1" applyAlignment="1">
      <alignment horizontal="center" vertical="center"/>
    </xf>
    <xf numFmtId="3" fontId="202" fillId="0" borderId="16" xfId="9251" applyNumberFormat="1" applyFont="1" applyFill="1" applyBorder="1" applyAlignment="1">
      <alignment horizontal="right" vertical="center"/>
    </xf>
    <xf numFmtId="3" fontId="202" fillId="0" borderId="26" xfId="9251" applyNumberFormat="1" applyFont="1" applyFill="1" applyBorder="1" applyAlignment="1">
      <alignment vertical="center"/>
    </xf>
    <xf numFmtId="3" fontId="8" fillId="0" borderId="0" xfId="9251" applyNumberFormat="1" applyFont="1" applyFill="1" applyAlignment="1">
      <alignment horizontal="center" vertical="center"/>
    </xf>
    <xf numFmtId="3" fontId="208" fillId="0" borderId="26" xfId="9251" applyNumberFormat="1" applyFont="1" applyFill="1" applyBorder="1" applyAlignment="1">
      <alignment horizontal="center" vertical="center"/>
    </xf>
    <xf numFmtId="3" fontId="208" fillId="0" borderId="16" xfId="9251" applyNumberFormat="1" applyFont="1" applyFill="1" applyBorder="1" applyAlignment="1">
      <alignment horizontal="left" vertical="center"/>
    </xf>
    <xf numFmtId="3" fontId="208" fillId="0" borderId="16" xfId="9251" applyNumberFormat="1" applyFont="1" applyFill="1" applyBorder="1" applyAlignment="1">
      <alignment horizontal="right" vertical="center"/>
    </xf>
    <xf numFmtId="3" fontId="281" fillId="0" borderId="0" xfId="9251" applyNumberFormat="1" applyFont="1" applyFill="1" applyAlignment="1">
      <alignment horizontal="center" vertical="center"/>
    </xf>
    <xf numFmtId="3" fontId="202" fillId="0" borderId="26" xfId="9251" applyNumberFormat="1" applyFont="1" applyFill="1" applyBorder="1" applyAlignment="1">
      <alignment horizontal="center" vertical="center"/>
    </xf>
    <xf numFmtId="3" fontId="202" fillId="0" borderId="26" xfId="9251" applyNumberFormat="1" applyFont="1" applyFill="1" applyBorder="1" applyAlignment="1">
      <alignment horizontal="left" vertical="center"/>
    </xf>
    <xf numFmtId="3" fontId="10" fillId="0" borderId="0" xfId="9251" applyNumberFormat="1" applyFont="1" applyFill="1" applyAlignment="1">
      <alignment vertical="center"/>
    </xf>
    <xf numFmtId="3" fontId="202" fillId="0" borderId="16" xfId="9251" applyNumberFormat="1" applyFont="1" applyFill="1" applyBorder="1" applyAlignment="1">
      <alignment horizontal="left" vertical="center"/>
    </xf>
    <xf numFmtId="3" fontId="12" fillId="0" borderId="26" xfId="9251" applyNumberFormat="1" applyFont="1" applyFill="1" applyBorder="1" applyAlignment="1">
      <alignment vertical="center" wrapText="1"/>
    </xf>
    <xf numFmtId="3" fontId="12" fillId="0" borderId="65" xfId="9256" applyNumberFormat="1" applyFont="1" applyFill="1" applyBorder="1" applyAlignment="1">
      <alignment vertical="center"/>
    </xf>
    <xf numFmtId="3" fontId="12" fillId="0" borderId="26" xfId="9256" applyNumberFormat="1" applyFont="1" applyFill="1" applyBorder="1" applyAlignment="1">
      <alignment vertical="center"/>
    </xf>
    <xf numFmtId="3" fontId="12" fillId="0" borderId="16" xfId="9256" applyNumberFormat="1" applyFont="1" applyFill="1" applyBorder="1" applyAlignment="1">
      <alignment vertical="center"/>
    </xf>
    <xf numFmtId="3" fontId="12" fillId="0" borderId="26" xfId="9251" applyNumberFormat="1" applyFont="1" applyFill="1" applyBorder="1" applyAlignment="1">
      <alignment vertical="center"/>
    </xf>
    <xf numFmtId="3" fontId="12" fillId="0" borderId="16" xfId="9251" applyNumberFormat="1" applyFont="1" applyFill="1" applyBorder="1" applyAlignment="1">
      <alignment vertical="center"/>
    </xf>
    <xf numFmtId="3" fontId="208" fillId="0" borderId="26" xfId="9251" applyNumberFormat="1" applyFont="1" applyFill="1" applyBorder="1" applyAlignment="1">
      <alignment vertical="center" wrapText="1"/>
    </xf>
    <xf numFmtId="3" fontId="208" fillId="0" borderId="26" xfId="9256" applyNumberFormat="1" applyFont="1" applyFill="1" applyBorder="1" applyAlignment="1">
      <alignment vertical="center"/>
    </xf>
    <xf numFmtId="3" fontId="208" fillId="0" borderId="16" xfId="9256" applyNumberFormat="1" applyFont="1" applyFill="1" applyBorder="1" applyAlignment="1">
      <alignment vertical="center"/>
    </xf>
    <xf numFmtId="3" fontId="281" fillId="0" borderId="0" xfId="9251" applyNumberFormat="1" applyFont="1" applyFill="1" applyAlignment="1">
      <alignment vertical="center"/>
    </xf>
    <xf numFmtId="3" fontId="208" fillId="0" borderId="26" xfId="9251" quotePrefix="1" applyNumberFormat="1" applyFont="1" applyFill="1" applyBorder="1" applyAlignment="1">
      <alignment vertical="center" wrapText="1"/>
    </xf>
    <xf numFmtId="3" fontId="208" fillId="0" borderId="26" xfId="9251" applyNumberFormat="1" applyFont="1" applyFill="1" applyBorder="1" applyAlignment="1">
      <alignment vertical="center"/>
    </xf>
    <xf numFmtId="3" fontId="208" fillId="0" borderId="26" xfId="9251" quotePrefix="1" applyNumberFormat="1" applyFont="1" applyFill="1" applyBorder="1" applyAlignment="1">
      <alignment vertical="center"/>
    </xf>
    <xf numFmtId="3" fontId="208" fillId="0" borderId="16" xfId="9251" applyNumberFormat="1" applyFont="1" applyFill="1" applyBorder="1" applyAlignment="1">
      <alignment vertical="center"/>
    </xf>
    <xf numFmtId="3" fontId="202" fillId="0" borderId="26" xfId="9251" applyNumberFormat="1" applyFont="1" applyFill="1" applyBorder="1" applyAlignment="1">
      <alignment vertical="center" wrapText="1"/>
    </xf>
    <xf numFmtId="3" fontId="202" fillId="0" borderId="16" xfId="9251" applyNumberFormat="1" applyFont="1" applyFill="1" applyBorder="1" applyAlignment="1">
      <alignment vertical="center"/>
    </xf>
    <xf numFmtId="3" fontId="202" fillId="0" borderId="16" xfId="9251" applyNumberFormat="1" applyFont="1" applyFill="1" applyBorder="1" applyAlignment="1">
      <alignment horizontal="left" vertical="center" wrapText="1"/>
    </xf>
    <xf numFmtId="3" fontId="12" fillId="0" borderId="26" xfId="9251" quotePrefix="1" applyNumberFormat="1" applyFont="1" applyFill="1" applyBorder="1" applyAlignment="1">
      <alignment vertical="center"/>
    </xf>
    <xf numFmtId="3" fontId="208" fillId="0" borderId="65" xfId="9251" applyNumberFormat="1" applyFont="1" applyFill="1" applyBorder="1" applyAlignment="1">
      <alignment vertical="center"/>
    </xf>
    <xf numFmtId="3" fontId="208" fillId="0" borderId="66" xfId="9251" applyNumberFormat="1" applyFont="1" applyFill="1" applyBorder="1" applyAlignment="1">
      <alignment vertical="center"/>
    </xf>
    <xf numFmtId="3" fontId="208" fillId="0" borderId="26" xfId="9251" applyNumberFormat="1" applyFont="1" applyFill="1" applyBorder="1" applyAlignment="1">
      <alignment horizontal="justify" vertical="center" wrapText="1"/>
    </xf>
    <xf numFmtId="3" fontId="12" fillId="0" borderId="65" xfId="9251" applyNumberFormat="1" applyFont="1" applyFill="1" applyBorder="1" applyAlignment="1">
      <alignment vertical="center"/>
    </xf>
    <xf numFmtId="3" fontId="12" fillId="0" borderId="66" xfId="9251" applyNumberFormat="1" applyFont="1" applyFill="1" applyBorder="1" applyAlignment="1">
      <alignment vertical="center"/>
    </xf>
    <xf numFmtId="3" fontId="202" fillId="0" borderId="65" xfId="9251" applyNumberFormat="1" applyFont="1" applyFill="1" applyBorder="1" applyAlignment="1">
      <alignment vertical="center"/>
    </xf>
    <xf numFmtId="3" fontId="202" fillId="0" borderId="66" xfId="9251" applyNumberFormat="1" applyFont="1" applyFill="1" applyBorder="1" applyAlignment="1">
      <alignment vertical="center"/>
    </xf>
    <xf numFmtId="3" fontId="12" fillId="0" borderId="67" xfId="9251" applyNumberFormat="1" applyFont="1" applyFill="1" applyBorder="1" applyAlignment="1">
      <alignment vertical="center" wrapText="1"/>
    </xf>
    <xf numFmtId="3" fontId="12" fillId="0" borderId="67" xfId="9251" applyNumberFormat="1" applyFont="1" applyFill="1" applyBorder="1" applyAlignment="1">
      <alignment vertical="center"/>
    </xf>
    <xf numFmtId="3" fontId="202" fillId="0" borderId="67" xfId="9251" applyNumberFormat="1" applyFont="1" applyFill="1" applyBorder="1" applyAlignment="1">
      <alignment vertical="center"/>
    </xf>
    <xf numFmtId="3" fontId="202" fillId="0" borderId="67" xfId="9251" applyNumberFormat="1" applyFont="1" applyFill="1" applyBorder="1" applyAlignment="1">
      <alignment vertical="center" wrapText="1"/>
    </xf>
    <xf numFmtId="3" fontId="202" fillId="0" borderId="26" xfId="9251" applyNumberFormat="1" applyFont="1" applyFill="1" applyBorder="1" applyAlignment="1">
      <alignment horizontal="right" vertical="center"/>
    </xf>
    <xf numFmtId="3" fontId="8" fillId="0" borderId="0" xfId="9251" applyNumberFormat="1" applyFont="1" applyFill="1" applyBorder="1" applyAlignment="1">
      <alignment vertical="center"/>
    </xf>
    <xf numFmtId="3" fontId="8" fillId="0" borderId="0" xfId="9255" applyNumberFormat="1" applyFont="1" applyFill="1" applyBorder="1" applyAlignment="1">
      <alignment horizontal="center" vertical="center"/>
    </xf>
    <xf numFmtId="3" fontId="8" fillId="0" borderId="0" xfId="9255" applyNumberFormat="1" applyFont="1" applyFill="1" applyBorder="1" applyAlignment="1">
      <alignment horizontal="right" vertical="center"/>
    </xf>
    <xf numFmtId="3" fontId="202" fillId="0" borderId="67" xfId="9251" applyNumberFormat="1" applyFont="1" applyFill="1" applyBorder="1" applyAlignment="1">
      <alignment horizontal="center" vertical="center"/>
    </xf>
    <xf numFmtId="3" fontId="202" fillId="0" borderId="68" xfId="9251" applyNumberFormat="1" applyFont="1" applyFill="1" applyBorder="1" applyAlignment="1">
      <alignment horizontal="center" vertical="center"/>
    </xf>
    <xf numFmtId="3" fontId="202" fillId="0" borderId="68" xfId="9251" applyNumberFormat="1" applyFont="1" applyFill="1" applyBorder="1" applyAlignment="1">
      <alignment vertical="center"/>
    </xf>
    <xf numFmtId="3" fontId="12" fillId="0" borderId="56" xfId="9251" applyNumberFormat="1" applyFont="1" applyFill="1" applyBorder="1" applyAlignment="1">
      <alignment horizontal="center" vertical="center"/>
    </xf>
    <xf numFmtId="3" fontId="8" fillId="0" borderId="56" xfId="9251" applyNumberFormat="1" applyFont="1" applyFill="1" applyBorder="1" applyAlignment="1">
      <alignment vertical="center"/>
    </xf>
    <xf numFmtId="3" fontId="12" fillId="0" borderId="0" xfId="9251" applyNumberFormat="1" applyFont="1" applyFill="1" applyAlignment="1">
      <alignment vertical="center"/>
    </xf>
    <xf numFmtId="10" fontId="12" fillId="0" borderId="0" xfId="9255" applyNumberFormat="1" applyFont="1" applyFill="1" applyAlignment="1">
      <alignment vertical="center"/>
    </xf>
    <xf numFmtId="3" fontId="282" fillId="0" borderId="0" xfId="9251" applyNumberFormat="1" applyFont="1" applyFill="1" applyAlignment="1">
      <alignment vertical="center"/>
    </xf>
    <xf numFmtId="9" fontId="8" fillId="0" borderId="0" xfId="9255" applyFont="1" applyFill="1" applyAlignment="1">
      <alignment vertical="center"/>
    </xf>
    <xf numFmtId="9" fontId="12" fillId="0" borderId="0" xfId="9255" applyNumberFormat="1" applyFont="1" applyFill="1" applyAlignment="1">
      <alignment vertical="center"/>
    </xf>
    <xf numFmtId="222" fontId="8" fillId="0" borderId="0" xfId="9255" applyNumberFormat="1" applyFont="1" applyFill="1" applyAlignment="1">
      <alignment vertical="center"/>
    </xf>
    <xf numFmtId="0" fontId="4" fillId="0" borderId="0" xfId="9252" applyFill="1"/>
    <xf numFmtId="3" fontId="277" fillId="0" borderId="0" xfId="9252" applyNumberFormat="1" applyFont="1" applyFill="1" applyAlignment="1">
      <alignment horizontal="center" vertical="center"/>
    </xf>
    <xf numFmtId="0" fontId="277" fillId="0" borderId="0" xfId="9252" applyFont="1" applyFill="1" applyAlignment="1">
      <alignment horizontal="center" vertical="center"/>
    </xf>
    <xf numFmtId="0" fontId="276" fillId="0" borderId="49" xfId="9252" applyFont="1" applyFill="1" applyBorder="1" applyAlignment="1">
      <alignment horizontal="center" vertical="center" wrapText="1"/>
    </xf>
    <xf numFmtId="0" fontId="276" fillId="0" borderId="51" xfId="9252" applyFont="1" applyFill="1" applyBorder="1" applyAlignment="1">
      <alignment horizontal="center" vertical="center" wrapText="1"/>
    </xf>
    <xf numFmtId="3" fontId="276" fillId="0" borderId="51" xfId="9252" applyNumberFormat="1" applyFont="1" applyFill="1" applyBorder="1" applyAlignment="1">
      <alignment horizontal="right" vertical="center" wrapText="1"/>
    </xf>
    <xf numFmtId="0" fontId="296" fillId="0" borderId="0" xfId="9252" applyFont="1" applyFill="1"/>
    <xf numFmtId="0" fontId="276" fillId="0" borderId="26" xfId="9252" applyFont="1" applyFill="1" applyBorder="1" applyAlignment="1">
      <alignment horizontal="center" vertical="center" wrapText="1"/>
    </xf>
    <xf numFmtId="0" fontId="276" fillId="0" borderId="26" xfId="9252" applyFont="1" applyFill="1" applyBorder="1" applyAlignment="1">
      <alignment vertical="center" wrapText="1"/>
    </xf>
    <xf numFmtId="3" fontId="276" fillId="0" borderId="26" xfId="9252" applyNumberFormat="1" applyFont="1" applyFill="1" applyBorder="1" applyAlignment="1">
      <alignment horizontal="right" vertical="center" wrapText="1"/>
    </xf>
    <xf numFmtId="3" fontId="276" fillId="49" borderId="26" xfId="9252" applyNumberFormat="1" applyFont="1" applyFill="1" applyBorder="1" applyAlignment="1">
      <alignment horizontal="right" vertical="center" wrapText="1"/>
    </xf>
    <xf numFmtId="0" fontId="277" fillId="0" borderId="26" xfId="9252" applyFont="1" applyFill="1" applyBorder="1" applyAlignment="1">
      <alignment horizontal="center" vertical="center" wrapText="1"/>
    </xf>
    <xf numFmtId="0" fontId="277" fillId="0" borderId="26" xfId="9252" applyFont="1" applyFill="1" applyBorder="1" applyAlignment="1">
      <alignment vertical="center" wrapText="1"/>
    </xf>
    <xf numFmtId="3" fontId="277" fillId="0" borderId="26" xfId="9252" applyNumberFormat="1" applyFont="1" applyFill="1" applyBorder="1" applyAlignment="1">
      <alignment horizontal="right" vertical="center" wrapText="1"/>
    </xf>
    <xf numFmtId="0" fontId="297" fillId="0" borderId="0" xfId="9252" applyFont="1" applyFill="1"/>
    <xf numFmtId="0" fontId="276" fillId="0" borderId="26" xfId="9252" applyFont="1" applyFill="1" applyBorder="1" applyAlignment="1">
      <alignment horizontal="right" vertical="center" wrapText="1"/>
    </xf>
    <xf numFmtId="0" fontId="298" fillId="0" borderId="26" xfId="9252" applyFont="1" applyFill="1" applyBorder="1" applyAlignment="1">
      <alignment horizontal="center" vertical="center" wrapText="1"/>
    </xf>
    <xf numFmtId="0" fontId="298" fillId="0" borderId="26" xfId="9252" applyFont="1" applyFill="1" applyBorder="1" applyAlignment="1">
      <alignment vertical="center" wrapText="1"/>
    </xf>
    <xf numFmtId="3" fontId="298" fillId="0" borderId="26" xfId="9252" applyNumberFormat="1" applyFont="1" applyFill="1" applyBorder="1" applyAlignment="1">
      <alignment horizontal="right" vertical="center" wrapText="1"/>
    </xf>
    <xf numFmtId="3" fontId="298" fillId="0" borderId="26" xfId="9252" applyNumberFormat="1" applyFont="1" applyFill="1" applyBorder="1" applyAlignment="1">
      <alignment vertical="center" wrapText="1"/>
    </xf>
    <xf numFmtId="0" fontId="4" fillId="0" borderId="0" xfId="9252" applyFont="1" applyFill="1"/>
    <xf numFmtId="3" fontId="276" fillId="0" borderId="26" xfId="9252" applyNumberFormat="1" applyFont="1" applyFill="1" applyBorder="1" applyAlignment="1">
      <alignment vertical="center" wrapText="1"/>
    </xf>
    <xf numFmtId="0" fontId="299" fillId="0" borderId="26" xfId="9252" applyFont="1" applyFill="1" applyBorder="1" applyAlignment="1">
      <alignment horizontal="left" vertical="center"/>
    </xf>
    <xf numFmtId="0" fontId="4" fillId="0" borderId="26" xfId="9252" applyFill="1" applyBorder="1"/>
    <xf numFmtId="0" fontId="277" fillId="0" borderId="0" xfId="9252" applyFont="1" applyFill="1" applyBorder="1" applyAlignment="1">
      <alignment horizontal="left" vertical="center" wrapText="1"/>
    </xf>
    <xf numFmtId="0" fontId="4" fillId="0" borderId="0" xfId="9252" applyFill="1" applyAlignment="1">
      <alignment wrapText="1"/>
    </xf>
    <xf numFmtId="0" fontId="4" fillId="0" borderId="56" xfId="9252" applyFill="1" applyBorder="1"/>
    <xf numFmtId="0" fontId="12" fillId="0" borderId="0" xfId="9611" applyFont="1" applyFill="1" applyAlignment="1">
      <alignment horizontal="center" vertical="center"/>
    </xf>
    <xf numFmtId="0" fontId="12" fillId="0" borderId="0" xfId="9611" applyFont="1" applyFill="1" applyAlignment="1">
      <alignment vertical="center"/>
    </xf>
    <xf numFmtId="3" fontId="12" fillId="0" borderId="0" xfId="9611" applyNumberFormat="1" applyFont="1" applyFill="1" applyAlignment="1">
      <alignment vertical="center"/>
    </xf>
    <xf numFmtId="4" fontId="12" fillId="0" borderId="0" xfId="9611" applyNumberFormat="1" applyFont="1" applyFill="1" applyAlignment="1">
      <alignment vertical="center"/>
    </xf>
    <xf numFmtId="3" fontId="282" fillId="0" borderId="0" xfId="9611" applyNumberFormat="1" applyFont="1" applyFill="1" applyAlignment="1">
      <alignment vertical="center"/>
    </xf>
    <xf numFmtId="0" fontId="202" fillId="0" borderId="0" xfId="9611" applyFont="1" applyFill="1" applyAlignment="1">
      <alignment horizontal="center" vertical="center"/>
    </xf>
    <xf numFmtId="0" fontId="202" fillId="0" borderId="0" xfId="9252" applyFont="1" applyFill="1" applyAlignment="1">
      <alignment vertical="center"/>
    </xf>
    <xf numFmtId="0" fontId="12" fillId="0" borderId="0" xfId="9252" applyFont="1" applyFill="1" applyAlignment="1">
      <alignment vertical="center"/>
    </xf>
    <xf numFmtId="0" fontId="202" fillId="0" borderId="0" xfId="9611" applyFont="1" applyFill="1" applyAlignment="1">
      <alignment horizontal="left" vertical="center"/>
    </xf>
    <xf numFmtId="0" fontId="208" fillId="0" borderId="0" xfId="9611" applyFont="1" applyFill="1" applyAlignment="1">
      <alignment horizontal="center" vertical="center"/>
    </xf>
    <xf numFmtId="3" fontId="208" fillId="0" borderId="0" xfId="9611" applyNumberFormat="1" applyFont="1" applyFill="1" applyAlignment="1">
      <alignment horizontal="center" vertical="center"/>
    </xf>
    <xf numFmtId="3" fontId="301" fillId="0" borderId="0" xfId="9611" applyNumberFormat="1" applyFont="1" applyFill="1" applyAlignment="1">
      <alignment horizontal="center" vertical="center"/>
    </xf>
    <xf numFmtId="3" fontId="208" fillId="0" borderId="0" xfId="9611" applyNumberFormat="1" applyFont="1" applyFill="1" applyAlignment="1">
      <alignment horizontal="right" vertical="center"/>
    </xf>
    <xf numFmtId="0" fontId="12" fillId="0" borderId="0" xfId="9611" applyFont="1" applyFill="1" applyAlignment="1">
      <alignment horizontal="center" vertical="center" wrapText="1"/>
    </xf>
    <xf numFmtId="0" fontId="202" fillId="0" borderId="0" xfId="9611" applyFont="1" applyFill="1" applyAlignment="1">
      <alignment horizontal="center" vertical="center" wrapText="1"/>
    </xf>
    <xf numFmtId="0" fontId="202" fillId="0" borderId="73" xfId="9611" applyFont="1" applyFill="1" applyBorder="1" applyAlignment="1">
      <alignment horizontal="center" vertical="center" wrapText="1"/>
    </xf>
    <xf numFmtId="3" fontId="202" fillId="0" borderId="73" xfId="9611" applyNumberFormat="1" applyFont="1" applyFill="1" applyBorder="1" applyAlignment="1">
      <alignment horizontal="center" vertical="center" wrapText="1"/>
    </xf>
    <xf numFmtId="0" fontId="202" fillId="0" borderId="13" xfId="9611" applyFont="1" applyFill="1" applyBorder="1" applyAlignment="1">
      <alignment horizontal="center" vertical="center"/>
    </xf>
    <xf numFmtId="3" fontId="202" fillId="0" borderId="13" xfId="9611" applyNumberFormat="1" applyFont="1" applyFill="1" applyBorder="1" applyAlignment="1">
      <alignment vertical="center"/>
    </xf>
    <xf numFmtId="3" fontId="202" fillId="0" borderId="26" xfId="9611" applyNumberFormat="1" applyFont="1" applyFill="1" applyBorder="1" applyAlignment="1">
      <alignment horizontal="center" vertical="center" wrapText="1"/>
    </xf>
    <xf numFmtId="3" fontId="202" fillId="0" borderId="0" xfId="9611" applyNumberFormat="1" applyFont="1" applyFill="1" applyAlignment="1">
      <alignment vertical="center"/>
    </xf>
    <xf numFmtId="0" fontId="202" fillId="0" borderId="0" xfId="9611" applyFont="1" applyFill="1" applyAlignment="1">
      <alignment vertical="center"/>
    </xf>
    <xf numFmtId="0" fontId="202" fillId="0" borderId="26" xfId="9611" applyFont="1" applyFill="1" applyBorder="1" applyAlignment="1">
      <alignment horizontal="center" vertical="center"/>
    </xf>
    <xf numFmtId="0" fontId="202" fillId="0" borderId="26" xfId="9611" applyFont="1" applyFill="1" applyBorder="1" applyAlignment="1">
      <alignment vertical="center" wrapText="1"/>
    </xf>
    <xf numFmtId="3" fontId="202" fillId="0" borderId="26" xfId="9611" applyNumberFormat="1" applyFont="1" applyFill="1" applyBorder="1" applyAlignment="1">
      <alignment vertical="center"/>
    </xf>
    <xf numFmtId="0" fontId="12" fillId="0" borderId="26" xfId="9611" applyFont="1" applyFill="1" applyBorder="1" applyAlignment="1">
      <alignment horizontal="center" vertical="center"/>
    </xf>
    <xf numFmtId="3" fontId="12" fillId="0" borderId="26" xfId="9611" applyNumberFormat="1" applyFont="1" applyFill="1" applyBorder="1" applyAlignment="1">
      <alignment vertical="center" wrapText="1"/>
    </xf>
    <xf numFmtId="3" fontId="12" fillId="0" borderId="26" xfId="9611" applyNumberFormat="1" applyFont="1" applyFill="1" applyBorder="1" applyAlignment="1">
      <alignment vertical="center"/>
    </xf>
    <xf numFmtId="3" fontId="12" fillId="0" borderId="26" xfId="9611" applyNumberFormat="1" applyFont="1" applyFill="1" applyBorder="1" applyAlignment="1">
      <alignment horizontal="center" vertical="center" wrapText="1"/>
    </xf>
    <xf numFmtId="3" fontId="12" fillId="0" borderId="26" xfId="9611" applyNumberFormat="1" applyFont="1" applyFill="1" applyBorder="1" applyAlignment="1">
      <alignment horizontal="right" vertical="center" wrapText="1"/>
    </xf>
    <xf numFmtId="3" fontId="12" fillId="0" borderId="26" xfId="9616" applyNumberFormat="1" applyFont="1" applyFill="1" applyBorder="1" applyAlignment="1">
      <alignment horizontal="left" vertical="center" wrapText="1"/>
    </xf>
    <xf numFmtId="3" fontId="202" fillId="0" borderId="26" xfId="9611" applyNumberFormat="1" applyFont="1" applyFill="1" applyBorder="1" applyAlignment="1">
      <alignment horizontal="right" vertical="center" wrapText="1"/>
    </xf>
    <xf numFmtId="3" fontId="208" fillId="0" borderId="26" xfId="9611" applyNumberFormat="1" applyFont="1" applyFill="1" applyBorder="1" applyAlignment="1">
      <alignment horizontal="right" vertical="center" wrapText="1"/>
    </xf>
    <xf numFmtId="3" fontId="202" fillId="0" borderId="26" xfId="9611" applyNumberFormat="1" applyFont="1" applyFill="1" applyBorder="1" applyAlignment="1">
      <alignment vertical="center" wrapText="1"/>
    </xf>
    <xf numFmtId="0" fontId="202" fillId="0" borderId="26" xfId="9611" applyFont="1" applyFill="1" applyBorder="1" applyAlignment="1">
      <alignment horizontal="center" vertical="center" wrapText="1"/>
    </xf>
    <xf numFmtId="0" fontId="12" fillId="0" borderId="26" xfId="9611" applyFont="1" applyFill="1" applyBorder="1" applyAlignment="1">
      <alignment horizontal="center" vertical="center" wrapText="1"/>
    </xf>
    <xf numFmtId="0" fontId="12" fillId="0" borderId="26" xfId="9611" applyFont="1" applyFill="1" applyBorder="1" applyAlignment="1">
      <alignment vertical="center" wrapText="1"/>
    </xf>
    <xf numFmtId="0" fontId="208" fillId="0" borderId="26" xfId="9611" applyFont="1" applyFill="1" applyBorder="1" applyAlignment="1">
      <alignment horizontal="center" vertical="center" wrapText="1"/>
    </xf>
    <xf numFmtId="0" fontId="208" fillId="0" borderId="26" xfId="9611" applyFont="1" applyFill="1" applyBorder="1" applyAlignment="1">
      <alignment vertical="center" wrapText="1"/>
    </xf>
    <xf numFmtId="3" fontId="208" fillId="0" borderId="26" xfId="9611" applyNumberFormat="1" applyFont="1" applyFill="1" applyBorder="1" applyAlignment="1">
      <alignment vertical="center"/>
    </xf>
    <xf numFmtId="3" fontId="208" fillId="0" borderId="26" xfId="9611" applyNumberFormat="1" applyFont="1" applyFill="1" applyBorder="1" applyAlignment="1">
      <alignment vertical="center" wrapText="1"/>
    </xf>
    <xf numFmtId="3" fontId="208" fillId="0" borderId="26" xfId="9611" applyNumberFormat="1" applyFont="1" applyFill="1" applyBorder="1" applyAlignment="1">
      <alignment horizontal="center" vertical="center" wrapText="1"/>
    </xf>
    <xf numFmtId="0" fontId="208" fillId="0" borderId="0" xfId="9611" applyFont="1" applyFill="1" applyAlignment="1">
      <alignment vertical="center"/>
    </xf>
    <xf numFmtId="3" fontId="12" fillId="0" borderId="26" xfId="9616" quotePrefix="1" applyNumberFormat="1" applyFont="1" applyFill="1" applyBorder="1" applyAlignment="1">
      <alignment vertical="center" wrapText="1"/>
    </xf>
    <xf numFmtId="0" fontId="12" fillId="0" borderId="26" xfId="9611" applyFont="1" applyFill="1" applyBorder="1" applyAlignment="1">
      <alignment horizontal="left" vertical="center" wrapText="1"/>
    </xf>
    <xf numFmtId="0" fontId="12" fillId="0" borderId="35" xfId="9578" applyFont="1" applyFill="1" applyBorder="1" applyAlignment="1">
      <alignment horizontal="left" vertical="center" wrapText="1"/>
    </xf>
    <xf numFmtId="3" fontId="208" fillId="0" borderId="16" xfId="9611" applyNumberFormat="1" applyFont="1" applyFill="1" applyBorder="1" applyAlignment="1">
      <alignment horizontal="center" vertical="center" wrapText="1"/>
    </xf>
    <xf numFmtId="0" fontId="208" fillId="0" borderId="26" xfId="9611" quotePrefix="1" applyFont="1" applyFill="1" applyBorder="1" applyAlignment="1">
      <alignment vertical="center" wrapText="1"/>
    </xf>
    <xf numFmtId="3" fontId="12" fillId="0" borderId="16" xfId="9611" applyNumberFormat="1" applyFont="1" applyFill="1" applyBorder="1" applyAlignment="1">
      <alignment horizontal="center" vertical="center" wrapText="1"/>
    </xf>
    <xf numFmtId="0" fontId="282" fillId="0" borderId="26" xfId="9611" applyFont="1" applyFill="1" applyBorder="1" applyAlignment="1">
      <alignment horizontal="center" vertical="center" wrapText="1"/>
    </xf>
    <xf numFmtId="0" fontId="282" fillId="0" borderId="26" xfId="9611" applyFont="1" applyFill="1" applyBorder="1" applyAlignment="1">
      <alignment vertical="center" wrapText="1"/>
    </xf>
    <xf numFmtId="3" fontId="282" fillId="0" borderId="26" xfId="9611" applyNumberFormat="1" applyFont="1" applyFill="1" applyBorder="1" applyAlignment="1">
      <alignment vertical="center"/>
    </xf>
    <xf numFmtId="3" fontId="282" fillId="0" borderId="26" xfId="9611" applyNumberFormat="1" applyFont="1" applyFill="1" applyBorder="1" applyAlignment="1">
      <alignment vertical="center" wrapText="1"/>
    </xf>
    <xf numFmtId="3" fontId="282" fillId="0" borderId="26" xfId="9611" applyNumberFormat="1" applyFont="1" applyFill="1" applyBorder="1" applyAlignment="1">
      <alignment horizontal="center" vertical="center" wrapText="1"/>
    </xf>
    <xf numFmtId="3" fontId="282" fillId="0" borderId="26" xfId="9611" applyNumberFormat="1" applyFont="1" applyFill="1" applyBorder="1" applyAlignment="1">
      <alignment horizontal="right" vertical="center" wrapText="1"/>
    </xf>
    <xf numFmtId="0" fontId="282" fillId="0" borderId="0" xfId="9611" applyFont="1" applyFill="1" applyAlignment="1">
      <alignment vertical="center"/>
    </xf>
    <xf numFmtId="1" fontId="12" fillId="0" borderId="26" xfId="9611" applyNumberFormat="1" applyFont="1" applyFill="1" applyBorder="1" applyAlignment="1">
      <alignment vertical="center" wrapText="1"/>
    </xf>
    <xf numFmtId="3" fontId="12" fillId="0" borderId="67" xfId="9611" applyNumberFormat="1" applyFont="1" applyFill="1" applyBorder="1" applyAlignment="1">
      <alignment horizontal="center" vertical="center" wrapText="1"/>
    </xf>
    <xf numFmtId="3" fontId="208" fillId="0" borderId="67" xfId="9611" applyNumberFormat="1" applyFont="1" applyFill="1" applyBorder="1" applyAlignment="1">
      <alignment horizontal="center" vertical="center" wrapText="1"/>
    </xf>
    <xf numFmtId="3" fontId="208" fillId="0" borderId="0" xfId="9611" applyNumberFormat="1" applyFont="1" applyFill="1" applyAlignment="1">
      <alignment vertical="center"/>
    </xf>
    <xf numFmtId="3" fontId="12" fillId="0" borderId="26" xfId="9616" applyNumberFormat="1" applyFont="1" applyFill="1" applyBorder="1" applyAlignment="1">
      <alignment vertical="center" wrapText="1"/>
    </xf>
    <xf numFmtId="3" fontId="12" fillId="0" borderId="26" xfId="9252" applyNumberFormat="1" applyFont="1" applyFill="1" applyBorder="1" applyAlignment="1">
      <alignment vertical="center" wrapText="1"/>
    </xf>
    <xf numFmtId="3" fontId="208" fillId="0" borderId="26" xfId="9616" applyNumberFormat="1" applyFont="1" applyFill="1" applyBorder="1" applyAlignment="1">
      <alignment vertical="center" wrapText="1"/>
    </xf>
    <xf numFmtId="3" fontId="208" fillId="0" borderId="26" xfId="9252" applyNumberFormat="1" applyFont="1" applyFill="1" applyBorder="1" applyAlignment="1">
      <alignment vertical="center" wrapText="1"/>
    </xf>
    <xf numFmtId="3" fontId="202" fillId="0" borderId="26" xfId="9616" applyNumberFormat="1" applyFont="1" applyFill="1" applyBorder="1" applyAlignment="1">
      <alignment vertical="center" wrapText="1"/>
    </xf>
    <xf numFmtId="3" fontId="202" fillId="0" borderId="26" xfId="9252" applyNumberFormat="1" applyFont="1" applyFill="1" applyBorder="1" applyAlignment="1">
      <alignment vertical="center" wrapText="1"/>
    </xf>
    <xf numFmtId="0" fontId="202" fillId="0" borderId="67" xfId="9611" applyFont="1" applyFill="1" applyBorder="1" applyAlignment="1">
      <alignment horizontal="center" vertical="center" wrapText="1"/>
    </xf>
    <xf numFmtId="3" fontId="202" fillId="0" borderId="67" xfId="9611" applyNumberFormat="1" applyFont="1" applyFill="1" applyBorder="1" applyAlignment="1">
      <alignment vertical="center"/>
    </xf>
    <xf numFmtId="3" fontId="202" fillId="0" borderId="67" xfId="9611" applyNumberFormat="1" applyFont="1" applyFill="1" applyBorder="1" applyAlignment="1">
      <alignment vertical="center" wrapText="1"/>
    </xf>
    <xf numFmtId="3" fontId="202" fillId="0" borderId="67" xfId="9611" applyNumberFormat="1" applyFont="1" applyFill="1" applyBorder="1" applyAlignment="1">
      <alignment horizontal="center" vertical="center" wrapText="1"/>
    </xf>
    <xf numFmtId="3" fontId="202" fillId="0" borderId="67" xfId="9611" applyNumberFormat="1" applyFont="1" applyFill="1" applyBorder="1" applyAlignment="1">
      <alignment horizontal="right" vertical="center" wrapText="1"/>
    </xf>
    <xf numFmtId="0" fontId="202" fillId="0" borderId="56" xfId="9611" applyFont="1" applyFill="1" applyBorder="1" applyAlignment="1">
      <alignment horizontal="center" vertical="center" wrapText="1"/>
    </xf>
    <xf numFmtId="0" fontId="202" fillId="0" borderId="8" xfId="9611" applyFont="1" applyFill="1" applyBorder="1" applyAlignment="1">
      <alignment vertical="center" wrapText="1"/>
    </xf>
    <xf numFmtId="0" fontId="12" fillId="0" borderId="56" xfId="9611" applyFont="1" applyFill="1" applyBorder="1" applyAlignment="1">
      <alignment vertical="center"/>
    </xf>
    <xf numFmtId="3" fontId="12" fillId="0" borderId="56" xfId="9611" applyNumberFormat="1" applyFont="1" applyFill="1" applyBorder="1" applyAlignment="1">
      <alignment vertical="center"/>
    </xf>
    <xf numFmtId="4" fontId="12" fillId="0" borderId="56" xfId="9611" applyNumberFormat="1" applyFont="1" applyFill="1" applyBorder="1" applyAlignment="1">
      <alignment vertical="center"/>
    </xf>
    <xf numFmtId="0" fontId="12" fillId="0" borderId="56" xfId="9611" applyFont="1" applyFill="1" applyBorder="1" applyAlignment="1">
      <alignment horizontal="center" vertical="center"/>
    </xf>
    <xf numFmtId="4" fontId="202" fillId="0" borderId="26" xfId="9611" applyNumberFormat="1" applyFont="1" applyFill="1" applyBorder="1" applyAlignment="1">
      <alignment vertical="center" wrapText="1"/>
    </xf>
    <xf numFmtId="4" fontId="208" fillId="0" borderId="26" xfId="9611" applyNumberFormat="1" applyFont="1" applyFill="1" applyBorder="1" applyAlignment="1">
      <alignment vertical="center" wrapText="1"/>
    </xf>
    <xf numFmtId="3" fontId="202" fillId="0" borderId="0" xfId="9611" applyNumberFormat="1" applyFont="1" applyFill="1" applyBorder="1" applyAlignment="1">
      <alignment horizontal="center" vertical="center" wrapText="1"/>
    </xf>
    <xf numFmtId="0" fontId="212" fillId="49" borderId="0" xfId="5806" applyFont="1" applyFill="1" applyAlignment="1">
      <alignment vertical="center"/>
    </xf>
    <xf numFmtId="0" fontId="212" fillId="49" borderId="0" xfId="5806" applyFont="1" applyFill="1" applyAlignment="1">
      <alignment horizontal="center" vertical="center"/>
    </xf>
    <xf numFmtId="3" fontId="212" fillId="49" borderId="0" xfId="5806" applyNumberFormat="1" applyFont="1" applyFill="1" applyAlignment="1">
      <alignment horizontal="center" vertical="center" wrapText="1"/>
    </xf>
    <xf numFmtId="3" fontId="212" fillId="49" borderId="0" xfId="5806" applyNumberFormat="1" applyFont="1" applyFill="1" applyAlignment="1">
      <alignment horizontal="center" vertical="center"/>
    </xf>
    <xf numFmtId="3" fontId="212" fillId="49" borderId="0" xfId="5806" applyNumberFormat="1" applyFont="1" applyFill="1" applyAlignment="1">
      <alignment vertical="center"/>
    </xf>
    <xf numFmtId="0" fontId="213" fillId="49" borderId="0" xfId="5806" applyFont="1" applyFill="1" applyAlignment="1">
      <alignment horizontal="center" vertical="center"/>
    </xf>
    <xf numFmtId="0" fontId="255" fillId="49" borderId="0" xfId="5806" applyFont="1" applyFill="1" applyAlignment="1">
      <alignment horizontal="center" vertical="center"/>
    </xf>
    <xf numFmtId="0" fontId="256" fillId="49" borderId="0" xfId="5806" applyFont="1" applyFill="1" applyAlignment="1">
      <alignment horizontal="center" vertical="center"/>
    </xf>
    <xf numFmtId="0" fontId="212" fillId="47" borderId="0" xfId="5806" applyFont="1" applyFill="1" applyAlignment="1">
      <alignment horizontal="center" vertical="center"/>
    </xf>
    <xf numFmtId="0" fontId="213" fillId="47" borderId="0" xfId="5806" applyFont="1" applyFill="1" applyAlignment="1">
      <alignment horizontal="center" vertical="center"/>
    </xf>
    <xf numFmtId="0" fontId="212" fillId="56" borderId="0" xfId="5806" applyFont="1" applyFill="1" applyAlignment="1">
      <alignment horizontal="center" vertical="center"/>
    </xf>
    <xf numFmtId="0" fontId="212" fillId="49" borderId="0" xfId="5806" applyFont="1" applyFill="1" applyAlignment="1">
      <alignment vertical="center" wrapText="1"/>
    </xf>
    <xf numFmtId="0" fontId="212" fillId="49" borderId="0" xfId="5806" applyFont="1" applyFill="1" applyAlignment="1">
      <alignment horizontal="center" vertical="center" wrapText="1"/>
    </xf>
    <xf numFmtId="222" fontId="222" fillId="0" borderId="49" xfId="5191" applyNumberFormat="1" applyFont="1" applyBorder="1" applyAlignment="1">
      <alignment horizontal="center" vertical="center"/>
    </xf>
    <xf numFmtId="0" fontId="219" fillId="49" borderId="49" xfId="5806" applyFont="1" applyFill="1" applyBorder="1" applyAlignment="1">
      <alignment horizontal="center" vertical="center"/>
    </xf>
    <xf numFmtId="0" fontId="219" fillId="49" borderId="49" xfId="5806" applyFont="1" applyFill="1" applyBorder="1" applyAlignment="1">
      <alignment horizontal="center" vertical="center" wrapText="1"/>
    </xf>
    <xf numFmtId="0" fontId="215" fillId="49" borderId="49" xfId="5806" applyFont="1" applyFill="1" applyBorder="1" applyAlignment="1">
      <alignment horizontal="center" vertical="center" wrapText="1"/>
    </xf>
    <xf numFmtId="0" fontId="253" fillId="49" borderId="49" xfId="5806" applyFont="1" applyFill="1" applyBorder="1" applyAlignment="1">
      <alignment horizontal="center" vertical="center"/>
    </xf>
    <xf numFmtId="0" fontId="253" fillId="49" borderId="49" xfId="5806" applyFont="1" applyFill="1" applyBorder="1" applyAlignment="1">
      <alignment horizontal="center" vertical="center" wrapText="1"/>
    </xf>
    <xf numFmtId="0" fontId="219" fillId="49" borderId="16" xfId="5806" applyFont="1" applyFill="1" applyBorder="1" applyAlignment="1">
      <alignment horizontal="center" vertical="center"/>
    </xf>
    <xf numFmtId="0" fontId="219" fillId="49" borderId="16" xfId="5806" applyFont="1" applyFill="1" applyBorder="1" applyAlignment="1">
      <alignment horizontal="center" vertical="center" wrapText="1"/>
    </xf>
    <xf numFmtId="3" fontId="219" fillId="49" borderId="16" xfId="5806" applyNumberFormat="1" applyFont="1" applyFill="1" applyBorder="1" applyAlignment="1">
      <alignment horizontal="right" vertical="center" wrapText="1"/>
    </xf>
    <xf numFmtId="0" fontId="219" fillId="49" borderId="16" xfId="5806" applyFont="1" applyFill="1" applyBorder="1" applyAlignment="1">
      <alignment horizontal="left" vertical="center" wrapText="1"/>
    </xf>
    <xf numFmtId="0" fontId="219" fillId="49" borderId="26" xfId="5806" applyFont="1" applyFill="1" applyBorder="1" applyAlignment="1">
      <alignment horizontal="center" vertical="center"/>
    </xf>
    <xf numFmtId="0" fontId="219" fillId="49" borderId="26" xfId="5806" applyFont="1" applyFill="1" applyBorder="1" applyAlignment="1">
      <alignment horizontal="left" vertical="center"/>
    </xf>
    <xf numFmtId="0" fontId="218" fillId="49" borderId="26" xfId="5806" applyFont="1" applyFill="1" applyBorder="1" applyAlignment="1">
      <alignment horizontal="center" vertical="center" wrapText="1"/>
    </xf>
    <xf numFmtId="0" fontId="253" fillId="49" borderId="26" xfId="5806" applyFont="1" applyFill="1" applyBorder="1" applyAlignment="1">
      <alignment horizontal="center" vertical="center"/>
    </xf>
    <xf numFmtId="0" fontId="253" fillId="49" borderId="26" xfId="5806" quotePrefix="1" applyFont="1" applyFill="1" applyBorder="1" applyAlignment="1">
      <alignment horizontal="center" vertical="center"/>
    </xf>
    <xf numFmtId="3" fontId="253" fillId="49" borderId="26" xfId="5806" applyNumberFormat="1" applyFont="1" applyFill="1" applyBorder="1" applyAlignment="1">
      <alignment horizontal="right" vertical="center"/>
    </xf>
    <xf numFmtId="3" fontId="219" fillId="49" borderId="26" xfId="5806" applyNumberFormat="1" applyFont="1" applyFill="1" applyBorder="1" applyAlignment="1">
      <alignment horizontal="center" vertical="center"/>
    </xf>
    <xf numFmtId="3" fontId="219" fillId="49" borderId="26" xfId="5806" applyNumberFormat="1" applyFont="1" applyFill="1" applyBorder="1" applyAlignment="1">
      <alignment vertical="center"/>
    </xf>
    <xf numFmtId="3" fontId="253" fillId="49" borderId="26" xfId="5806" applyNumberFormat="1" applyFont="1" applyFill="1" applyBorder="1" applyAlignment="1">
      <alignment horizontal="center" vertical="center" wrapText="1"/>
    </xf>
    <xf numFmtId="3" fontId="219" fillId="49" borderId="26" xfId="5806" applyNumberFormat="1" applyFont="1" applyFill="1" applyBorder="1" applyAlignment="1">
      <alignment horizontal="right" vertical="center"/>
    </xf>
    <xf numFmtId="0" fontId="219" fillId="49" borderId="26" xfId="5806" applyFont="1" applyFill="1" applyBorder="1" applyAlignment="1">
      <alignment horizontal="left" vertical="center" wrapText="1"/>
    </xf>
    <xf numFmtId="0" fontId="219" fillId="49" borderId="26" xfId="5806" applyFont="1" applyFill="1" applyBorder="1" applyAlignment="1">
      <alignment horizontal="center" vertical="center" wrapText="1"/>
    </xf>
    <xf numFmtId="0" fontId="303" fillId="49" borderId="26" xfId="5806" applyFont="1" applyFill="1" applyBorder="1" applyAlignment="1">
      <alignment horizontal="center" vertical="center"/>
    </xf>
    <xf numFmtId="0" fontId="303" fillId="49" borderId="26" xfId="5806" quotePrefix="1" applyFont="1" applyFill="1" applyBorder="1" applyAlignment="1">
      <alignment horizontal="center" vertical="center"/>
    </xf>
    <xf numFmtId="3" fontId="303" fillId="49" borderId="26" xfId="5806" applyNumberFormat="1" applyFont="1" applyFill="1" applyBorder="1" applyAlignment="1">
      <alignment horizontal="right" vertical="center"/>
    </xf>
    <xf numFmtId="3" fontId="303" fillId="49" borderId="26" xfId="5806" applyNumberFormat="1" applyFont="1" applyFill="1" applyBorder="1" applyAlignment="1">
      <alignment horizontal="center" vertical="center" wrapText="1"/>
    </xf>
    <xf numFmtId="0" fontId="218" fillId="49" borderId="26" xfId="5806" applyFont="1" applyFill="1" applyBorder="1" applyAlignment="1">
      <alignment horizontal="center" vertical="center"/>
    </xf>
    <xf numFmtId="0" fontId="218" fillId="49" borderId="26" xfId="5806" applyFont="1" applyFill="1" applyBorder="1" applyAlignment="1">
      <alignment horizontal="left" vertical="center" wrapText="1"/>
    </xf>
    <xf numFmtId="3" fontId="218" fillId="49" borderId="26" xfId="5806" applyNumberFormat="1" applyFont="1" applyFill="1" applyBorder="1" applyAlignment="1">
      <alignment horizontal="right" vertical="center"/>
    </xf>
    <xf numFmtId="3" fontId="218" fillId="49" borderId="26" xfId="5806" applyNumberFormat="1" applyFont="1" applyFill="1" applyBorder="1" applyAlignment="1">
      <alignment horizontal="right" vertical="center" wrapText="1"/>
    </xf>
    <xf numFmtId="3" fontId="218" fillId="49" borderId="26" xfId="5806" applyNumberFormat="1" applyFont="1" applyFill="1" applyBorder="1" applyAlignment="1">
      <alignment vertical="center"/>
    </xf>
    <xf numFmtId="3" fontId="218" fillId="49" borderId="16" xfId="5806" applyNumberFormat="1" applyFont="1" applyFill="1" applyBorder="1" applyAlignment="1">
      <alignment horizontal="right" vertical="center" wrapText="1"/>
    </xf>
    <xf numFmtId="0" fontId="219" fillId="49" borderId="26" xfId="5806" quotePrefix="1" applyFont="1" applyFill="1" applyBorder="1" applyAlignment="1">
      <alignment horizontal="center" vertical="center"/>
    </xf>
    <xf numFmtId="3" fontId="219" fillId="49" borderId="26" xfId="5806" applyNumberFormat="1" applyFont="1" applyFill="1" applyBorder="1" applyAlignment="1">
      <alignment horizontal="right" vertical="center" wrapText="1"/>
    </xf>
    <xf numFmtId="3" fontId="219" fillId="49" borderId="26" xfId="5806" applyNumberFormat="1" applyFont="1" applyFill="1" applyBorder="1" applyAlignment="1">
      <alignment horizontal="center" vertical="center" wrapText="1"/>
    </xf>
    <xf numFmtId="0" fontId="218" fillId="49" borderId="26" xfId="5806" quotePrefix="1" applyFont="1" applyFill="1" applyBorder="1" applyAlignment="1">
      <alignment horizontal="center" vertical="center"/>
    </xf>
    <xf numFmtId="3" fontId="218" fillId="49" borderId="26" xfId="5806" applyNumberFormat="1" applyFont="1" applyFill="1" applyBorder="1" applyAlignment="1">
      <alignment vertical="center" wrapText="1"/>
    </xf>
    <xf numFmtId="3" fontId="218" fillId="49" borderId="26" xfId="5806" applyNumberFormat="1" applyFont="1" applyFill="1" applyBorder="1" applyAlignment="1">
      <alignment horizontal="center" vertical="center" wrapText="1"/>
    </xf>
    <xf numFmtId="3" fontId="150" fillId="49" borderId="26" xfId="5806" applyNumberFormat="1" applyFont="1" applyFill="1" applyBorder="1" applyAlignment="1">
      <alignment horizontal="center" vertical="center" wrapText="1"/>
    </xf>
    <xf numFmtId="3" fontId="217" fillId="49" borderId="26" xfId="5806" applyNumberFormat="1" applyFont="1" applyFill="1" applyBorder="1" applyAlignment="1">
      <alignment horizontal="right" vertical="center"/>
    </xf>
    <xf numFmtId="3" fontId="150" fillId="49" borderId="26" xfId="5806" applyNumberFormat="1" applyFont="1" applyFill="1" applyBorder="1" applyAlignment="1">
      <alignment horizontal="right" vertical="center"/>
    </xf>
    <xf numFmtId="3" fontId="219" fillId="49" borderId="26" xfId="5806" applyNumberFormat="1" applyFont="1" applyFill="1" applyBorder="1" applyAlignment="1">
      <alignment vertical="center" wrapText="1"/>
    </xf>
    <xf numFmtId="3" fontId="215" fillId="49" borderId="26" xfId="5806" applyNumberFormat="1" applyFont="1" applyFill="1" applyBorder="1" applyAlignment="1">
      <alignment horizontal="center" vertical="center" wrapText="1"/>
    </xf>
    <xf numFmtId="3" fontId="215" fillId="49" borderId="26" xfId="5806" applyNumberFormat="1" applyFont="1" applyFill="1" applyBorder="1" applyAlignment="1">
      <alignment horizontal="right" vertical="center"/>
    </xf>
    <xf numFmtId="0" fontId="218" fillId="49" borderId="26" xfId="5806" applyFont="1" applyFill="1" applyBorder="1" applyAlignment="1">
      <alignment vertical="center"/>
    </xf>
    <xf numFmtId="3" fontId="215" fillId="49" borderId="26" xfId="5806" applyNumberFormat="1" applyFont="1" applyFill="1" applyBorder="1" applyAlignment="1">
      <alignment horizontal="center" vertical="center"/>
    </xf>
    <xf numFmtId="3" fontId="150" fillId="49" borderId="26" xfId="5806" applyNumberFormat="1" applyFont="1" applyFill="1" applyBorder="1" applyAlignment="1">
      <alignment horizontal="center" vertical="center"/>
    </xf>
    <xf numFmtId="0" fontId="215" fillId="49" borderId="26" xfId="5806" applyFont="1" applyFill="1" applyBorder="1" applyAlignment="1">
      <alignment horizontal="center" vertical="center"/>
    </xf>
    <xf numFmtId="0" fontId="218" fillId="49" borderId="8" xfId="5806" applyFont="1" applyFill="1" applyBorder="1" applyAlignment="1">
      <alignment horizontal="center" vertical="center"/>
    </xf>
    <xf numFmtId="0" fontId="218" fillId="49" borderId="8" xfId="5806" applyFont="1" applyFill="1" applyBorder="1" applyAlignment="1">
      <alignment vertical="center" wrapText="1"/>
    </xf>
    <xf numFmtId="0" fontId="218" fillId="49" borderId="8" xfId="5806" applyFont="1" applyFill="1" applyBorder="1" applyAlignment="1">
      <alignment horizontal="center" vertical="center" wrapText="1"/>
    </xf>
    <xf numFmtId="0" fontId="218" fillId="49" borderId="8" xfId="5806" applyFont="1" applyFill="1" applyBorder="1" applyAlignment="1">
      <alignment vertical="center"/>
    </xf>
    <xf numFmtId="0" fontId="218" fillId="49" borderId="56" xfId="5806" applyFont="1" applyFill="1" applyBorder="1" applyAlignment="1">
      <alignment vertical="center"/>
    </xf>
    <xf numFmtId="222" fontId="214" fillId="0" borderId="49" xfId="3054" applyNumberFormat="1" applyFont="1" applyFill="1" applyBorder="1" applyAlignment="1">
      <alignment horizontal="center" vertical="center" wrapText="1"/>
    </xf>
    <xf numFmtId="3" fontId="13" fillId="47" borderId="0" xfId="5147" applyNumberFormat="1" applyFont="1" applyFill="1" applyBorder="1" applyAlignment="1">
      <alignment horizontal="center" vertical="center" wrapText="1"/>
    </xf>
    <xf numFmtId="3" fontId="261" fillId="47" borderId="0" xfId="2592" applyNumberFormat="1" applyFont="1" applyFill="1" applyBorder="1" applyAlignment="1">
      <alignment horizontal="center" vertical="center" wrapText="1"/>
    </xf>
    <xf numFmtId="3" fontId="273" fillId="0" borderId="0" xfId="2841" applyNumberFormat="1" applyFont="1" applyFill="1" applyBorder="1" applyAlignment="1">
      <alignment vertical="center"/>
    </xf>
    <xf numFmtId="1" fontId="224" fillId="0" borderId="0" xfId="5183" applyNumberFormat="1" applyFont="1" applyFill="1" applyAlignment="1">
      <alignment horizontal="center" vertical="center" wrapText="1"/>
    </xf>
    <xf numFmtId="3" fontId="221" fillId="0" borderId="0" xfId="5183" applyNumberFormat="1" applyFont="1" applyFill="1" applyAlignment="1">
      <alignment horizontal="center" vertical="center" wrapText="1"/>
    </xf>
    <xf numFmtId="1" fontId="220" fillId="0" borderId="0" xfId="5183" applyNumberFormat="1" applyFont="1" applyFill="1" applyAlignment="1">
      <alignment horizontal="center" vertical="center" wrapText="1"/>
    </xf>
    <xf numFmtId="3" fontId="23" fillId="0" borderId="0" xfId="5183" applyNumberFormat="1" applyFont="1" applyFill="1" applyAlignment="1">
      <alignment horizontal="center" vertical="center" wrapText="1"/>
    </xf>
    <xf numFmtId="1" fontId="23" fillId="0" borderId="73" xfId="5183" applyNumberFormat="1" applyFont="1" applyFill="1" applyBorder="1" applyAlignment="1">
      <alignment vertical="center" wrapText="1"/>
    </xf>
    <xf numFmtId="3" fontId="23" fillId="0" borderId="73" xfId="5183" applyNumberFormat="1" applyFont="1" applyFill="1" applyBorder="1" applyAlignment="1">
      <alignment vertical="center" wrapText="1"/>
    </xf>
    <xf numFmtId="222" fontId="221" fillId="0" borderId="0" xfId="3054" applyNumberFormat="1" applyFont="1" applyFill="1" applyAlignment="1">
      <alignment horizontal="center" vertical="center" wrapText="1"/>
    </xf>
    <xf numFmtId="3" fontId="23" fillId="0" borderId="75" xfId="5183" applyNumberFormat="1" applyFont="1" applyFill="1" applyBorder="1" applyAlignment="1">
      <alignment horizontal="center" vertical="center" wrapText="1"/>
    </xf>
    <xf numFmtId="3" fontId="23" fillId="0" borderId="73" xfId="5183" applyNumberFormat="1" applyFont="1" applyFill="1" applyBorder="1" applyAlignment="1">
      <alignment horizontal="center" vertical="center" wrapText="1"/>
    </xf>
    <xf numFmtId="3" fontId="267" fillId="0" borderId="73" xfId="5183" quotePrefix="1" applyNumberFormat="1" applyFont="1" applyFill="1" applyBorder="1" applyAlignment="1">
      <alignment horizontal="center" vertical="center" wrapText="1"/>
    </xf>
    <xf numFmtId="0" fontId="23" fillId="0" borderId="73" xfId="5183" applyFont="1" applyFill="1" applyBorder="1" applyAlignment="1">
      <alignment horizontal="center" vertical="center" wrapText="1"/>
    </xf>
    <xf numFmtId="3" fontId="221" fillId="0" borderId="73" xfId="5183" quotePrefix="1" applyNumberFormat="1" applyFont="1" applyFill="1" applyBorder="1" applyAlignment="1">
      <alignment horizontal="center" vertical="center" wrapText="1"/>
    </xf>
    <xf numFmtId="0" fontId="221" fillId="0" borderId="73" xfId="5183" quotePrefix="1" applyFont="1" applyFill="1" applyBorder="1" applyAlignment="1">
      <alignment horizontal="center" vertical="center" wrapText="1"/>
    </xf>
    <xf numFmtId="3" fontId="221" fillId="0" borderId="73" xfId="5183" quotePrefix="1" applyNumberFormat="1" applyFont="1" applyFill="1" applyBorder="1" applyAlignment="1">
      <alignment horizontal="right" vertical="center" wrapText="1"/>
    </xf>
    <xf numFmtId="3" fontId="265" fillId="0" borderId="73" xfId="5183" quotePrefix="1" applyNumberFormat="1" applyFont="1" applyFill="1" applyBorder="1" applyAlignment="1">
      <alignment horizontal="center" vertical="center" wrapText="1"/>
    </xf>
    <xf numFmtId="3" fontId="268" fillId="0" borderId="73" xfId="5183" applyNumberFormat="1" applyFont="1" applyFill="1" applyBorder="1" applyAlignment="1">
      <alignment horizontal="center" vertical="center" wrapText="1"/>
    </xf>
    <xf numFmtId="0" fontId="224" fillId="0" borderId="73" xfId="5183" applyFont="1" applyFill="1" applyBorder="1" applyAlignment="1">
      <alignment horizontal="center" vertical="center" wrapText="1"/>
    </xf>
    <xf numFmtId="3" fontId="23" fillId="0" borderId="73" xfId="5183" quotePrefix="1" applyNumberFormat="1" applyFont="1" applyFill="1" applyBorder="1" applyAlignment="1">
      <alignment horizontal="center" vertical="center" wrapText="1"/>
    </xf>
    <xf numFmtId="3" fontId="224" fillId="0" borderId="73" xfId="5183" quotePrefix="1" applyNumberFormat="1" applyFont="1" applyFill="1" applyBorder="1" applyAlignment="1">
      <alignment horizontal="center" vertical="center" wrapText="1"/>
    </xf>
    <xf numFmtId="0" fontId="224" fillId="0" borderId="73" xfId="5183" quotePrefix="1" applyFont="1" applyFill="1" applyBorder="1" applyAlignment="1">
      <alignment horizontal="center" vertical="center" wrapText="1"/>
    </xf>
    <xf numFmtId="3" fontId="23" fillId="0" borderId="73" xfId="5183" quotePrefix="1" applyNumberFormat="1" applyFont="1" applyFill="1" applyBorder="1" applyAlignment="1">
      <alignment horizontal="right" vertical="center" wrapText="1"/>
    </xf>
    <xf numFmtId="1" fontId="267" fillId="0" borderId="73" xfId="5183" applyNumberFormat="1" applyFont="1" applyFill="1" applyBorder="1" applyAlignment="1">
      <alignment horizontal="center" vertical="center"/>
    </xf>
    <xf numFmtId="0" fontId="221" fillId="0" borderId="73" xfId="5807" applyFont="1" applyFill="1" applyBorder="1" applyAlignment="1">
      <alignment vertical="center" wrapText="1"/>
    </xf>
    <xf numFmtId="1" fontId="23" fillId="0" borderId="73" xfId="5183" applyNumberFormat="1" applyFont="1" applyFill="1" applyBorder="1" applyAlignment="1">
      <alignment horizontal="center" vertical="center" wrapText="1"/>
    </xf>
    <xf numFmtId="0" fontId="221" fillId="0" borderId="73" xfId="5807" applyFont="1" applyFill="1" applyBorder="1" applyAlignment="1">
      <alignment horizontal="center" vertical="center" wrapText="1"/>
    </xf>
    <xf numFmtId="0" fontId="267" fillId="0" borderId="73" xfId="5183" applyFont="1" applyFill="1" applyBorder="1" applyAlignment="1">
      <alignment horizontal="center" vertical="center" wrapText="1"/>
    </xf>
    <xf numFmtId="3" fontId="267" fillId="0" borderId="73" xfId="9249" applyNumberFormat="1" applyFont="1" applyFill="1" applyBorder="1" applyAlignment="1">
      <alignment horizontal="right" vertical="center" wrapText="1"/>
    </xf>
    <xf numFmtId="173" fontId="221" fillId="0" borderId="73" xfId="5187" applyNumberFormat="1" applyFont="1" applyFill="1" applyBorder="1" applyAlignment="1">
      <alignment horizontal="right" vertical="center" wrapText="1"/>
    </xf>
    <xf numFmtId="173" fontId="23" fillId="0" borderId="73" xfId="5187" applyNumberFormat="1" applyFont="1" applyFill="1" applyBorder="1" applyAlignment="1">
      <alignment horizontal="right" vertical="center" wrapText="1"/>
    </xf>
    <xf numFmtId="10" fontId="221" fillId="0" borderId="73" xfId="5191" quotePrefix="1" applyNumberFormat="1" applyFont="1" applyFill="1" applyBorder="1" applyAlignment="1">
      <alignment horizontal="right" vertical="center" wrapText="1"/>
    </xf>
    <xf numFmtId="3" fontId="221" fillId="0" borderId="73" xfId="5191" quotePrefix="1" applyNumberFormat="1" applyFont="1" applyFill="1" applyBorder="1" applyAlignment="1">
      <alignment horizontal="center" vertical="center" wrapText="1"/>
    </xf>
    <xf numFmtId="3" fontId="221" fillId="0" borderId="73" xfId="5191" quotePrefix="1" applyNumberFormat="1" applyFont="1" applyFill="1" applyBorder="1" applyAlignment="1">
      <alignment horizontal="right" vertical="center" wrapText="1"/>
    </xf>
    <xf numFmtId="9" fontId="221" fillId="0" borderId="73" xfId="5191" quotePrefix="1" applyFont="1" applyFill="1" applyBorder="1" applyAlignment="1">
      <alignment horizontal="center" vertical="center" wrapText="1"/>
    </xf>
    <xf numFmtId="1" fontId="267" fillId="0" borderId="73" xfId="5183" applyNumberFormat="1" applyFont="1" applyFill="1" applyBorder="1" applyAlignment="1">
      <alignment horizontal="center" vertical="center" wrapText="1"/>
    </xf>
    <xf numFmtId="9" fontId="23" fillId="0" borderId="0" xfId="3054" applyFont="1" applyFill="1" applyAlignment="1">
      <alignment vertical="center"/>
    </xf>
    <xf numFmtId="3" fontId="267" fillId="0" borderId="73" xfId="5183" applyNumberFormat="1" applyFont="1" applyFill="1" applyBorder="1" applyAlignment="1">
      <alignment horizontal="right" vertical="center"/>
    </xf>
    <xf numFmtId="0" fontId="270" fillId="0" borderId="73" xfId="5807" applyFont="1" applyFill="1" applyBorder="1" applyAlignment="1">
      <alignment vertical="center" wrapText="1"/>
    </xf>
    <xf numFmtId="3" fontId="270" fillId="0" borderId="73" xfId="5183" quotePrefix="1" applyNumberFormat="1" applyFont="1" applyFill="1" applyBorder="1" applyAlignment="1">
      <alignment horizontal="right" vertical="center" wrapText="1"/>
    </xf>
    <xf numFmtId="3" fontId="267" fillId="0" borderId="73" xfId="9249" applyNumberFormat="1" applyFont="1" applyFill="1" applyBorder="1" applyAlignment="1">
      <alignment horizontal="right" vertical="center"/>
    </xf>
    <xf numFmtId="0" fontId="221" fillId="0" borderId="73" xfId="5183" applyFont="1" applyFill="1" applyBorder="1" applyAlignment="1">
      <alignment horizontal="center" vertical="center" wrapText="1"/>
    </xf>
    <xf numFmtId="3" fontId="221" fillId="0" borderId="73" xfId="5187" applyNumberFormat="1" applyFont="1" applyFill="1" applyBorder="1" applyAlignment="1">
      <alignment horizontal="right" vertical="center" wrapText="1"/>
    </xf>
    <xf numFmtId="1" fontId="221" fillId="0" borderId="73" xfId="5183" applyNumberFormat="1" applyFont="1" applyFill="1" applyBorder="1" applyAlignment="1">
      <alignment vertical="center" wrapText="1"/>
    </xf>
    <xf numFmtId="1" fontId="221" fillId="0" borderId="73" xfId="5183" applyNumberFormat="1" applyFont="1" applyFill="1" applyBorder="1" applyAlignment="1">
      <alignment horizontal="center" vertical="center" wrapText="1"/>
    </xf>
    <xf numFmtId="169" fontId="221" fillId="0" borderId="73" xfId="9250" applyFont="1" applyFill="1" applyBorder="1" applyAlignment="1">
      <alignment horizontal="center" vertical="center" wrapText="1"/>
    </xf>
    <xf numFmtId="3" fontId="221" fillId="0" borderId="73" xfId="9250" applyNumberFormat="1" applyFont="1" applyFill="1" applyBorder="1" applyAlignment="1">
      <alignment vertical="center"/>
    </xf>
    <xf numFmtId="9" fontId="221" fillId="0" borderId="73" xfId="5191" quotePrefix="1" applyFont="1" applyFill="1" applyBorder="1" applyAlignment="1">
      <alignment horizontal="right" vertical="center" wrapText="1"/>
    </xf>
    <xf numFmtId="1" fontId="272" fillId="0" borderId="73" xfId="5183" applyNumberFormat="1" applyFont="1" applyFill="1" applyBorder="1" applyAlignment="1">
      <alignment horizontal="center" vertical="center" wrapText="1"/>
    </xf>
    <xf numFmtId="1" fontId="221" fillId="0" borderId="73" xfId="5183" applyNumberFormat="1" applyFont="1" applyFill="1" applyBorder="1" applyAlignment="1">
      <alignment horizontal="left" vertical="center" wrapText="1"/>
    </xf>
    <xf numFmtId="173" fontId="221" fillId="0" borderId="73" xfId="5187" applyNumberFormat="1" applyFont="1" applyFill="1" applyBorder="1" applyAlignment="1">
      <alignment vertical="center" wrapText="1"/>
    </xf>
    <xf numFmtId="222" fontId="221" fillId="0" borderId="73" xfId="5191" quotePrefix="1" applyNumberFormat="1" applyFont="1" applyFill="1" applyBorder="1" applyAlignment="1">
      <alignment horizontal="right" vertical="center" wrapText="1"/>
    </xf>
    <xf numFmtId="3" fontId="221" fillId="0" borderId="73" xfId="5187" applyNumberFormat="1" applyFont="1" applyFill="1" applyBorder="1" applyAlignment="1">
      <alignment horizontal="right" vertical="center"/>
    </xf>
    <xf numFmtId="1" fontId="265" fillId="0" borderId="73" xfId="5183" applyNumberFormat="1" applyFont="1" applyFill="1" applyBorder="1" applyAlignment="1">
      <alignment horizontal="center" vertical="center"/>
    </xf>
    <xf numFmtId="3" fontId="221" fillId="0" borderId="73" xfId="5183" applyNumberFormat="1" applyFont="1" applyFill="1" applyBorder="1" applyAlignment="1">
      <alignment horizontal="right" vertical="center" wrapText="1"/>
    </xf>
    <xf numFmtId="0" fontId="221" fillId="0" borderId="73" xfId="9945" applyFont="1" applyFill="1" applyBorder="1" applyAlignment="1">
      <alignment horizontal="center" vertical="center" wrapText="1"/>
    </xf>
    <xf numFmtId="173" fontId="221" fillId="0" borderId="73" xfId="5187" applyNumberFormat="1" applyFont="1" applyFill="1" applyBorder="1" applyAlignment="1">
      <alignment horizontal="right" vertical="center" indent="2"/>
    </xf>
    <xf numFmtId="1" fontId="221" fillId="0" borderId="73" xfId="5183" applyNumberFormat="1" applyFont="1" applyFill="1" applyBorder="1" applyAlignment="1">
      <alignment horizontal="right" vertical="center"/>
    </xf>
    <xf numFmtId="3" fontId="221" fillId="0" borderId="73" xfId="5183" applyNumberFormat="1" applyFont="1" applyFill="1" applyBorder="1" applyAlignment="1">
      <alignment horizontal="right" vertical="center"/>
    </xf>
    <xf numFmtId="3" fontId="221" fillId="0" borderId="73" xfId="5183" applyNumberFormat="1" applyFont="1" applyFill="1" applyBorder="1" applyAlignment="1">
      <alignment horizontal="center" vertical="center"/>
    </xf>
    <xf numFmtId="1" fontId="221" fillId="0" borderId="73" xfId="5183" applyNumberFormat="1" applyFont="1" applyFill="1" applyBorder="1" applyAlignment="1">
      <alignment horizontal="center" vertical="center"/>
    </xf>
    <xf numFmtId="0" fontId="221" fillId="0" borderId="73" xfId="0" applyFont="1" applyFill="1" applyBorder="1" applyAlignment="1">
      <alignment vertical="center" wrapText="1"/>
    </xf>
    <xf numFmtId="1" fontId="223" fillId="0" borderId="73" xfId="5183" applyNumberFormat="1" applyFont="1" applyFill="1" applyBorder="1" applyAlignment="1">
      <alignment vertical="center" wrapText="1"/>
    </xf>
    <xf numFmtId="0" fontId="223" fillId="0" borderId="73" xfId="5183" applyFont="1" applyFill="1" applyBorder="1" applyAlignment="1">
      <alignment horizontal="center" vertical="center" wrapText="1"/>
    </xf>
    <xf numFmtId="1" fontId="223" fillId="0" borderId="73" xfId="5183" applyNumberFormat="1" applyFont="1" applyFill="1" applyBorder="1" applyAlignment="1">
      <alignment horizontal="center" vertical="center" wrapText="1"/>
    </xf>
    <xf numFmtId="3" fontId="223" fillId="0" borderId="73" xfId="5183" applyNumberFormat="1" applyFont="1" applyFill="1" applyBorder="1" applyAlignment="1">
      <alignment horizontal="right" vertical="center"/>
    </xf>
    <xf numFmtId="1" fontId="223" fillId="0" borderId="73" xfId="5183" applyNumberFormat="1" applyFont="1" applyFill="1" applyBorder="1" applyAlignment="1">
      <alignment horizontal="right" vertical="center"/>
    </xf>
    <xf numFmtId="173" fontId="221" fillId="0" borderId="73" xfId="5187" applyNumberFormat="1" applyFont="1" applyFill="1" applyBorder="1" applyAlignment="1">
      <alignment horizontal="center" vertical="center" wrapText="1"/>
    </xf>
    <xf numFmtId="1" fontId="223" fillId="0" borderId="73" xfId="5183" applyNumberFormat="1" applyFont="1" applyFill="1" applyBorder="1" applyAlignment="1">
      <alignment horizontal="center" vertical="center"/>
    </xf>
    <xf numFmtId="1" fontId="223" fillId="0" borderId="0" xfId="5183" applyNumberFormat="1" applyFont="1" applyFill="1" applyAlignment="1">
      <alignment horizontal="center" vertical="center"/>
    </xf>
    <xf numFmtId="3" fontId="265" fillId="47" borderId="0" xfId="5183" applyNumberFormat="1" applyFont="1" applyFill="1" applyAlignment="1">
      <alignment horizontal="center" vertical="center" wrapText="1"/>
    </xf>
    <xf numFmtId="1" fontId="221" fillId="0" borderId="73" xfId="5187" applyNumberFormat="1" applyFont="1" applyFill="1" applyBorder="1" applyAlignment="1">
      <alignment horizontal="center" vertical="center" wrapText="1"/>
    </xf>
    <xf numFmtId="9" fontId="221" fillId="0" borderId="0" xfId="5147" applyFont="1" applyFill="1" applyAlignment="1">
      <alignment horizontal="center" vertical="center" wrapText="1"/>
    </xf>
    <xf numFmtId="173" fontId="13" fillId="0" borderId="0" xfId="0" applyNumberFormat="1" applyFont="1" applyFill="1" applyAlignment="1">
      <alignment horizontal="center"/>
    </xf>
    <xf numFmtId="0" fontId="11" fillId="0" borderId="9" xfId="0" applyFont="1" applyFill="1" applyBorder="1" applyAlignment="1">
      <alignment horizontal="center" vertical="center" wrapText="1"/>
    </xf>
    <xf numFmtId="3" fontId="11" fillId="0" borderId="8" xfId="0" applyNumberFormat="1" applyFont="1" applyFill="1" applyBorder="1" applyAlignment="1">
      <alignment horizontal="center" vertical="center" wrapText="1"/>
    </xf>
    <xf numFmtId="3" fontId="207" fillId="0" borderId="1" xfId="5183" applyNumberFormat="1" applyFont="1" applyFill="1" applyBorder="1" applyAlignment="1">
      <alignment horizontal="center" vertical="center" wrapText="1"/>
    </xf>
    <xf numFmtId="1" fontId="207" fillId="0" borderId="0" xfId="5183" applyNumberFormat="1" applyFont="1" applyFill="1" applyAlignment="1">
      <alignment horizontal="center" vertical="center" wrapText="1"/>
    </xf>
    <xf numFmtId="0" fontId="202" fillId="0" borderId="1" xfId="5184" applyFont="1" applyFill="1" applyBorder="1" applyAlignment="1">
      <alignment horizontal="center" vertical="center" wrapText="1"/>
    </xf>
    <xf numFmtId="3" fontId="202" fillId="0" borderId="1" xfId="5184"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0" fontId="202" fillId="0" borderId="1" xfId="2592" applyFont="1" applyFill="1" applyBorder="1" applyAlignment="1">
      <alignment horizontal="center" vertical="center" wrapText="1"/>
    </xf>
    <xf numFmtId="3" fontId="202" fillId="0" borderId="1" xfId="2592" applyNumberFormat="1" applyFont="1" applyFill="1" applyBorder="1" applyAlignment="1">
      <alignment horizontal="center" vertical="center" wrapText="1"/>
    </xf>
    <xf numFmtId="0" fontId="223" fillId="0" borderId="73" xfId="5183" applyNumberFormat="1" applyFont="1" applyFill="1" applyBorder="1" applyAlignment="1">
      <alignment horizontal="center" vertical="center"/>
    </xf>
    <xf numFmtId="0" fontId="223" fillId="0" borderId="73" xfId="5189" applyFont="1" applyFill="1" applyBorder="1" applyAlignment="1">
      <alignment vertical="center" wrapText="1"/>
    </xf>
    <xf numFmtId="0" fontId="223" fillId="0" borderId="73" xfId="5189" applyFont="1" applyFill="1" applyBorder="1" applyAlignment="1">
      <alignment horizontal="center" vertical="center" wrapText="1"/>
    </xf>
    <xf numFmtId="3" fontId="223" fillId="0" borderId="73" xfId="5190" applyNumberFormat="1" applyFont="1" applyFill="1" applyBorder="1" applyAlignment="1">
      <alignment horizontal="right" vertical="center" wrapText="1"/>
    </xf>
    <xf numFmtId="3" fontId="207" fillId="0" borderId="73" xfId="5190" applyNumberFormat="1" applyFont="1" applyFill="1" applyBorder="1" applyAlignment="1">
      <alignment horizontal="right" vertical="center" wrapText="1"/>
    </xf>
    <xf numFmtId="0" fontId="13" fillId="0" borderId="73" xfId="0" applyFont="1" applyBorder="1" applyAlignment="1">
      <alignment vertical="center" wrapText="1"/>
    </xf>
    <xf numFmtId="0" fontId="13" fillId="0" borderId="73" xfId="0" applyFont="1" applyBorder="1" applyAlignment="1">
      <alignment horizontal="center" vertical="center" wrapText="1"/>
    </xf>
    <xf numFmtId="3" fontId="13" fillId="0" borderId="73" xfId="0" applyNumberFormat="1" applyFont="1" applyBorder="1" applyAlignment="1">
      <alignment vertical="center" wrapText="1"/>
    </xf>
    <xf numFmtId="3" fontId="13" fillId="0" borderId="73" xfId="1607" applyNumberFormat="1" applyFont="1" applyBorder="1" applyAlignment="1">
      <alignment vertical="center"/>
    </xf>
    <xf numFmtId="222" fontId="13" fillId="0" borderId="73" xfId="5147" applyNumberFormat="1" applyFont="1" applyBorder="1" applyAlignment="1">
      <alignment horizontal="center" vertical="center"/>
    </xf>
    <xf numFmtId="3" fontId="13" fillId="0" borderId="73" xfId="5147" applyNumberFormat="1" applyFont="1" applyFill="1" applyBorder="1" applyAlignment="1">
      <alignment horizontal="right" vertical="center" wrapText="1"/>
    </xf>
    <xf numFmtId="3" fontId="13" fillId="0" borderId="73" xfId="5147" applyNumberFormat="1" applyFont="1" applyBorder="1" applyAlignment="1">
      <alignment horizontal="right" vertical="center" wrapText="1"/>
    </xf>
    <xf numFmtId="222" fontId="13" fillId="0" borderId="73" xfId="5147" applyNumberFormat="1" applyFont="1" applyFill="1" applyBorder="1" applyAlignment="1">
      <alignment horizontal="center" vertical="center" wrapText="1"/>
    </xf>
    <xf numFmtId="0" fontId="13" fillId="0" borderId="73" xfId="0" applyFont="1" applyFill="1" applyBorder="1" applyAlignment="1">
      <alignment vertical="center" wrapText="1"/>
    </xf>
    <xf numFmtId="0" fontId="13" fillId="0" borderId="73" xfId="0" applyFont="1" applyFill="1" applyBorder="1" applyAlignment="1">
      <alignment horizontal="center" vertical="center" wrapText="1"/>
    </xf>
    <xf numFmtId="3" fontId="13" fillId="0" borderId="73" xfId="0" applyNumberFormat="1" applyFont="1" applyFill="1" applyBorder="1" applyAlignment="1">
      <alignment vertical="center" wrapText="1"/>
    </xf>
    <xf numFmtId="3" fontId="13" fillId="0" borderId="73" xfId="1607" applyNumberFormat="1" applyFont="1" applyFill="1" applyBorder="1" applyAlignment="1">
      <alignment vertical="center"/>
    </xf>
    <xf numFmtId="222" fontId="13" fillId="0" borderId="73" xfId="5147" applyNumberFormat="1" applyFont="1" applyFill="1" applyBorder="1" applyAlignment="1">
      <alignment horizontal="center" vertical="center"/>
    </xf>
    <xf numFmtId="222" fontId="214" fillId="0" borderId="73" xfId="5147" applyNumberFormat="1" applyFont="1" applyFill="1" applyBorder="1" applyAlignment="1">
      <alignment horizontal="center" vertical="center" wrapText="1"/>
    </xf>
    <xf numFmtId="3" fontId="214" fillId="0" borderId="0" xfId="5147" applyNumberFormat="1" applyFont="1" applyFill="1" applyBorder="1" applyAlignment="1">
      <alignment horizontal="center" vertical="center"/>
    </xf>
    <xf numFmtId="0" fontId="214" fillId="0" borderId="0" xfId="0" applyFont="1" applyFill="1" applyAlignment="1">
      <alignment vertical="center"/>
    </xf>
    <xf numFmtId="3" fontId="13" fillId="0" borderId="0" xfId="2841" applyNumberFormat="1" applyFont="1" applyFill="1" applyBorder="1" applyAlignment="1">
      <alignment vertical="center"/>
    </xf>
    <xf numFmtId="0" fontId="13" fillId="0" borderId="73" xfId="2841" applyFont="1" applyFill="1" applyBorder="1" applyAlignment="1">
      <alignment horizontal="center" vertical="center" wrapText="1"/>
    </xf>
    <xf numFmtId="0" fontId="12" fillId="0" borderId="73" xfId="2592" applyFont="1" applyFill="1" applyBorder="1" applyAlignment="1">
      <alignment horizontal="center" vertical="center" wrapText="1"/>
    </xf>
    <xf numFmtId="173" fontId="12" fillId="0" borderId="73" xfId="5187" applyNumberFormat="1" applyFont="1" applyFill="1" applyBorder="1" applyAlignment="1">
      <alignment horizontal="right" vertical="center" indent="2"/>
    </xf>
    <xf numFmtId="3" fontId="12" fillId="0" borderId="73" xfId="2592" applyNumberFormat="1" applyFont="1" applyFill="1" applyBorder="1" applyAlignment="1">
      <alignment horizontal="right" vertical="center" wrapText="1"/>
    </xf>
    <xf numFmtId="222" fontId="12" fillId="0" borderId="73" xfId="5188" applyNumberFormat="1" applyFont="1" applyFill="1" applyBorder="1" applyAlignment="1">
      <alignment vertical="center" wrapText="1"/>
    </xf>
    <xf numFmtId="3" fontId="214" fillId="47" borderId="0" xfId="5147" applyNumberFormat="1" applyFont="1" applyFill="1" applyBorder="1" applyAlignment="1">
      <alignment horizontal="center" vertical="center" wrapText="1"/>
    </xf>
    <xf numFmtId="3" fontId="214" fillId="0" borderId="0" xfId="5147" applyNumberFormat="1" applyFont="1" applyBorder="1" applyAlignment="1">
      <alignment horizontal="center" vertical="center"/>
    </xf>
    <xf numFmtId="3" fontId="214" fillId="0" borderId="0" xfId="5147" applyNumberFormat="1" applyFont="1" applyFill="1" applyBorder="1" applyAlignment="1">
      <alignment horizontal="center" vertical="center" wrapText="1"/>
    </xf>
    <xf numFmtId="1" fontId="12" fillId="0" borderId="0" xfId="2841" applyNumberFormat="1" applyFont="1" applyFill="1" applyBorder="1" applyAlignment="1">
      <alignment vertical="center"/>
    </xf>
    <xf numFmtId="0" fontId="12" fillId="0" borderId="73" xfId="5184" applyFont="1" applyFill="1" applyBorder="1" applyAlignment="1">
      <alignment horizontal="center" vertical="center" wrapText="1"/>
    </xf>
    <xf numFmtId="0" fontId="12" fillId="0" borderId="73" xfId="2743" applyFont="1" applyFill="1" applyBorder="1" applyAlignment="1">
      <alignment horizontal="left" vertical="center" wrapText="1"/>
    </xf>
    <xf numFmtId="0" fontId="12" fillId="0" borderId="73" xfId="2743" applyFont="1" applyFill="1" applyBorder="1" applyAlignment="1">
      <alignment horizontal="center" vertical="center" wrapText="1"/>
    </xf>
    <xf numFmtId="0" fontId="202" fillId="0" borderId="73" xfId="2743" applyFont="1" applyFill="1" applyBorder="1" applyAlignment="1">
      <alignment horizontal="center" vertical="center" wrapText="1"/>
    </xf>
    <xf numFmtId="1" fontId="12" fillId="0" borderId="73" xfId="5183" applyNumberFormat="1" applyFont="1" applyFill="1" applyBorder="1" applyAlignment="1">
      <alignment horizontal="center" vertical="center" wrapText="1"/>
    </xf>
    <xf numFmtId="3" fontId="12" fillId="0" borderId="73" xfId="2743" applyNumberFormat="1" applyFont="1" applyFill="1" applyBorder="1" applyAlignment="1">
      <alignment vertical="center" wrapText="1"/>
    </xf>
    <xf numFmtId="3" fontId="202" fillId="0" borderId="73" xfId="2743" applyNumberFormat="1" applyFont="1" applyFill="1" applyBorder="1" applyAlignment="1">
      <alignment vertical="center" wrapText="1"/>
    </xf>
    <xf numFmtId="0" fontId="206" fillId="0" borderId="73" xfId="2743" applyFont="1" applyFill="1" applyBorder="1" applyAlignment="1">
      <alignment horizontal="center" vertical="center" wrapText="1"/>
    </xf>
    <xf numFmtId="3" fontId="275" fillId="0" borderId="73" xfId="2743" applyNumberFormat="1" applyFont="1" applyFill="1" applyBorder="1" applyAlignment="1">
      <alignment vertical="center" wrapText="1"/>
    </xf>
    <xf numFmtId="3" fontId="209" fillId="0" borderId="0" xfId="2592" applyNumberFormat="1" applyFont="1" applyFill="1" applyAlignment="1">
      <alignment vertical="center" wrapText="1"/>
    </xf>
    <xf numFmtId="3" fontId="257" fillId="0" borderId="0" xfId="2592" applyNumberFormat="1" applyFont="1" applyFill="1" applyAlignment="1">
      <alignment vertical="center" wrapText="1"/>
    </xf>
    <xf numFmtId="3" fontId="257" fillId="0" borderId="0" xfId="5147" applyNumberFormat="1" applyFont="1" applyFill="1" applyAlignment="1">
      <alignment vertical="center" wrapText="1"/>
    </xf>
    <xf numFmtId="3" fontId="205" fillId="70" borderId="0" xfId="2592" applyNumberFormat="1" applyFont="1" applyFill="1" applyBorder="1" applyAlignment="1">
      <alignment horizontal="center" vertical="center" wrapText="1"/>
    </xf>
    <xf numFmtId="3" fontId="202" fillId="70" borderId="0" xfId="2592" applyNumberFormat="1" applyFont="1" applyFill="1" applyAlignment="1">
      <alignment vertical="center" wrapText="1"/>
    </xf>
    <xf numFmtId="1" fontId="309" fillId="49" borderId="0" xfId="5183" applyNumberFormat="1" applyFont="1" applyFill="1" applyAlignment="1">
      <alignment horizontal="left" vertical="center"/>
    </xf>
    <xf numFmtId="1" fontId="202" fillId="49" borderId="0" xfId="5183" applyNumberFormat="1" applyFont="1" applyFill="1" applyAlignment="1">
      <alignment horizontal="left" vertical="center"/>
    </xf>
    <xf numFmtId="1" fontId="208" fillId="49" borderId="0" xfId="5183" applyNumberFormat="1" applyFont="1" applyFill="1" applyAlignment="1">
      <alignment horizontal="center" vertical="center" wrapText="1"/>
    </xf>
    <xf numFmtId="1" fontId="208" fillId="49" borderId="0" xfId="5183" applyNumberFormat="1" applyFont="1" applyFill="1" applyAlignment="1">
      <alignment vertical="center"/>
    </xf>
    <xf numFmtId="1" fontId="12" fillId="49" borderId="0" xfId="5183" applyNumberFormat="1" applyFont="1" applyFill="1" applyAlignment="1">
      <alignment vertical="center"/>
    </xf>
    <xf numFmtId="3" fontId="12" fillId="49" borderId="0" xfId="5183" applyNumberFormat="1" applyFont="1" applyFill="1" applyBorder="1" applyAlignment="1">
      <alignment horizontal="center" vertical="center" wrapText="1"/>
    </xf>
    <xf numFmtId="3" fontId="12" fillId="49" borderId="73" xfId="5183" applyNumberFormat="1" applyFont="1" applyFill="1" applyBorder="1" applyAlignment="1">
      <alignment horizontal="center" vertical="center" wrapText="1"/>
    </xf>
    <xf numFmtId="3" fontId="310" fillId="49" borderId="73" xfId="5183" quotePrefix="1" applyNumberFormat="1" applyFont="1" applyFill="1" applyBorder="1" applyAlignment="1">
      <alignment horizontal="center" vertical="center" wrapText="1"/>
    </xf>
    <xf numFmtId="3" fontId="310" fillId="49" borderId="0" xfId="5183" applyNumberFormat="1" applyFont="1" applyFill="1" applyBorder="1" applyAlignment="1">
      <alignment horizontal="center" vertical="center" wrapText="1"/>
    </xf>
    <xf numFmtId="3" fontId="202" fillId="49" borderId="73" xfId="5183" quotePrefix="1" applyNumberFormat="1" applyFont="1" applyFill="1" applyBorder="1" applyAlignment="1">
      <alignment horizontal="center" vertical="center" wrapText="1"/>
    </xf>
    <xf numFmtId="3" fontId="202" fillId="49" borderId="8" xfId="5183" quotePrefix="1" applyNumberFormat="1" applyFont="1" applyFill="1" applyBorder="1" applyAlignment="1">
      <alignment horizontal="center" vertical="center" wrapText="1"/>
    </xf>
    <xf numFmtId="3" fontId="202" fillId="49" borderId="0" xfId="5183" applyNumberFormat="1" applyFont="1" applyFill="1" applyBorder="1" applyAlignment="1">
      <alignment horizontal="center" vertical="center" wrapText="1"/>
    </xf>
    <xf numFmtId="3" fontId="12" fillId="49" borderId="73" xfId="5183" quotePrefix="1" applyNumberFormat="1" applyFont="1" applyFill="1" applyBorder="1" applyAlignment="1">
      <alignment horizontal="center" vertical="center" wrapText="1"/>
    </xf>
    <xf numFmtId="3" fontId="12" fillId="49" borderId="73" xfId="5183" quotePrefix="1" applyNumberFormat="1" applyFont="1" applyFill="1" applyBorder="1" applyAlignment="1">
      <alignment horizontal="left" vertical="center" wrapText="1"/>
    </xf>
    <xf numFmtId="3" fontId="12" fillId="49" borderId="8" xfId="5183" quotePrefix="1" applyNumberFormat="1" applyFont="1" applyFill="1" applyBorder="1" applyAlignment="1">
      <alignment horizontal="center" vertical="center" wrapText="1"/>
    </xf>
    <xf numFmtId="3" fontId="12" fillId="49" borderId="8" xfId="5183" quotePrefix="1" applyNumberFormat="1" applyFont="1" applyFill="1" applyBorder="1" applyAlignment="1">
      <alignment horizontal="left" vertical="center" wrapText="1"/>
    </xf>
    <xf numFmtId="1" fontId="12" fillId="49" borderId="73" xfId="5183" applyNumberFormat="1" applyFont="1" applyFill="1" applyBorder="1" applyAlignment="1">
      <alignment vertical="center"/>
    </xf>
    <xf numFmtId="0" fontId="12" fillId="49" borderId="73" xfId="5807" applyFont="1" applyFill="1" applyBorder="1" applyAlignment="1">
      <alignment horizontal="left" vertical="center" wrapText="1"/>
    </xf>
    <xf numFmtId="0" fontId="12" fillId="49" borderId="73" xfId="5807" applyFont="1" applyFill="1" applyBorder="1" applyAlignment="1">
      <alignment horizontal="center" vertical="center" wrapText="1"/>
    </xf>
    <xf numFmtId="173" fontId="12" fillId="49" borderId="73" xfId="5187" applyNumberFormat="1" applyFont="1" applyFill="1" applyBorder="1" applyAlignment="1">
      <alignment horizontal="right" vertical="center"/>
    </xf>
    <xf numFmtId="173" fontId="12" fillId="49" borderId="73" xfId="5187" applyNumberFormat="1" applyFont="1" applyFill="1" applyBorder="1" applyAlignment="1">
      <alignment horizontal="right" vertical="center" wrapText="1"/>
    </xf>
    <xf numFmtId="173" fontId="12" fillId="49" borderId="8" xfId="5187" applyNumberFormat="1" applyFont="1" applyFill="1" applyBorder="1" applyAlignment="1">
      <alignment horizontal="right" vertical="center"/>
    </xf>
    <xf numFmtId="1" fontId="12" fillId="49" borderId="8" xfId="5183" applyNumberFormat="1" applyFont="1" applyFill="1" applyBorder="1" applyAlignment="1">
      <alignment horizontal="left" vertical="center" wrapText="1"/>
    </xf>
    <xf numFmtId="173" fontId="12" fillId="49" borderId="73" xfId="5187" applyNumberFormat="1" applyFont="1" applyFill="1" applyBorder="1" applyAlignment="1">
      <alignment vertical="center"/>
    </xf>
    <xf numFmtId="169" fontId="12" fillId="49" borderId="73" xfId="5187" applyFont="1" applyFill="1" applyBorder="1" applyAlignment="1">
      <alignment vertical="center"/>
    </xf>
    <xf numFmtId="0" fontId="12" fillId="49" borderId="73" xfId="5807" applyFont="1" applyFill="1" applyBorder="1" applyAlignment="1">
      <alignment vertical="center" wrapText="1"/>
    </xf>
    <xf numFmtId="1" fontId="12" fillId="49" borderId="73" xfId="5183" applyNumberFormat="1" applyFont="1" applyFill="1" applyBorder="1" applyAlignment="1">
      <alignment horizontal="left" vertical="center" wrapText="1"/>
    </xf>
    <xf numFmtId="1" fontId="206" fillId="49" borderId="73" xfId="5183" applyNumberFormat="1" applyFont="1" applyFill="1" applyBorder="1" applyAlignment="1">
      <alignment horizontal="center" vertical="center" wrapText="1"/>
    </xf>
    <xf numFmtId="1" fontId="12" fillId="49" borderId="73" xfId="5183" applyNumberFormat="1" applyFont="1" applyFill="1" applyBorder="1" applyAlignment="1">
      <alignment horizontal="right" vertical="center"/>
    </xf>
    <xf numFmtId="2" fontId="12" fillId="49" borderId="73" xfId="5183" applyNumberFormat="1" applyFont="1" applyFill="1" applyBorder="1" applyAlignment="1">
      <alignment horizontal="right" vertical="center"/>
    </xf>
    <xf numFmtId="1" fontId="12" fillId="49" borderId="76" xfId="5183" applyNumberFormat="1" applyFont="1" applyFill="1" applyBorder="1" applyAlignment="1">
      <alignment vertical="center"/>
    </xf>
    <xf numFmtId="1" fontId="12" fillId="49" borderId="0" xfId="5183" applyNumberFormat="1" applyFont="1" applyFill="1" applyAlignment="1">
      <alignment horizontal="center" vertical="center"/>
    </xf>
    <xf numFmtId="1" fontId="12" fillId="49" borderId="0" xfId="5183" applyNumberFormat="1" applyFont="1" applyFill="1" applyAlignment="1">
      <alignment vertical="center" wrapText="1"/>
    </xf>
    <xf numFmtId="1" fontId="206" fillId="49" borderId="0" xfId="5183" applyNumberFormat="1" applyFont="1" applyFill="1" applyAlignment="1">
      <alignment horizontal="center" vertical="center" wrapText="1"/>
    </xf>
    <xf numFmtId="1" fontId="12" fillId="49" borderId="0" xfId="5183" applyNumberFormat="1" applyFont="1" applyFill="1" applyAlignment="1">
      <alignment horizontal="right" vertical="center"/>
    </xf>
    <xf numFmtId="1" fontId="12" fillId="49" borderId="0" xfId="5183" applyNumberFormat="1" applyFont="1" applyFill="1" applyAlignment="1">
      <alignment horizontal="center" vertical="center" wrapText="1"/>
    </xf>
    <xf numFmtId="3" fontId="214" fillId="0" borderId="49" xfId="3054" applyNumberFormat="1" applyFont="1" applyFill="1" applyBorder="1" applyAlignment="1">
      <alignment horizontal="right" vertical="center" wrapText="1"/>
    </xf>
    <xf numFmtId="0" fontId="13" fillId="0" borderId="73" xfId="0" applyFont="1" applyFill="1" applyBorder="1" applyAlignment="1">
      <alignment horizontal="center" vertical="center"/>
    </xf>
    <xf numFmtId="3" fontId="13" fillId="0" borderId="73" xfId="5147" applyNumberFormat="1" applyFont="1" applyFill="1" applyBorder="1" applyAlignment="1">
      <alignment horizontal="right" vertical="center"/>
    </xf>
    <xf numFmtId="3" fontId="202" fillId="49" borderId="73" xfId="5183" applyNumberFormat="1" applyFont="1" applyFill="1" applyBorder="1" applyAlignment="1">
      <alignment horizontal="center" vertical="center" wrapText="1"/>
    </xf>
    <xf numFmtId="0" fontId="206" fillId="0" borderId="49" xfId="2592" applyFont="1" applyFill="1" applyBorder="1" applyAlignment="1">
      <alignment horizontal="left" vertical="center" wrapText="1"/>
    </xf>
    <xf numFmtId="0" fontId="206" fillId="0" borderId="1" xfId="2592" applyFont="1" applyFill="1" applyBorder="1" applyAlignment="1">
      <alignment horizontal="left" vertical="center" wrapText="1"/>
    </xf>
    <xf numFmtId="0" fontId="206" fillId="0" borderId="1" xfId="2592" quotePrefix="1" applyFont="1" applyFill="1" applyBorder="1" applyAlignment="1">
      <alignment horizontal="left" vertical="center" wrapText="1"/>
    </xf>
    <xf numFmtId="0" fontId="206" fillId="0" borderId="73" xfId="2592" applyFont="1" applyFill="1" applyBorder="1" applyAlignment="1">
      <alignment horizontal="left" vertical="center" wrapText="1"/>
    </xf>
    <xf numFmtId="0" fontId="206" fillId="0" borderId="73" xfId="2592" quotePrefix="1" applyFont="1" applyFill="1" applyBorder="1" applyAlignment="1">
      <alignment horizontal="left" vertical="center" wrapText="1"/>
    </xf>
    <xf numFmtId="0" fontId="252" fillId="0" borderId="1" xfId="2592" applyFont="1" applyFill="1" applyBorder="1" applyAlignment="1">
      <alignment horizontal="left" vertical="center" wrapText="1"/>
    </xf>
    <xf numFmtId="0" fontId="12" fillId="0" borderId="73" xfId="2592" applyFont="1" applyFill="1" applyBorder="1" applyAlignment="1">
      <alignment horizontal="left" vertical="center" wrapText="1"/>
    </xf>
    <xf numFmtId="3" fontId="12" fillId="0" borderId="73" xfId="2592" applyNumberFormat="1" applyFont="1" applyFill="1" applyBorder="1" applyAlignment="1">
      <alignment vertical="center" wrapText="1"/>
    </xf>
    <xf numFmtId="3" fontId="220" fillId="0" borderId="0" xfId="5183" applyNumberFormat="1" applyFont="1" applyFill="1" applyBorder="1" applyAlignment="1">
      <alignment horizontal="right" vertical="center"/>
    </xf>
    <xf numFmtId="1" fontId="204" fillId="0" borderId="0" xfId="5183" applyNumberFormat="1" applyFont="1" applyFill="1" applyAlignment="1">
      <alignment horizontal="right" vertical="center"/>
    </xf>
    <xf numFmtId="3" fontId="265" fillId="0" borderId="0" xfId="5183" applyNumberFormat="1" applyFont="1" applyFill="1" applyAlignment="1">
      <alignment vertical="center"/>
    </xf>
    <xf numFmtId="3" fontId="203" fillId="0" borderId="73" xfId="5183" applyNumberFormat="1" applyFont="1" applyFill="1" applyBorder="1" applyAlignment="1">
      <alignment horizontal="center" vertical="center" wrapText="1"/>
    </xf>
    <xf numFmtId="0" fontId="14" fillId="0" borderId="73" xfId="5183" applyNumberFormat="1" applyFont="1" applyFill="1" applyBorder="1" applyAlignment="1">
      <alignment horizontal="center" vertical="center" wrapText="1"/>
    </xf>
    <xf numFmtId="1" fontId="14" fillId="0" borderId="73" xfId="5183" applyNumberFormat="1" applyFont="1" applyFill="1" applyBorder="1" applyAlignment="1">
      <alignment horizontal="center" vertical="center" wrapText="1"/>
    </xf>
    <xf numFmtId="3" fontId="14" fillId="0" borderId="73" xfId="5183" applyNumberFormat="1" applyFont="1" applyFill="1" applyBorder="1" applyAlignment="1">
      <alignment horizontal="right" vertical="center" wrapText="1"/>
    </xf>
    <xf numFmtId="0" fontId="203" fillId="0" borderId="73" xfId="5183" applyNumberFormat="1" applyFont="1" applyFill="1" applyBorder="1" applyAlignment="1">
      <alignment horizontal="center" vertical="center"/>
    </xf>
    <xf numFmtId="1" fontId="203" fillId="0" borderId="73" xfId="5183" applyNumberFormat="1" applyFont="1" applyFill="1" applyBorder="1" applyAlignment="1">
      <alignment horizontal="center" vertical="center" wrapText="1"/>
    </xf>
    <xf numFmtId="3" fontId="312" fillId="0" borderId="73" xfId="9249" applyNumberFormat="1" applyFont="1" applyFill="1" applyBorder="1" applyAlignment="1">
      <alignment horizontal="right" vertical="center" wrapText="1"/>
    </xf>
    <xf numFmtId="0" fontId="150" fillId="0" borderId="73" xfId="5183" applyNumberFormat="1" applyFont="1" applyFill="1" applyBorder="1" applyAlignment="1">
      <alignment horizontal="center" vertical="center"/>
    </xf>
    <xf numFmtId="0" fontId="150" fillId="0" borderId="73" xfId="5183" applyNumberFormat="1" applyFont="1" applyFill="1" applyBorder="1" applyAlignment="1">
      <alignment horizontal="left" vertical="center" wrapText="1"/>
    </xf>
    <xf numFmtId="0" fontId="150" fillId="0" borderId="73" xfId="5183" applyNumberFormat="1" applyFont="1" applyFill="1" applyBorder="1" applyAlignment="1">
      <alignment horizontal="center" vertical="center" wrapText="1"/>
    </xf>
    <xf numFmtId="1" fontId="150" fillId="0" borderId="73" xfId="5183" applyNumberFormat="1" applyFont="1" applyFill="1" applyBorder="1" applyAlignment="1">
      <alignment horizontal="center" vertical="center" wrapText="1"/>
    </xf>
    <xf numFmtId="3" fontId="150" fillId="0" borderId="73" xfId="9249" applyNumberFormat="1" applyFont="1" applyFill="1" applyBorder="1" applyAlignment="1">
      <alignment horizontal="right" vertical="center" wrapText="1"/>
    </xf>
    <xf numFmtId="10" fontId="223" fillId="0" borderId="63" xfId="5191" applyNumberFormat="1" applyFont="1" applyBorder="1" applyAlignment="1">
      <alignment horizontal="right" vertical="center" wrapText="1"/>
    </xf>
    <xf numFmtId="222" fontId="222" fillId="0" borderId="49" xfId="5191" applyNumberFormat="1" applyFont="1" applyBorder="1" applyAlignment="1">
      <alignment horizontal="center" vertical="center" wrapText="1"/>
    </xf>
    <xf numFmtId="3" fontId="223" fillId="0" borderId="1" xfId="2592" applyNumberFormat="1" applyFont="1" applyFill="1" applyBorder="1" applyAlignment="1">
      <alignment horizontal="right" vertical="center" wrapText="1"/>
    </xf>
    <xf numFmtId="3" fontId="223" fillId="0" borderId="1" xfId="5190" applyNumberFormat="1" applyFont="1" applyFill="1" applyBorder="1" applyAlignment="1">
      <alignment horizontal="right" vertical="center"/>
    </xf>
    <xf numFmtId="1" fontId="222" fillId="0" borderId="73" xfId="5183" quotePrefix="1" applyNumberFormat="1" applyFont="1" applyFill="1" applyBorder="1" applyAlignment="1">
      <alignment horizontal="left" vertical="center" wrapText="1"/>
    </xf>
    <xf numFmtId="0" fontId="150" fillId="0" borderId="1" xfId="5185" applyFont="1" applyBorder="1" applyAlignment="1">
      <alignment horizontal="center" vertical="center" wrapText="1"/>
    </xf>
    <xf numFmtId="0" fontId="14" fillId="0" borderId="49" xfId="5185" applyFont="1" applyBorder="1" applyAlignment="1">
      <alignment horizontal="center" vertical="center"/>
    </xf>
    <xf numFmtId="0" fontId="150" fillId="0" borderId="49" xfId="5185" applyFont="1" applyBorder="1" applyAlignment="1">
      <alignment vertical="center" wrapText="1"/>
    </xf>
    <xf numFmtId="0" fontId="150" fillId="0" borderId="49" xfId="5185" applyFont="1" applyBorder="1" applyAlignment="1">
      <alignment horizontal="center" vertical="center" wrapText="1"/>
    </xf>
    <xf numFmtId="0" fontId="150" fillId="0" borderId="49" xfId="5183" applyNumberFormat="1" applyFont="1" applyFill="1" applyBorder="1" applyAlignment="1">
      <alignment horizontal="center" vertical="center" wrapText="1"/>
    </xf>
    <xf numFmtId="3" fontId="150" fillId="0" borderId="49" xfId="5185" applyNumberFormat="1" applyFont="1" applyFill="1" applyBorder="1" applyAlignment="1">
      <alignment vertical="center" wrapText="1"/>
    </xf>
    <xf numFmtId="3" fontId="150" fillId="0" borderId="49" xfId="5185" applyNumberFormat="1" applyFont="1" applyFill="1" applyBorder="1" applyAlignment="1">
      <alignment vertical="center"/>
    </xf>
    <xf numFmtId="0" fontId="12" fillId="0" borderId="49" xfId="0" applyFont="1" applyFill="1" applyBorder="1" applyAlignment="1">
      <alignment vertical="center" wrapText="1"/>
    </xf>
    <xf numFmtId="0" fontId="13" fillId="0" borderId="49" xfId="2841" applyFont="1" applyFill="1" applyBorder="1" applyAlignment="1">
      <alignment horizontal="center" vertical="center" wrapText="1"/>
    </xf>
    <xf numFmtId="0" fontId="13" fillId="0" borderId="49" xfId="2841" applyFont="1" applyFill="1" applyBorder="1" applyAlignment="1">
      <alignment horizontal="center" vertical="center"/>
    </xf>
    <xf numFmtId="1" fontId="13" fillId="0" borderId="49" xfId="2841" applyNumberFormat="1" applyFont="1" applyFill="1" applyBorder="1" applyAlignment="1">
      <alignment horizontal="center" vertical="center" wrapText="1"/>
    </xf>
    <xf numFmtId="14" fontId="13" fillId="0" borderId="49" xfId="2841" applyNumberFormat="1" applyFont="1" applyFill="1" applyBorder="1" applyAlignment="1">
      <alignment horizontal="center" vertical="center" wrapText="1"/>
    </xf>
    <xf numFmtId="3" fontId="13" fillId="0" borderId="49" xfId="2841" applyNumberFormat="1" applyFont="1" applyFill="1" applyBorder="1" applyAlignment="1">
      <alignment horizontal="right" vertical="center"/>
    </xf>
    <xf numFmtId="3" fontId="13" fillId="0" borderId="49" xfId="2841" applyNumberFormat="1" applyFont="1" applyFill="1" applyBorder="1" applyAlignment="1">
      <alignment vertical="center"/>
    </xf>
    <xf numFmtId="0" fontId="13" fillId="0" borderId="49" xfId="2841" applyFont="1" applyFill="1" applyBorder="1" applyAlignment="1">
      <alignment horizontal="left" vertical="center" wrapText="1"/>
    </xf>
    <xf numFmtId="3" fontId="13" fillId="0" borderId="0" xfId="2841" applyNumberFormat="1" applyFont="1" applyFill="1" applyBorder="1" applyAlignment="1">
      <alignment horizontal="left" vertical="center" wrapText="1"/>
    </xf>
    <xf numFmtId="0" fontId="12" fillId="0" borderId="49" xfId="0" quotePrefix="1" applyFont="1" applyFill="1" applyBorder="1" applyAlignment="1">
      <alignment vertical="center" wrapText="1"/>
    </xf>
    <xf numFmtId="0" fontId="12" fillId="0" borderId="73" xfId="0" quotePrefix="1" applyFont="1" applyFill="1" applyBorder="1" applyAlignment="1">
      <alignment vertical="center" wrapText="1"/>
    </xf>
    <xf numFmtId="0" fontId="13" fillId="0" borderId="73" xfId="2841" applyFont="1" applyFill="1" applyBorder="1" applyAlignment="1">
      <alignment horizontal="center" vertical="center"/>
    </xf>
    <xf numFmtId="1" fontId="13" fillId="0" borderId="73" xfId="2841" applyNumberFormat="1" applyFont="1" applyFill="1" applyBorder="1" applyAlignment="1">
      <alignment horizontal="center" vertical="center" wrapText="1"/>
    </xf>
    <xf numFmtId="14" fontId="13" fillId="0" borderId="73" xfId="2841" applyNumberFormat="1" applyFont="1" applyFill="1" applyBorder="1" applyAlignment="1">
      <alignment horizontal="center" vertical="center" wrapText="1"/>
    </xf>
    <xf numFmtId="3" fontId="13" fillId="0" borderId="73" xfId="2841" applyNumberFormat="1" applyFont="1" applyFill="1" applyBorder="1" applyAlignment="1">
      <alignment horizontal="right" vertical="center"/>
    </xf>
    <xf numFmtId="3" fontId="13" fillId="0" borderId="73" xfId="2841" applyNumberFormat="1" applyFont="1" applyFill="1" applyBorder="1" applyAlignment="1">
      <alignment vertical="center"/>
    </xf>
    <xf numFmtId="0" fontId="12" fillId="0" borderId="73" xfId="2841" applyFont="1" applyFill="1" applyBorder="1" applyAlignment="1">
      <alignment horizontal="center" vertical="center" wrapText="1"/>
    </xf>
    <xf numFmtId="0" fontId="12" fillId="0" borderId="73" xfId="0" applyFont="1" applyFill="1" applyBorder="1" applyAlignment="1">
      <alignment vertical="center" wrapText="1"/>
    </xf>
    <xf numFmtId="0" fontId="12" fillId="0" borderId="73" xfId="5185" quotePrefix="1" applyFont="1" applyFill="1" applyBorder="1" applyAlignment="1">
      <alignment vertical="center" wrapText="1"/>
    </xf>
    <xf numFmtId="14" fontId="13" fillId="0" borderId="73" xfId="5183" applyNumberFormat="1" applyFont="1" applyFill="1" applyBorder="1" applyAlignment="1">
      <alignment horizontal="center" vertical="center" wrapText="1"/>
    </xf>
    <xf numFmtId="14" fontId="13" fillId="0" borderId="73" xfId="2841" applyNumberFormat="1" applyFont="1" applyFill="1" applyBorder="1" applyAlignment="1">
      <alignment vertical="center"/>
    </xf>
    <xf numFmtId="0" fontId="13" fillId="0" borderId="49" xfId="2841" applyFont="1" applyFill="1" applyBorder="1" applyAlignment="1">
      <alignment vertical="center" wrapText="1"/>
    </xf>
    <xf numFmtId="0" fontId="13" fillId="0" borderId="49" xfId="2841" applyFont="1" applyFill="1" applyBorder="1" applyAlignment="1">
      <alignment vertical="center"/>
    </xf>
    <xf numFmtId="14" fontId="13" fillId="0" borderId="49" xfId="2841" applyNumberFormat="1" applyFont="1" applyFill="1" applyBorder="1" applyAlignment="1">
      <alignment horizontal="center" vertical="center"/>
    </xf>
    <xf numFmtId="14" fontId="13" fillId="0" borderId="49" xfId="2841" applyNumberFormat="1" applyFont="1" applyFill="1" applyBorder="1" applyAlignment="1">
      <alignment vertical="center"/>
    </xf>
    <xf numFmtId="0" fontId="13" fillId="0" borderId="0" xfId="2841" applyFont="1" applyFill="1" applyBorder="1" applyAlignment="1">
      <alignment vertical="center"/>
    </xf>
    <xf numFmtId="0" fontId="13" fillId="0" borderId="0" xfId="2841" applyFont="1" applyFill="1" applyAlignment="1">
      <alignment vertical="center"/>
    </xf>
    <xf numFmtId="3" fontId="202" fillId="0" borderId="1" xfId="2946" applyNumberFormat="1" applyFont="1" applyFill="1" applyBorder="1" applyAlignment="1">
      <alignment vertical="center" wrapText="1"/>
    </xf>
    <xf numFmtId="3" fontId="13" fillId="0" borderId="49" xfId="5147" applyNumberFormat="1" applyFont="1" applyFill="1" applyBorder="1" applyAlignment="1">
      <alignment horizontal="center" vertical="center" wrapText="1"/>
    </xf>
    <xf numFmtId="173" fontId="12" fillId="49" borderId="73" xfId="5187" applyNumberFormat="1" applyFont="1" applyFill="1" applyBorder="1" applyAlignment="1">
      <alignment horizontal="center" vertical="center" wrapText="1"/>
    </xf>
    <xf numFmtId="173" fontId="11" fillId="0" borderId="0" xfId="0" applyNumberFormat="1" applyFont="1" applyFill="1" applyAlignment="1">
      <alignment horizontal="center" vertical="center" wrapText="1"/>
    </xf>
    <xf numFmtId="173" fontId="13" fillId="0" borderId="0" xfId="0" applyNumberFormat="1" applyFont="1" applyFill="1" applyAlignment="1">
      <alignment horizontal="center"/>
    </xf>
    <xf numFmtId="0" fontId="13" fillId="0" borderId="0" xfId="0" applyFont="1" applyFill="1"/>
    <xf numFmtId="3" fontId="11" fillId="0" borderId="73" xfId="0" applyNumberFormat="1" applyFont="1" applyFill="1" applyBorder="1" applyAlignment="1">
      <alignment horizontal="center" vertical="center" wrapText="1"/>
    </xf>
    <xf numFmtId="37" fontId="11" fillId="0" borderId="71" xfId="0" applyNumberFormat="1" applyFont="1" applyFill="1" applyBorder="1" applyAlignment="1">
      <alignment horizontal="center" vertical="center"/>
    </xf>
    <xf numFmtId="0" fontId="11" fillId="0" borderId="71" xfId="0" applyFont="1" applyFill="1" applyBorder="1" applyAlignment="1">
      <alignment horizontal="center" vertical="center" wrapText="1"/>
    </xf>
    <xf numFmtId="3" fontId="11" fillId="0" borderId="71" xfId="0" applyNumberFormat="1" applyFont="1" applyFill="1" applyBorder="1" applyAlignment="1">
      <alignment horizontal="center" vertical="center"/>
    </xf>
    <xf numFmtId="1" fontId="11" fillId="0" borderId="71" xfId="0" applyNumberFormat="1" applyFont="1" applyFill="1" applyBorder="1" applyAlignment="1">
      <alignment vertical="center"/>
    </xf>
    <xf numFmtId="9" fontId="11" fillId="0" borderId="71" xfId="3054" applyFont="1" applyFill="1" applyBorder="1" applyAlignment="1">
      <alignment horizontal="center" vertical="center"/>
    </xf>
    <xf numFmtId="3" fontId="11" fillId="0" borderId="71" xfId="3054" applyNumberFormat="1" applyFont="1" applyFill="1" applyBorder="1" applyAlignment="1">
      <alignment horizontal="right" vertical="center" wrapText="1"/>
    </xf>
    <xf numFmtId="9" fontId="11" fillId="0" borderId="73" xfId="3054" applyFont="1" applyFill="1" applyBorder="1" applyAlignment="1">
      <alignment horizontal="center" vertical="center"/>
    </xf>
    <xf numFmtId="0" fontId="11" fillId="0" borderId="73" xfId="0" applyFont="1" applyFill="1" applyBorder="1" applyAlignment="1">
      <alignment horizontal="center" vertical="center"/>
    </xf>
    <xf numFmtId="0" fontId="11" fillId="0" borderId="73" xfId="0" applyFont="1" applyBorder="1" applyAlignment="1">
      <alignment horizontal="center" vertical="center" wrapText="1"/>
    </xf>
    <xf numFmtId="3" fontId="11" fillId="0" borderId="73" xfId="5183" quotePrefix="1" applyNumberFormat="1" applyFont="1" applyFill="1" applyBorder="1" applyAlignment="1">
      <alignment horizontal="right" vertical="center" wrapText="1"/>
    </xf>
    <xf numFmtId="0" fontId="11" fillId="48" borderId="73" xfId="0" applyFont="1" applyFill="1" applyBorder="1" applyAlignment="1">
      <alignment horizontal="center" vertical="center"/>
    </xf>
    <xf numFmtId="0" fontId="11" fillId="48" borderId="73" xfId="0" applyFont="1" applyFill="1" applyBorder="1" applyAlignment="1">
      <alignment horizontal="left" vertical="center" wrapText="1"/>
    </xf>
    <xf numFmtId="0" fontId="11" fillId="48" borderId="73" xfId="0" applyFont="1" applyFill="1" applyBorder="1" applyAlignment="1">
      <alignment horizontal="center" vertical="center" wrapText="1"/>
    </xf>
    <xf numFmtId="3" fontId="11" fillId="48" borderId="73" xfId="5183" quotePrefix="1" applyNumberFormat="1" applyFont="1" applyFill="1" applyBorder="1" applyAlignment="1">
      <alignment horizontal="right" vertical="center" wrapText="1"/>
    </xf>
    <xf numFmtId="9" fontId="11" fillId="48" borderId="73" xfId="3054" quotePrefix="1" applyFont="1" applyFill="1" applyBorder="1" applyAlignment="1">
      <alignment horizontal="center" vertical="center" wrapText="1"/>
    </xf>
    <xf numFmtId="222" fontId="11" fillId="48" borderId="73" xfId="3054" applyNumberFormat="1" applyFont="1" applyFill="1" applyBorder="1" applyAlignment="1">
      <alignment horizontal="center" vertical="center"/>
    </xf>
    <xf numFmtId="3" fontId="11" fillId="48" borderId="0" xfId="3054" applyNumberFormat="1" applyFont="1" applyFill="1" applyBorder="1" applyAlignment="1">
      <alignment horizontal="center" vertical="center"/>
    </xf>
    <xf numFmtId="222" fontId="11" fillId="48" borderId="0" xfId="3054" applyNumberFormat="1" applyFont="1" applyFill="1" applyBorder="1" applyAlignment="1">
      <alignment horizontal="center" vertical="center"/>
    </xf>
    <xf numFmtId="0" fontId="12" fillId="48" borderId="0" xfId="0" applyFont="1" applyFill="1" applyAlignment="1">
      <alignment vertical="center"/>
    </xf>
    <xf numFmtId="173" fontId="12" fillId="48" borderId="0" xfId="0" applyNumberFormat="1" applyFont="1" applyFill="1" applyAlignment="1">
      <alignment vertical="center"/>
    </xf>
    <xf numFmtId="3" fontId="13" fillId="0" borderId="73" xfId="0" applyNumberFormat="1" applyFont="1" applyFill="1" applyBorder="1" applyAlignment="1">
      <alignment horizontal="center" vertical="center"/>
    </xf>
    <xf numFmtId="3" fontId="13" fillId="0" borderId="73" xfId="1607" applyNumberFormat="1" applyFont="1" applyFill="1" applyBorder="1" applyAlignment="1">
      <alignment horizontal="right" vertical="center"/>
    </xf>
    <xf numFmtId="1" fontId="13" fillId="0" borderId="73" xfId="1607" applyNumberFormat="1" applyFont="1" applyFill="1" applyBorder="1" applyAlignment="1">
      <alignment horizontal="right" vertical="center"/>
    </xf>
    <xf numFmtId="222" fontId="13" fillId="0" borderId="73" xfId="3054" applyNumberFormat="1" applyFont="1" applyFill="1" applyBorder="1" applyAlignment="1">
      <alignment horizontal="right" vertical="center"/>
    </xf>
    <xf numFmtId="3" fontId="13" fillId="0" borderId="73" xfId="3054" applyNumberFormat="1" applyFont="1" applyFill="1" applyBorder="1" applyAlignment="1">
      <alignment horizontal="right" vertical="center" wrapText="1"/>
    </xf>
    <xf numFmtId="222" fontId="13" fillId="0" borderId="73" xfId="3054" applyNumberFormat="1" applyFont="1" applyFill="1" applyBorder="1" applyAlignment="1">
      <alignment horizontal="center" vertical="center"/>
    </xf>
    <xf numFmtId="1" fontId="13" fillId="0" borderId="73" xfId="1607" applyNumberFormat="1" applyFont="1" applyFill="1" applyBorder="1" applyAlignment="1">
      <alignment vertical="center"/>
    </xf>
    <xf numFmtId="222" fontId="13" fillId="0" borderId="73" xfId="3054" applyNumberFormat="1" applyFont="1" applyFill="1" applyBorder="1" applyAlignment="1">
      <alignment horizontal="center" vertical="center" wrapText="1"/>
    </xf>
    <xf numFmtId="3" fontId="11" fillId="0" borderId="73" xfId="0" applyNumberFormat="1" applyFont="1" applyFill="1" applyBorder="1" applyAlignment="1">
      <alignment horizontal="center" vertical="center"/>
    </xf>
    <xf numFmtId="0" fontId="11" fillId="0" borderId="73" xfId="0" applyFont="1" applyFill="1" applyBorder="1" applyAlignment="1">
      <alignment horizontal="center" vertical="center" wrapText="1"/>
    </xf>
    <xf numFmtId="3" fontId="11" fillId="0" borderId="73" xfId="0" applyNumberFormat="1" applyFont="1" applyFill="1" applyBorder="1" applyAlignment="1">
      <alignment vertical="center" wrapText="1"/>
    </xf>
    <xf numFmtId="1" fontId="11" fillId="0" borderId="73" xfId="1607" applyNumberFormat="1" applyFont="1" applyFill="1" applyBorder="1" applyAlignment="1">
      <alignment vertical="center"/>
    </xf>
    <xf numFmtId="222" fontId="11" fillId="0" borderId="73" xfId="3054" applyNumberFormat="1" applyFont="1" applyFill="1" applyBorder="1" applyAlignment="1">
      <alignment horizontal="center" vertical="center"/>
    </xf>
    <xf numFmtId="222" fontId="11" fillId="0" borderId="73" xfId="3054" applyNumberFormat="1" applyFont="1" applyFill="1" applyBorder="1" applyAlignment="1">
      <alignment horizontal="center" vertical="center" wrapText="1"/>
    </xf>
    <xf numFmtId="173" fontId="13" fillId="0" borderId="73" xfId="0" applyNumberFormat="1" applyFont="1" applyFill="1" applyBorder="1" applyAlignment="1">
      <alignment horizontal="center"/>
    </xf>
    <xf numFmtId="0" fontId="13" fillId="0" borderId="73" xfId="0" applyFont="1" applyFill="1" applyBorder="1" applyAlignment="1">
      <alignment horizontal="center" wrapText="1"/>
    </xf>
    <xf numFmtId="3" fontId="13" fillId="0" borderId="73" xfId="0" applyNumberFormat="1" applyFont="1" applyFill="1" applyBorder="1" applyAlignment="1">
      <alignment wrapText="1"/>
    </xf>
    <xf numFmtId="3" fontId="13" fillId="0" borderId="73" xfId="0" applyNumberFormat="1" applyFont="1" applyFill="1" applyBorder="1"/>
    <xf numFmtId="1" fontId="13" fillId="0" borderId="73" xfId="0" applyNumberFormat="1" applyFont="1" applyFill="1" applyBorder="1" applyAlignment="1"/>
    <xf numFmtId="9" fontId="13" fillId="0" borderId="73" xfId="3054" applyFont="1" applyFill="1" applyBorder="1" applyAlignment="1">
      <alignment horizontal="center"/>
    </xf>
    <xf numFmtId="0" fontId="13" fillId="0" borderId="73" xfId="0" applyFont="1" applyFill="1" applyBorder="1" applyAlignment="1">
      <alignment wrapText="1"/>
    </xf>
    <xf numFmtId="0" fontId="13" fillId="0" borderId="73" xfId="0" quotePrefix="1" applyFont="1" applyFill="1" applyBorder="1" applyAlignment="1">
      <alignment wrapText="1"/>
    </xf>
    <xf numFmtId="0" fontId="11" fillId="0" borderId="73" xfId="0" applyFont="1" applyBorder="1" applyAlignment="1">
      <alignment horizontal="left" vertical="center" wrapText="1"/>
    </xf>
    <xf numFmtId="0" fontId="13" fillId="0" borderId="73" xfId="0" applyFont="1" applyBorder="1" applyAlignment="1">
      <alignment horizontal="left" vertical="center" wrapText="1"/>
    </xf>
    <xf numFmtId="0" fontId="198" fillId="0" borderId="73" xfId="0" applyFont="1" applyFill="1" applyBorder="1" applyAlignment="1">
      <alignment horizontal="center" vertical="center"/>
    </xf>
    <xf numFmtId="0" fontId="198" fillId="0" borderId="73" xfId="0" applyFont="1" applyBorder="1" applyAlignment="1">
      <alignment horizontal="left" vertical="center" wrapText="1"/>
    </xf>
    <xf numFmtId="0" fontId="13" fillId="0" borderId="73" xfId="0" quotePrefix="1" applyFont="1" applyBorder="1" applyAlignment="1">
      <alignment horizontal="left" vertical="center" wrapText="1"/>
    </xf>
    <xf numFmtId="3" fontId="13" fillId="0" borderId="73" xfId="5183" quotePrefix="1" applyNumberFormat="1" applyFont="1" applyFill="1" applyBorder="1" applyAlignment="1">
      <alignment horizontal="right" vertical="center" wrapText="1"/>
    </xf>
    <xf numFmtId="3" fontId="13" fillId="0" borderId="73" xfId="3054" applyNumberFormat="1" applyFont="1" applyBorder="1" applyAlignment="1">
      <alignment horizontal="right" vertical="center" wrapText="1"/>
    </xf>
    <xf numFmtId="3" fontId="11" fillId="48" borderId="73" xfId="3054" applyNumberFormat="1" applyFont="1" applyFill="1" applyBorder="1" applyAlignment="1">
      <alignment horizontal="right" vertical="center" wrapText="1"/>
    </xf>
    <xf numFmtId="0" fontId="11" fillId="48" borderId="73" xfId="0" applyFont="1" applyFill="1" applyBorder="1" applyAlignment="1">
      <alignment horizontal="center" wrapText="1"/>
    </xf>
    <xf numFmtId="3" fontId="11" fillId="48" borderId="73" xfId="0" applyNumberFormat="1" applyFont="1" applyFill="1" applyBorder="1" applyAlignment="1">
      <alignment wrapText="1"/>
    </xf>
    <xf numFmtId="3" fontId="11" fillId="48" borderId="73" xfId="0" applyNumberFormat="1" applyFont="1" applyFill="1" applyBorder="1"/>
    <xf numFmtId="1" fontId="11" fillId="48" borderId="73" xfId="0" applyNumberFormat="1" applyFont="1" applyFill="1" applyBorder="1" applyAlignment="1"/>
    <xf numFmtId="9" fontId="11" fillId="48" borderId="73" xfId="3054" applyFont="1" applyFill="1" applyBorder="1" applyAlignment="1">
      <alignment horizontal="center"/>
    </xf>
    <xf numFmtId="3" fontId="11" fillId="48" borderId="0" xfId="3054" applyNumberFormat="1" applyFont="1" applyFill="1" applyAlignment="1">
      <alignment horizontal="center"/>
    </xf>
    <xf numFmtId="9" fontId="11" fillId="48" borderId="0" xfId="3054" applyFont="1" applyFill="1" applyAlignment="1">
      <alignment horizontal="center"/>
    </xf>
    <xf numFmtId="0" fontId="11" fillId="48" borderId="0" xfId="0" applyFont="1" applyFill="1"/>
    <xf numFmtId="3" fontId="209" fillId="0" borderId="73" xfId="2592" applyNumberFormat="1" applyFont="1" applyFill="1" applyBorder="1" applyAlignment="1">
      <alignment horizontal="right" vertical="center" wrapText="1"/>
    </xf>
    <xf numFmtId="3" fontId="209" fillId="0" borderId="1" xfId="2592" applyNumberFormat="1" applyFont="1" applyFill="1" applyBorder="1" applyAlignment="1">
      <alignment horizontal="right" vertical="center" wrapText="1"/>
    </xf>
    <xf numFmtId="3" fontId="260" fillId="0" borderId="1" xfId="5183" applyNumberFormat="1" applyFont="1" applyFill="1" applyBorder="1" applyAlignment="1">
      <alignment horizontal="right" vertical="center"/>
    </xf>
    <xf numFmtId="3" fontId="260" fillId="0" borderId="73" xfId="5190" applyNumberFormat="1" applyFont="1" applyFill="1" applyBorder="1" applyAlignment="1">
      <alignment horizontal="right" vertical="center" wrapText="1"/>
    </xf>
    <xf numFmtId="173" fontId="209" fillId="0" borderId="73" xfId="5187" applyNumberFormat="1" applyFont="1" applyFill="1" applyBorder="1" applyAlignment="1">
      <alignment horizontal="right" vertical="center" indent="2"/>
    </xf>
    <xf numFmtId="3" fontId="214" fillId="0" borderId="73" xfId="3054" applyNumberFormat="1" applyFont="1" applyFill="1" applyBorder="1" applyAlignment="1">
      <alignment horizontal="right" vertical="center" wrapText="1"/>
    </xf>
    <xf numFmtId="3" fontId="214" fillId="0" borderId="73" xfId="5183" quotePrefix="1" applyNumberFormat="1" applyFont="1" applyFill="1" applyBorder="1" applyAlignment="1">
      <alignment horizontal="right" vertical="center" wrapText="1"/>
    </xf>
    <xf numFmtId="3" fontId="13" fillId="47" borderId="0" xfId="5183" quotePrefix="1" applyNumberFormat="1" applyFont="1" applyFill="1" applyBorder="1" applyAlignment="1">
      <alignment horizontal="center" vertical="center" wrapText="1"/>
    </xf>
    <xf numFmtId="3" fontId="13" fillId="70" borderId="0" xfId="5183" quotePrefix="1" applyNumberFormat="1" applyFont="1" applyFill="1" applyBorder="1" applyAlignment="1">
      <alignment horizontal="center" vertical="center" wrapText="1"/>
    </xf>
    <xf numFmtId="0" fontId="14" fillId="70" borderId="0" xfId="2592" applyFont="1" applyFill="1" applyAlignment="1">
      <alignment vertical="center" wrapText="1"/>
    </xf>
    <xf numFmtId="0" fontId="257" fillId="47" borderId="0" xfId="2592" applyFont="1" applyFill="1" applyAlignment="1">
      <alignment vertical="center" wrapText="1"/>
    </xf>
    <xf numFmtId="3" fontId="11" fillId="0" borderId="8" xfId="0" applyNumberFormat="1" applyFont="1" applyFill="1" applyBorder="1" applyAlignment="1">
      <alignment vertical="center" wrapText="1"/>
    </xf>
    <xf numFmtId="1" fontId="311" fillId="0" borderId="0" xfId="5183" applyNumberFormat="1" applyFont="1" applyFill="1" applyAlignment="1">
      <alignment horizontal="center" vertical="center" wrapText="1"/>
    </xf>
    <xf numFmtId="3" fontId="13" fillId="57" borderId="1" xfId="0" applyNumberFormat="1" applyFont="1" applyFill="1" applyBorder="1" applyAlignment="1">
      <alignment horizontal="center" vertical="center"/>
    </xf>
    <xf numFmtId="0" fontId="13" fillId="57" borderId="1" xfId="0" applyFont="1" applyFill="1" applyBorder="1" applyAlignment="1">
      <alignment vertical="center" wrapText="1"/>
    </xf>
    <xf numFmtId="0" fontId="13" fillId="57" borderId="1" xfId="0" applyFont="1" applyFill="1" applyBorder="1" applyAlignment="1">
      <alignment horizontal="center" vertical="center" wrapText="1"/>
    </xf>
    <xf numFmtId="3" fontId="13" fillId="57" borderId="1" xfId="0" applyNumberFormat="1" applyFont="1" applyFill="1" applyBorder="1" applyAlignment="1">
      <alignment vertical="center" wrapText="1"/>
    </xf>
    <xf numFmtId="3" fontId="13" fillId="57" borderId="1" xfId="1607" applyNumberFormat="1" applyFont="1" applyFill="1" applyBorder="1" applyAlignment="1">
      <alignment vertical="center"/>
    </xf>
    <xf numFmtId="222" fontId="13" fillId="57" borderId="1" xfId="5147" applyNumberFormat="1" applyFont="1" applyFill="1" applyBorder="1" applyAlignment="1">
      <alignment horizontal="center" vertical="center"/>
    </xf>
    <xf numFmtId="3" fontId="13" fillId="57" borderId="1" xfId="5147" applyNumberFormat="1" applyFont="1" applyFill="1" applyBorder="1" applyAlignment="1">
      <alignment horizontal="right" vertical="center" wrapText="1"/>
    </xf>
    <xf numFmtId="3" fontId="13" fillId="57" borderId="49" xfId="5147" applyNumberFormat="1" applyFont="1" applyFill="1" applyBorder="1" applyAlignment="1">
      <alignment horizontal="right" vertical="center" wrapText="1"/>
    </xf>
    <xf numFmtId="222" fontId="13" fillId="57" borderId="1" xfId="5147" applyNumberFormat="1" applyFont="1" applyFill="1" applyBorder="1" applyAlignment="1">
      <alignment horizontal="center" vertical="center" wrapText="1"/>
    </xf>
    <xf numFmtId="3" fontId="13" fillId="57" borderId="0" xfId="5147" applyNumberFormat="1" applyFont="1" applyFill="1" applyBorder="1" applyAlignment="1">
      <alignment horizontal="center" vertical="center"/>
    </xf>
    <xf numFmtId="3" fontId="13" fillId="57" borderId="0" xfId="0" applyNumberFormat="1" applyFont="1" applyFill="1" applyAlignment="1">
      <alignment vertical="center"/>
    </xf>
    <xf numFmtId="0" fontId="13" fillId="57" borderId="0" xfId="0" applyFont="1" applyFill="1" applyAlignment="1">
      <alignment vertical="center"/>
    </xf>
    <xf numFmtId="173" fontId="12" fillId="57" borderId="0" xfId="0" applyNumberFormat="1" applyFont="1" applyFill="1" applyAlignment="1">
      <alignment vertical="center"/>
    </xf>
    <xf numFmtId="3" fontId="13" fillId="57" borderId="73" xfId="3054" applyNumberFormat="1" applyFont="1" applyFill="1" applyBorder="1" applyAlignment="1">
      <alignment horizontal="right" vertical="center" wrapText="1"/>
    </xf>
    <xf numFmtId="3" fontId="206" fillId="0" borderId="0" xfId="2592" applyNumberFormat="1" applyFont="1" applyFill="1" applyBorder="1" applyAlignment="1">
      <alignment horizontal="center" vertical="center" wrapText="1"/>
    </xf>
    <xf numFmtId="1" fontId="150" fillId="0" borderId="71" xfId="5183" applyNumberFormat="1" applyFont="1" applyFill="1" applyBorder="1" applyAlignment="1">
      <alignment vertical="center" wrapText="1"/>
    </xf>
    <xf numFmtId="1" fontId="150" fillId="0" borderId="13" xfId="5183" applyNumberFormat="1" applyFont="1" applyFill="1" applyBorder="1" applyAlignment="1">
      <alignment vertical="center" wrapText="1"/>
    </xf>
    <xf numFmtId="1" fontId="150" fillId="0" borderId="8" xfId="5183" applyNumberFormat="1" applyFont="1" applyFill="1" applyBorder="1" applyAlignment="1">
      <alignment vertical="center" wrapText="1"/>
    </xf>
    <xf numFmtId="1" fontId="150" fillId="0" borderId="73" xfId="5183" applyNumberFormat="1" applyFont="1" applyFill="1" applyBorder="1" applyAlignment="1">
      <alignment vertical="center" wrapText="1"/>
    </xf>
    <xf numFmtId="1" fontId="150" fillId="0" borderId="0" xfId="5183" applyNumberFormat="1" applyFont="1" applyFill="1" applyAlignment="1">
      <alignment vertical="center"/>
    </xf>
    <xf numFmtId="173" fontId="11" fillId="57" borderId="0" xfId="0" applyNumberFormat="1" applyFont="1" applyFill="1" applyAlignment="1">
      <alignment horizontal="center"/>
    </xf>
    <xf numFmtId="0" fontId="11" fillId="57" borderId="0" xfId="0" applyFont="1" applyFill="1" applyAlignment="1">
      <alignment wrapText="1"/>
    </xf>
    <xf numFmtId="0" fontId="11" fillId="57" borderId="0" xfId="0" applyFont="1" applyFill="1" applyAlignment="1">
      <alignment horizontal="center" wrapText="1"/>
    </xf>
    <xf numFmtId="3" fontId="11" fillId="57" borderId="0" xfId="0" applyNumberFormat="1" applyFont="1" applyFill="1" applyAlignment="1">
      <alignment wrapText="1"/>
    </xf>
    <xf numFmtId="3" fontId="11" fillId="57" borderId="0" xfId="0" applyNumberFormat="1" applyFont="1" applyFill="1"/>
    <xf numFmtId="1" fontId="11" fillId="57" borderId="0" xfId="0" applyNumberFormat="1" applyFont="1" applyFill="1" applyAlignment="1"/>
    <xf numFmtId="9" fontId="11" fillId="57" borderId="0" xfId="5147" applyFont="1" applyFill="1" applyAlignment="1">
      <alignment horizontal="center"/>
    </xf>
    <xf numFmtId="3" fontId="11" fillId="57" borderId="0" xfId="5147" applyNumberFormat="1" applyFont="1" applyFill="1" applyAlignment="1">
      <alignment horizontal="right" wrapText="1"/>
    </xf>
    <xf numFmtId="3" fontId="11" fillId="57" borderId="0" xfId="5147" applyNumberFormat="1" applyFont="1" applyFill="1" applyAlignment="1">
      <alignment horizontal="center"/>
    </xf>
    <xf numFmtId="0" fontId="11" fillId="57" borderId="0" xfId="0" applyFont="1" applyFill="1"/>
    <xf numFmtId="3" fontId="314" fillId="0" borderId="49" xfId="2592" applyNumberFormat="1" applyFont="1" applyFill="1" applyBorder="1" applyAlignment="1">
      <alignment horizontal="right" vertical="center" wrapText="1"/>
    </xf>
    <xf numFmtId="173" fontId="13" fillId="0" borderId="0" xfId="0" applyNumberFormat="1" applyFont="1" applyFill="1" applyAlignment="1">
      <alignment horizontal="center"/>
    </xf>
    <xf numFmtId="0" fontId="13" fillId="0" borderId="0" xfId="0" applyFont="1" applyFill="1"/>
    <xf numFmtId="3" fontId="202" fillId="0" borderId="1" xfId="2592" applyNumberFormat="1" applyFont="1" applyFill="1" applyBorder="1" applyAlignment="1">
      <alignment horizontal="center" vertical="center" wrapText="1"/>
    </xf>
    <xf numFmtId="3" fontId="315" fillId="0" borderId="1" xfId="5183" applyNumberFormat="1" applyFont="1" applyFill="1" applyBorder="1" applyAlignment="1">
      <alignment horizontal="right" vertical="center"/>
    </xf>
    <xf numFmtId="3" fontId="209" fillId="71" borderId="1" xfId="2592" applyNumberFormat="1" applyFont="1" applyFill="1" applyBorder="1" applyAlignment="1">
      <alignment horizontal="right" vertical="center" wrapText="1"/>
    </xf>
    <xf numFmtId="3" fontId="314" fillId="71" borderId="49" xfId="2592" applyNumberFormat="1" applyFont="1" applyFill="1" applyBorder="1" applyAlignment="1">
      <alignment horizontal="right" vertical="center" wrapText="1"/>
    </xf>
    <xf numFmtId="3" fontId="260" fillId="0" borderId="49" xfId="5190" applyNumberFormat="1" applyFont="1" applyFill="1" applyBorder="1" applyAlignment="1">
      <alignment horizontal="right" vertical="center"/>
    </xf>
    <xf numFmtId="3" fontId="12" fillId="0" borderId="73" xfId="9251" applyNumberFormat="1" applyFont="1" applyFill="1" applyBorder="1" applyAlignment="1">
      <alignment horizontal="center" vertical="center"/>
    </xf>
    <xf numFmtId="3" fontId="202" fillId="0" borderId="73" xfId="9251" applyNumberFormat="1" applyFont="1" applyFill="1" applyBorder="1" applyAlignment="1">
      <alignment horizontal="center" vertical="center"/>
    </xf>
    <xf numFmtId="3" fontId="202" fillId="0" borderId="36" xfId="9251" applyNumberFormat="1" applyFont="1" applyFill="1" applyBorder="1" applyAlignment="1">
      <alignment horizontal="center" vertical="center"/>
    </xf>
    <xf numFmtId="3" fontId="12" fillId="0" borderId="36" xfId="9251" applyNumberFormat="1" applyFont="1" applyFill="1" applyBorder="1" applyAlignment="1">
      <alignment horizontal="center" vertical="center"/>
    </xf>
    <xf numFmtId="3" fontId="8" fillId="0" borderId="36" xfId="9251" applyNumberFormat="1" applyFont="1" applyFill="1" applyBorder="1" applyAlignment="1">
      <alignment horizontal="center" vertical="center"/>
    </xf>
    <xf numFmtId="3" fontId="281" fillId="0" borderId="36" xfId="9251" applyNumberFormat="1" applyFont="1" applyFill="1" applyBorder="1" applyAlignment="1">
      <alignment horizontal="center" vertical="center"/>
    </xf>
    <xf numFmtId="3" fontId="10" fillId="0" borderId="36" xfId="9251" applyNumberFormat="1" applyFont="1" applyFill="1" applyBorder="1" applyAlignment="1">
      <alignment vertical="center"/>
    </xf>
    <xf numFmtId="3" fontId="8" fillId="0" borderId="36" xfId="9251" applyNumberFormat="1" applyFont="1" applyFill="1" applyBorder="1" applyAlignment="1">
      <alignment vertical="center"/>
    </xf>
    <xf numFmtId="3" fontId="281" fillId="0" borderId="36" xfId="9251" applyNumberFormat="1" applyFont="1" applyFill="1" applyBorder="1" applyAlignment="1">
      <alignment vertical="center"/>
    </xf>
    <xf numFmtId="3" fontId="202" fillId="0" borderId="73" xfId="9251" applyNumberFormat="1" applyFont="1" applyFill="1" applyBorder="1" applyAlignment="1">
      <alignment horizontal="center" vertical="center" wrapText="1"/>
    </xf>
    <xf numFmtId="3" fontId="202" fillId="0" borderId="78" xfId="9251" applyNumberFormat="1" applyFont="1" applyFill="1" applyBorder="1" applyAlignment="1">
      <alignment horizontal="right" vertical="center"/>
    </xf>
    <xf numFmtId="3" fontId="208" fillId="0" borderId="78" xfId="9251" applyNumberFormat="1" applyFont="1" applyFill="1" applyBorder="1" applyAlignment="1">
      <alignment horizontal="right" vertical="center"/>
    </xf>
    <xf numFmtId="3" fontId="202" fillId="0" borderId="41" xfId="9251" applyNumberFormat="1" applyFont="1" applyFill="1" applyBorder="1" applyAlignment="1">
      <alignment vertical="center"/>
    </xf>
    <xf numFmtId="3" fontId="12" fillId="0" borderId="78" xfId="9256" applyNumberFormat="1" applyFont="1" applyFill="1" applyBorder="1" applyAlignment="1">
      <alignment vertical="center"/>
    </xf>
    <xf numFmtId="3" fontId="12" fillId="0" borderId="41" xfId="9251" applyNumberFormat="1" applyFont="1" applyFill="1" applyBorder="1" applyAlignment="1">
      <alignment vertical="center"/>
    </xf>
    <xf numFmtId="3" fontId="12" fillId="0" borderId="78" xfId="9251" applyNumberFormat="1" applyFont="1" applyFill="1" applyBorder="1" applyAlignment="1">
      <alignment vertical="center"/>
    </xf>
    <xf numFmtId="3" fontId="208" fillId="0" borderId="78" xfId="9256" applyNumberFormat="1" applyFont="1" applyFill="1" applyBorder="1" applyAlignment="1">
      <alignment vertical="center"/>
    </xf>
    <xf numFmtId="3" fontId="208" fillId="0" borderId="78" xfId="9251" applyNumberFormat="1" applyFont="1" applyFill="1" applyBorder="1" applyAlignment="1">
      <alignment vertical="center"/>
    </xf>
    <xf numFmtId="3" fontId="202" fillId="0" borderId="78" xfId="9251" applyNumberFormat="1" applyFont="1" applyFill="1" applyBorder="1" applyAlignment="1">
      <alignment vertical="center"/>
    </xf>
    <xf numFmtId="3" fontId="208" fillId="0" borderId="41" xfId="9251" applyNumberFormat="1" applyFont="1" applyFill="1" applyBorder="1" applyAlignment="1">
      <alignment vertical="center"/>
    </xf>
    <xf numFmtId="3" fontId="12" fillId="0" borderId="41" xfId="9251" quotePrefix="1" applyNumberFormat="1" applyFont="1" applyFill="1" applyBorder="1" applyAlignment="1">
      <alignment vertical="center"/>
    </xf>
    <xf numFmtId="3" fontId="12" fillId="0" borderId="79" xfId="9251" applyNumberFormat="1" applyFont="1" applyFill="1" applyBorder="1" applyAlignment="1">
      <alignment vertical="center"/>
    </xf>
    <xf numFmtId="3" fontId="202" fillId="0" borderId="79" xfId="9251" applyNumberFormat="1" applyFont="1" applyFill="1" applyBorder="1" applyAlignment="1">
      <alignment vertical="center"/>
    </xf>
    <xf numFmtId="3" fontId="8" fillId="0" borderId="80" xfId="9251" applyNumberFormat="1" applyFont="1" applyFill="1" applyBorder="1" applyAlignment="1">
      <alignment vertical="center"/>
    </xf>
    <xf numFmtId="3" fontId="202" fillId="0" borderId="25" xfId="9251" applyNumberFormat="1" applyFont="1" applyFill="1" applyBorder="1" applyAlignment="1">
      <alignment horizontal="right" vertical="center"/>
    </xf>
    <xf numFmtId="3" fontId="12" fillId="0" borderId="61" xfId="9251" applyNumberFormat="1" applyFont="1" applyFill="1" applyBorder="1" applyAlignment="1">
      <alignment vertical="center"/>
    </xf>
    <xf numFmtId="10" fontId="12" fillId="0" borderId="61" xfId="9255" applyNumberFormat="1" applyFont="1" applyFill="1" applyBorder="1" applyAlignment="1">
      <alignment vertical="center"/>
    </xf>
    <xf numFmtId="3" fontId="8" fillId="0" borderId="61" xfId="9251" applyNumberFormat="1" applyFont="1" applyFill="1" applyBorder="1" applyAlignment="1">
      <alignment vertical="center"/>
    </xf>
    <xf numFmtId="9" fontId="12" fillId="0" borderId="61" xfId="9255" applyNumberFormat="1" applyFont="1" applyFill="1" applyBorder="1" applyAlignment="1">
      <alignment vertical="center"/>
    </xf>
    <xf numFmtId="1" fontId="11" fillId="0" borderId="9" xfId="0" applyNumberFormat="1" applyFont="1" applyFill="1" applyBorder="1" applyAlignment="1">
      <alignment horizontal="center" vertical="center" wrapText="1"/>
    </xf>
    <xf numFmtId="1" fontId="11" fillId="0" borderId="13" xfId="0" applyNumberFormat="1" applyFont="1" applyFill="1" applyBorder="1" applyAlignment="1">
      <alignment horizontal="center" vertical="center" wrapText="1"/>
    </xf>
    <xf numFmtId="1" fontId="11" fillId="0" borderId="8" xfId="0" applyNumberFormat="1" applyFont="1" applyFill="1" applyBorder="1" applyAlignment="1">
      <alignment horizontal="center" vertical="center" wrapText="1"/>
    </xf>
    <xf numFmtId="9" fontId="11" fillId="0" borderId="9" xfId="3054" applyFont="1" applyFill="1" applyBorder="1" applyAlignment="1">
      <alignment horizontal="center" vertical="center" wrapText="1"/>
    </xf>
    <xf numFmtId="9" fontId="11" fillId="0" borderId="13" xfId="3054" applyFont="1" applyFill="1" applyBorder="1" applyAlignment="1">
      <alignment horizontal="center" vertical="center" wrapText="1"/>
    </xf>
    <xf numFmtId="9" fontId="11" fillId="0" borderId="8" xfId="3054" applyFont="1" applyFill="1" applyBorder="1" applyAlignment="1">
      <alignment horizontal="center" vertical="center" wrapText="1"/>
    </xf>
    <xf numFmtId="3" fontId="11" fillId="0" borderId="9" xfId="3054" applyNumberFormat="1" applyFont="1" applyFill="1" applyBorder="1" applyAlignment="1">
      <alignment horizontal="center" vertical="center" wrapText="1"/>
    </xf>
    <xf numFmtId="3" fontId="11" fillId="0" borderId="13" xfId="3054" applyNumberFormat="1" applyFont="1" applyFill="1" applyBorder="1" applyAlignment="1">
      <alignment horizontal="center" vertical="center" wrapText="1"/>
    </xf>
    <xf numFmtId="3" fontId="11" fillId="0" borderId="8" xfId="3054" applyNumberFormat="1" applyFont="1" applyFill="1" applyBorder="1" applyAlignment="1">
      <alignment horizontal="center" vertical="center" wrapText="1"/>
    </xf>
    <xf numFmtId="9" fontId="11" fillId="0" borderId="49" xfId="3054" applyFont="1" applyFill="1" applyBorder="1" applyAlignment="1">
      <alignment horizontal="center" vertical="center" wrapText="1"/>
    </xf>
    <xf numFmtId="173" fontId="11" fillId="0" borderId="0" xfId="0" applyNumberFormat="1" applyFont="1" applyFill="1" applyAlignment="1">
      <alignment horizontal="center" vertical="center" wrapText="1"/>
    </xf>
    <xf numFmtId="173" fontId="13" fillId="0" borderId="0" xfId="0" applyNumberFormat="1" applyFont="1" applyFill="1" applyAlignment="1">
      <alignment horizontal="center"/>
    </xf>
    <xf numFmtId="0" fontId="13" fillId="0" borderId="0" xfId="0" applyFont="1" applyFill="1"/>
    <xf numFmtId="0" fontId="201" fillId="0" borderId="5" xfId="0" applyFont="1" applyFill="1" applyBorder="1" applyAlignment="1">
      <alignment horizontal="right"/>
    </xf>
    <xf numFmtId="173" fontId="11" fillId="0" borderId="9" xfId="0" applyNumberFormat="1" applyFont="1" applyFill="1" applyBorder="1" applyAlignment="1">
      <alignment horizontal="center" vertical="center" wrapText="1"/>
    </xf>
    <xf numFmtId="173" fontId="11" fillId="0" borderId="13" xfId="0" applyNumberFormat="1" applyFont="1" applyFill="1" applyBorder="1" applyAlignment="1">
      <alignment horizontal="center" vertical="center" wrapText="1"/>
    </xf>
    <xf numFmtId="173" fontId="11" fillId="0" borderId="8" xfId="0" applyNumberFormat="1"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8" xfId="0" applyFont="1" applyFill="1" applyBorder="1" applyAlignment="1">
      <alignment horizontal="center" vertical="center" wrapText="1"/>
    </xf>
    <xf numFmtId="3" fontId="11" fillId="0" borderId="49" xfId="0" applyNumberFormat="1" applyFont="1" applyFill="1" applyBorder="1" applyAlignment="1">
      <alignment horizontal="center" vertical="center" wrapText="1"/>
    </xf>
    <xf numFmtId="3" fontId="11" fillId="0" borderId="9" xfId="0" applyNumberFormat="1" applyFont="1" applyFill="1" applyBorder="1" applyAlignment="1">
      <alignment horizontal="center" vertical="center" wrapText="1"/>
    </xf>
    <xf numFmtId="3" fontId="11" fillId="0" borderId="13" xfId="0" applyNumberFormat="1" applyFont="1" applyFill="1" applyBorder="1" applyAlignment="1">
      <alignment horizontal="center" vertical="center" wrapText="1"/>
    </xf>
    <xf numFmtId="3" fontId="11" fillId="0" borderId="8" xfId="0" applyNumberFormat="1" applyFont="1" applyFill="1" applyBorder="1" applyAlignment="1">
      <alignment horizontal="center" vertical="center" wrapText="1"/>
    </xf>
    <xf numFmtId="173" fontId="201" fillId="0" borderId="0" xfId="0" applyNumberFormat="1" applyFont="1" applyFill="1" applyAlignment="1">
      <alignment horizontal="center" vertical="center" wrapText="1"/>
    </xf>
    <xf numFmtId="0" fontId="11" fillId="0" borderId="9" xfId="5806" applyFont="1" applyFill="1" applyBorder="1" applyAlignment="1">
      <alignment horizontal="center" vertical="center" wrapText="1"/>
    </xf>
    <xf numFmtId="0" fontId="11" fillId="0" borderId="13" xfId="5806" applyFont="1" applyFill="1" applyBorder="1" applyAlignment="1">
      <alignment horizontal="center" vertical="center" wrapText="1"/>
    </xf>
    <xf numFmtId="0" fontId="11" fillId="0" borderId="8" xfId="5806" applyFont="1" applyFill="1" applyBorder="1" applyAlignment="1">
      <alignment horizontal="center" vertical="center" wrapText="1"/>
    </xf>
    <xf numFmtId="173" fontId="11" fillId="0" borderId="0" xfId="5806" applyNumberFormat="1" applyFont="1" applyFill="1" applyAlignment="1">
      <alignment horizontal="center" vertical="center" wrapText="1"/>
    </xf>
    <xf numFmtId="173" fontId="13" fillId="0" borderId="0" xfId="5806" applyNumberFormat="1" applyFont="1" applyFill="1" applyAlignment="1">
      <alignment horizontal="center"/>
    </xf>
    <xf numFmtId="0" fontId="13" fillId="0" borderId="0" xfId="5806" applyFont="1" applyFill="1"/>
    <xf numFmtId="0" fontId="201" fillId="0" borderId="5" xfId="5806" applyFont="1" applyFill="1" applyBorder="1" applyAlignment="1">
      <alignment horizontal="right"/>
    </xf>
    <xf numFmtId="173" fontId="11" fillId="0" borderId="9" xfId="5806" applyNumberFormat="1" applyFont="1" applyFill="1" applyBorder="1" applyAlignment="1">
      <alignment horizontal="center" vertical="center" wrapText="1"/>
    </xf>
    <xf numFmtId="173" fontId="11" fillId="0" borderId="13" xfId="5806" applyNumberFormat="1" applyFont="1" applyFill="1" applyBorder="1" applyAlignment="1">
      <alignment horizontal="center" vertical="center" wrapText="1"/>
    </xf>
    <xf numFmtId="173" fontId="11" fillId="0" borderId="8" xfId="5806" applyNumberFormat="1" applyFont="1" applyFill="1" applyBorder="1" applyAlignment="1">
      <alignment horizontal="center" vertical="center" wrapText="1"/>
    </xf>
    <xf numFmtId="3" fontId="11" fillId="0" borderId="49" xfId="5806" applyNumberFormat="1" applyFont="1" applyFill="1" applyBorder="1" applyAlignment="1">
      <alignment horizontal="center" vertical="center" wrapText="1"/>
    </xf>
    <xf numFmtId="173" fontId="201" fillId="0" borderId="0" xfId="5806" applyNumberFormat="1" applyFont="1" applyFill="1" applyAlignment="1">
      <alignment horizontal="center" vertical="center" wrapText="1"/>
    </xf>
    <xf numFmtId="0" fontId="215" fillId="0" borderId="9" xfId="5185" applyFont="1" applyFill="1" applyBorder="1" applyAlignment="1">
      <alignment horizontal="center" vertical="center" wrapText="1"/>
    </xf>
    <xf numFmtId="0" fontId="215" fillId="0" borderId="8" xfId="5185" applyFont="1" applyFill="1" applyBorder="1" applyAlignment="1">
      <alignment horizontal="center" vertical="center" wrapText="1"/>
    </xf>
    <xf numFmtId="0" fontId="219" fillId="0" borderId="1" xfId="5185" applyFont="1" applyFill="1" applyBorder="1" applyAlignment="1">
      <alignment horizontal="center" vertical="center" wrapText="1"/>
    </xf>
    <xf numFmtId="3" fontId="215" fillId="0" borderId="1" xfId="5185" applyNumberFormat="1" applyFont="1" applyBorder="1" applyAlignment="1">
      <alignment horizontal="center" vertical="center"/>
    </xf>
    <xf numFmtId="0" fontId="215" fillId="0" borderId="0" xfId="5185" applyFont="1" applyAlignment="1">
      <alignment horizontal="center" vertical="center" wrapText="1"/>
    </xf>
    <xf numFmtId="0" fontId="216" fillId="0" borderId="0" xfId="5185" applyFont="1" applyAlignment="1">
      <alignment horizontal="center" vertical="center" wrapText="1"/>
    </xf>
    <xf numFmtId="3" fontId="204" fillId="0" borderId="5" xfId="5185" applyNumberFormat="1" applyFont="1" applyBorder="1" applyAlignment="1">
      <alignment horizontal="right" vertical="center"/>
    </xf>
    <xf numFmtId="0" fontId="150" fillId="0" borderId="1" xfId="5185" applyFont="1" applyFill="1" applyBorder="1" applyAlignment="1">
      <alignment horizontal="center" vertical="center"/>
    </xf>
    <xf numFmtId="0" fontId="215" fillId="0" borderId="1" xfId="5185" applyFont="1" applyFill="1" applyBorder="1" applyAlignment="1">
      <alignment horizontal="center" vertical="center" wrapText="1"/>
    </xf>
    <xf numFmtId="3" fontId="207" fillId="0" borderId="1" xfId="5183" applyNumberFormat="1" applyFont="1" applyFill="1" applyBorder="1" applyAlignment="1">
      <alignment horizontal="center" vertical="center" wrapText="1"/>
    </xf>
    <xf numFmtId="1" fontId="207" fillId="0" borderId="0" xfId="5183" applyNumberFormat="1" applyFont="1" applyFill="1" applyAlignment="1">
      <alignment horizontal="center" vertical="center"/>
    </xf>
    <xf numFmtId="1" fontId="207" fillId="0" borderId="0" xfId="5183" applyNumberFormat="1" applyFont="1" applyFill="1" applyAlignment="1">
      <alignment horizontal="center" vertical="center" wrapText="1"/>
    </xf>
    <xf numFmtId="1" fontId="222" fillId="0" borderId="0" xfId="5183" applyNumberFormat="1" applyFont="1" applyFill="1" applyAlignment="1">
      <alignment horizontal="center" vertical="center" wrapText="1"/>
    </xf>
    <xf numFmtId="1" fontId="220" fillId="0" borderId="5" xfId="5183" applyNumberFormat="1" applyFont="1" applyFill="1" applyBorder="1" applyAlignment="1">
      <alignment horizontal="right" vertical="center"/>
    </xf>
    <xf numFmtId="49" fontId="207" fillId="0" borderId="1" xfId="5183" applyNumberFormat="1" applyFont="1" applyFill="1" applyBorder="1" applyAlignment="1">
      <alignment horizontal="center" vertical="center" wrapText="1"/>
    </xf>
    <xf numFmtId="1" fontId="23" fillId="0" borderId="0" xfId="5183" applyNumberFormat="1" applyFont="1" applyFill="1" applyAlignment="1">
      <alignment horizontal="center" vertical="center"/>
    </xf>
    <xf numFmtId="1" fontId="224" fillId="0" borderId="0" xfId="5183" applyNumberFormat="1" applyFont="1" applyFill="1" applyAlignment="1">
      <alignment horizontal="center" vertical="center" wrapText="1"/>
    </xf>
    <xf numFmtId="1" fontId="225" fillId="0" borderId="0" xfId="5183" applyNumberFormat="1" applyFont="1" applyFill="1" applyAlignment="1">
      <alignment horizontal="center" vertical="center" wrapText="1"/>
    </xf>
    <xf numFmtId="3" fontId="248" fillId="0" borderId="1" xfId="5183" applyNumberFormat="1" applyFont="1" applyFill="1" applyBorder="1" applyAlignment="1">
      <alignment horizontal="center" vertical="center" wrapText="1"/>
    </xf>
    <xf numFmtId="0" fontId="248" fillId="49" borderId="0" xfId="5806" applyFont="1" applyFill="1" applyAlignment="1">
      <alignment horizontal="center" vertical="center" wrapText="1"/>
    </xf>
    <xf numFmtId="0" fontId="248" fillId="49" borderId="0" xfId="5806" applyFont="1" applyFill="1" applyAlignment="1">
      <alignment horizontal="center" vertical="center"/>
    </xf>
    <xf numFmtId="3" fontId="253" fillId="49" borderId="0" xfId="5806" applyNumberFormat="1" applyFont="1" applyFill="1" applyAlignment="1">
      <alignment horizontal="center" vertical="center"/>
    </xf>
    <xf numFmtId="0" fontId="253" fillId="49" borderId="0" xfId="5806" applyFont="1" applyFill="1" applyAlignment="1">
      <alignment horizontal="center" vertical="center"/>
    </xf>
    <xf numFmtId="0" fontId="254" fillId="49" borderId="0" xfId="5806" applyFont="1" applyFill="1" applyBorder="1" applyAlignment="1">
      <alignment horizontal="right" vertical="center"/>
    </xf>
    <xf numFmtId="0" fontId="202" fillId="0" borderId="36" xfId="5184" applyFont="1" applyFill="1" applyBorder="1" applyAlignment="1">
      <alignment horizontal="center" vertical="center" wrapText="1"/>
    </xf>
    <xf numFmtId="0" fontId="203" fillId="0" borderId="0" xfId="5184" applyFont="1" applyFill="1" applyAlignment="1">
      <alignment horizontal="center" vertical="center" wrapText="1"/>
    </xf>
    <xf numFmtId="0" fontId="204" fillId="0" borderId="0" xfId="5184" applyFont="1" applyFill="1" applyAlignment="1">
      <alignment horizontal="center" vertical="center" wrapText="1"/>
    </xf>
    <xf numFmtId="0" fontId="204" fillId="0" borderId="5" xfId="5184" applyFont="1" applyFill="1" applyBorder="1" applyAlignment="1">
      <alignment horizontal="right" vertical="center" wrapText="1"/>
    </xf>
    <xf numFmtId="0" fontId="202" fillId="0" borderId="1" xfId="5184" applyFont="1" applyFill="1" applyBorder="1" applyAlignment="1">
      <alignment horizontal="center" vertical="center" wrapText="1"/>
    </xf>
    <xf numFmtId="3" fontId="202" fillId="0" borderId="1" xfId="5184" applyNumberFormat="1" applyFont="1" applyFill="1" applyBorder="1" applyAlignment="1">
      <alignment horizontal="center" vertical="center" wrapText="1"/>
    </xf>
    <xf numFmtId="3" fontId="202" fillId="0" borderId="57" xfId="5184" applyNumberFormat="1" applyFont="1" applyFill="1" applyBorder="1" applyAlignment="1">
      <alignment horizontal="center" vertical="center" wrapText="1"/>
    </xf>
    <xf numFmtId="3" fontId="202" fillId="0" borderId="58" xfId="5184" applyNumberFormat="1" applyFont="1" applyFill="1" applyBorder="1" applyAlignment="1">
      <alignment horizontal="center" vertical="center" wrapText="1"/>
    </xf>
    <xf numFmtId="3" fontId="202" fillId="0" borderId="54" xfId="5184" applyNumberFormat="1" applyFont="1" applyFill="1" applyBorder="1" applyAlignment="1">
      <alignment horizontal="center" vertical="center" wrapText="1"/>
    </xf>
    <xf numFmtId="3" fontId="202" fillId="0" borderId="55" xfId="5184" applyNumberFormat="1" applyFont="1" applyFill="1" applyBorder="1" applyAlignment="1">
      <alignment horizontal="center" vertical="center" wrapText="1"/>
    </xf>
    <xf numFmtId="3" fontId="11" fillId="0" borderId="9" xfId="5147" applyNumberFormat="1" applyFont="1" applyFill="1" applyBorder="1" applyAlignment="1">
      <alignment horizontal="center" vertical="center" wrapText="1"/>
    </xf>
    <xf numFmtId="3" fontId="11" fillId="0" borderId="13" xfId="5147" applyNumberFormat="1" applyFont="1" applyFill="1" applyBorder="1" applyAlignment="1">
      <alignment horizontal="center" vertical="center" wrapText="1"/>
    </xf>
    <xf numFmtId="3" fontId="11" fillId="0" borderId="8" xfId="5147" applyNumberFormat="1" applyFont="1" applyFill="1" applyBorder="1" applyAlignment="1">
      <alignment horizontal="center" vertical="center" wrapText="1"/>
    </xf>
    <xf numFmtId="3" fontId="11" fillId="0" borderId="71"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9" fontId="11" fillId="0" borderId="9" xfId="5147" applyFont="1" applyFill="1" applyBorder="1" applyAlignment="1">
      <alignment horizontal="center" vertical="center" wrapText="1"/>
    </xf>
    <xf numFmtId="9" fontId="11" fillId="0" borderId="13" xfId="5147" applyFont="1" applyFill="1" applyBorder="1" applyAlignment="1">
      <alignment horizontal="center" vertical="center" wrapText="1"/>
    </xf>
    <xf numFmtId="9" fontId="11" fillId="0" borderId="8" xfId="5147" applyFont="1" applyFill="1" applyBorder="1" applyAlignment="1">
      <alignment horizontal="center" vertical="center" wrapText="1"/>
    </xf>
    <xf numFmtId="9" fontId="11" fillId="0" borderId="1" xfId="5147"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0" fontId="202" fillId="0" borderId="36" xfId="2592" applyFont="1" applyFill="1" applyBorder="1" applyAlignment="1">
      <alignment horizontal="center" vertical="center" wrapText="1"/>
    </xf>
    <xf numFmtId="0" fontId="203" fillId="0" borderId="0" xfId="2592" applyFont="1" applyFill="1" applyAlignment="1">
      <alignment horizontal="center" vertical="center" wrapText="1"/>
    </xf>
    <xf numFmtId="0" fontId="204" fillId="0" borderId="0" xfId="2592" applyFont="1" applyFill="1" applyAlignment="1">
      <alignment horizontal="center" vertical="center" wrapText="1"/>
    </xf>
    <xf numFmtId="0" fontId="204" fillId="0" borderId="5" xfId="2592" applyFont="1" applyFill="1" applyBorder="1" applyAlignment="1">
      <alignment horizontal="right" vertical="center" wrapText="1"/>
    </xf>
    <xf numFmtId="0" fontId="202" fillId="0" borderId="1" xfId="2592" applyFont="1" applyFill="1" applyBorder="1" applyAlignment="1">
      <alignment horizontal="center" vertical="center" wrapText="1"/>
    </xf>
    <xf numFmtId="3" fontId="202" fillId="0" borderId="1" xfId="2592" applyNumberFormat="1" applyFont="1" applyFill="1" applyBorder="1" applyAlignment="1">
      <alignment horizontal="center" vertical="center" wrapText="1"/>
    </xf>
    <xf numFmtId="3" fontId="202" fillId="0" borderId="52" xfId="2592" applyNumberFormat="1" applyFont="1" applyFill="1" applyBorder="1" applyAlignment="1">
      <alignment horizontal="center" vertical="center" wrapText="1"/>
    </xf>
    <xf numFmtId="3" fontId="202" fillId="0" borderId="53" xfId="2592" applyNumberFormat="1" applyFont="1" applyFill="1" applyBorder="1" applyAlignment="1">
      <alignment horizontal="center" vertical="center" wrapText="1"/>
    </xf>
    <xf numFmtId="3" fontId="202" fillId="0" borderId="54" xfId="2592" applyNumberFormat="1" applyFont="1" applyFill="1" applyBorder="1" applyAlignment="1">
      <alignment horizontal="center" vertical="center" wrapText="1"/>
    </xf>
    <xf numFmtId="3" fontId="202" fillId="0" borderId="55" xfId="2592" applyNumberFormat="1" applyFont="1" applyFill="1" applyBorder="1" applyAlignment="1">
      <alignment horizontal="center" vertical="center" wrapText="1"/>
    </xf>
    <xf numFmtId="3" fontId="11" fillId="0" borderId="1" xfId="2841" applyNumberFormat="1" applyFont="1" applyFill="1" applyBorder="1" applyAlignment="1">
      <alignment horizontal="center" vertical="center" wrapText="1"/>
    </xf>
    <xf numFmtId="0" fontId="202" fillId="0" borderId="1" xfId="2841" applyFont="1" applyFill="1" applyBorder="1" applyAlignment="1">
      <alignment horizontal="center" vertical="center" wrapText="1"/>
    </xf>
    <xf numFmtId="0" fontId="207" fillId="0" borderId="0" xfId="2841" applyFont="1" applyFill="1" applyAlignment="1">
      <alignment horizontal="center" vertical="center"/>
    </xf>
    <xf numFmtId="0" fontId="204" fillId="0" borderId="0" xfId="2841" applyFont="1" applyFill="1" applyAlignment="1">
      <alignment horizontal="center" vertical="center"/>
    </xf>
    <xf numFmtId="0" fontId="11" fillId="0" borderId="1" xfId="2841" applyFont="1" applyFill="1" applyBorder="1" applyAlignment="1">
      <alignment horizontal="center" vertical="center" wrapText="1"/>
    </xf>
    <xf numFmtId="3" fontId="203" fillId="0" borderId="73" xfId="5183" applyNumberFormat="1" applyFont="1" applyFill="1" applyBorder="1" applyAlignment="1">
      <alignment horizontal="center" vertical="center" wrapText="1"/>
    </xf>
    <xf numFmtId="1" fontId="215" fillId="0" borderId="0" xfId="5183" applyNumberFormat="1" applyFont="1" applyFill="1" applyAlignment="1">
      <alignment horizontal="center" vertical="center" wrapText="1"/>
    </xf>
    <xf numFmtId="1" fontId="311" fillId="0" borderId="0" xfId="5183" applyNumberFormat="1" applyFont="1" applyFill="1" applyAlignment="1">
      <alignment horizontal="center" vertical="center" wrapText="1"/>
    </xf>
    <xf numFmtId="49" fontId="203" fillId="0" borderId="73" xfId="5183" applyNumberFormat="1" applyFont="1" applyFill="1" applyBorder="1" applyAlignment="1">
      <alignment horizontal="center" vertical="center" wrapText="1"/>
    </xf>
    <xf numFmtId="1" fontId="262" fillId="0" borderId="0" xfId="5183" applyNumberFormat="1" applyFont="1" applyFill="1" applyAlignment="1">
      <alignment horizontal="center" vertical="center"/>
    </xf>
    <xf numFmtId="3" fontId="265" fillId="0" borderId="49" xfId="5183" applyNumberFormat="1" applyFont="1" applyFill="1" applyBorder="1" applyAlignment="1">
      <alignment horizontal="center" vertical="center" wrapText="1"/>
    </xf>
    <xf numFmtId="3" fontId="23" fillId="0" borderId="49" xfId="5183" applyNumberFormat="1" applyFont="1" applyFill="1" applyBorder="1" applyAlignment="1">
      <alignment horizontal="center" vertical="center" wrapText="1"/>
    </xf>
    <xf numFmtId="0" fontId="23" fillId="0" borderId="49" xfId="5183" applyFont="1" applyFill="1" applyBorder="1" applyAlignment="1">
      <alignment horizontal="center" vertical="center" wrapText="1"/>
    </xf>
    <xf numFmtId="1" fontId="23" fillId="0" borderId="13" xfId="5183" applyNumberFormat="1" applyFont="1" applyFill="1" applyBorder="1" applyAlignment="1">
      <alignment horizontal="center" vertical="center" wrapText="1"/>
    </xf>
    <xf numFmtId="3" fontId="23" fillId="0" borderId="9" xfId="5183" applyNumberFormat="1" applyFont="1" applyFill="1" applyBorder="1" applyAlignment="1">
      <alignment horizontal="center" vertical="center" wrapText="1"/>
    </xf>
    <xf numFmtId="3" fontId="23" fillId="0" borderId="13" xfId="5183" applyNumberFormat="1" applyFont="1" applyFill="1" applyBorder="1" applyAlignment="1">
      <alignment horizontal="center" vertical="center" wrapText="1"/>
    </xf>
    <xf numFmtId="3" fontId="23" fillId="0" borderId="59" xfId="5183" applyNumberFormat="1" applyFont="1" applyFill="1" applyBorder="1" applyAlignment="1">
      <alignment horizontal="center" vertical="center" wrapText="1"/>
    </xf>
    <xf numFmtId="3" fontId="23" fillId="0" borderId="10" xfId="5183" applyNumberFormat="1" applyFont="1" applyFill="1" applyBorder="1" applyAlignment="1">
      <alignment horizontal="center" vertical="center" wrapText="1"/>
    </xf>
    <xf numFmtId="3" fontId="23" fillId="0" borderId="60" xfId="5183" applyNumberFormat="1" applyFont="1" applyFill="1" applyBorder="1" applyAlignment="1">
      <alignment horizontal="center" vertical="center" wrapText="1"/>
    </xf>
    <xf numFmtId="3" fontId="23" fillId="0" borderId="36" xfId="5183" applyNumberFormat="1" applyFont="1" applyFill="1" applyBorder="1" applyAlignment="1">
      <alignment horizontal="center" vertical="center" wrapText="1"/>
    </xf>
    <xf numFmtId="3" fontId="23" fillId="0" borderId="0" xfId="5183" applyNumberFormat="1" applyFont="1" applyFill="1" applyAlignment="1">
      <alignment horizontal="center" vertical="center" wrapText="1"/>
    </xf>
    <xf numFmtId="3" fontId="23" fillId="0" borderId="61" xfId="5183" applyNumberFormat="1" applyFont="1" applyFill="1" applyBorder="1" applyAlignment="1">
      <alignment horizontal="center" vertical="center" wrapText="1"/>
    </xf>
    <xf numFmtId="3" fontId="23" fillId="0" borderId="50" xfId="5183" applyNumberFormat="1" applyFont="1" applyFill="1" applyBorder="1" applyAlignment="1">
      <alignment horizontal="center" vertical="center" wrapText="1"/>
    </xf>
    <xf numFmtId="3" fontId="23" fillId="0" borderId="37" xfId="5183" applyNumberFormat="1" applyFont="1" applyFill="1" applyBorder="1" applyAlignment="1">
      <alignment horizontal="center" vertical="center" wrapText="1"/>
    </xf>
    <xf numFmtId="3" fontId="221" fillId="0" borderId="0" xfId="5183" applyNumberFormat="1" applyFont="1" applyFill="1" applyAlignment="1">
      <alignment horizontal="center" vertical="center" wrapText="1"/>
    </xf>
    <xf numFmtId="1" fontId="220" fillId="0" borderId="0" xfId="5183" applyNumberFormat="1" applyFont="1" applyFill="1" applyAlignment="1">
      <alignment horizontal="center" vertical="center" wrapText="1"/>
    </xf>
    <xf numFmtId="1" fontId="271" fillId="0" borderId="0" xfId="5183" quotePrefix="1" applyNumberFormat="1" applyFont="1" applyFill="1" applyAlignment="1">
      <alignment horizontal="left" vertical="center" wrapText="1"/>
    </xf>
    <xf numFmtId="1" fontId="271" fillId="0" borderId="0" xfId="5183" applyNumberFormat="1" applyFont="1" applyFill="1" applyAlignment="1">
      <alignment horizontal="left" vertical="center" wrapText="1"/>
    </xf>
    <xf numFmtId="1" fontId="23" fillId="0" borderId="59" xfId="5183" applyNumberFormat="1" applyFont="1" applyFill="1" applyBorder="1" applyAlignment="1">
      <alignment horizontal="center" vertical="center" wrapText="1"/>
    </xf>
    <xf numFmtId="1" fontId="23" fillId="0" borderId="10" xfId="5183" applyNumberFormat="1" applyFont="1" applyFill="1" applyBorder="1" applyAlignment="1">
      <alignment horizontal="center" vertical="center" wrapText="1"/>
    </xf>
    <xf numFmtId="1" fontId="23" fillId="0" borderId="60" xfId="5183" applyNumberFormat="1" applyFont="1" applyFill="1" applyBorder="1" applyAlignment="1">
      <alignment horizontal="center" vertical="center" wrapText="1"/>
    </xf>
    <xf numFmtId="1" fontId="23" fillId="0" borderId="54" xfId="5183" applyNumberFormat="1" applyFont="1" applyFill="1" applyBorder="1" applyAlignment="1">
      <alignment horizontal="center" vertical="center" wrapText="1"/>
    </xf>
    <xf numFmtId="1" fontId="23" fillId="0" borderId="5" xfId="5183" applyNumberFormat="1" applyFont="1" applyFill="1" applyBorder="1" applyAlignment="1">
      <alignment horizontal="center" vertical="center" wrapText="1"/>
    </xf>
    <xf numFmtId="1" fontId="23" fillId="0" borderId="55" xfId="5183" applyNumberFormat="1" applyFont="1" applyFill="1" applyBorder="1" applyAlignment="1">
      <alignment horizontal="center" vertical="center" wrapText="1"/>
    </xf>
    <xf numFmtId="3" fontId="23" fillId="0" borderId="8" xfId="5183" applyNumberFormat="1" applyFont="1" applyFill="1" applyBorder="1" applyAlignment="1">
      <alignment horizontal="center" vertical="center" wrapText="1"/>
    </xf>
    <xf numFmtId="3" fontId="202" fillId="49" borderId="73" xfId="5183" applyNumberFormat="1" applyFont="1" applyFill="1" applyBorder="1" applyAlignment="1">
      <alignment horizontal="center" vertical="center" wrapText="1"/>
    </xf>
    <xf numFmtId="3" fontId="282" fillId="49" borderId="75" xfId="5183" applyNumberFormat="1" applyFont="1" applyFill="1" applyBorder="1" applyAlignment="1">
      <alignment horizontal="center" vertical="center" wrapText="1"/>
    </xf>
    <xf numFmtId="3" fontId="282" fillId="49" borderId="77" xfId="5183" applyNumberFormat="1" applyFont="1" applyFill="1" applyBorder="1" applyAlignment="1">
      <alignment horizontal="center" vertical="center" wrapText="1"/>
    </xf>
    <xf numFmtId="3" fontId="282" fillId="49" borderId="76" xfId="5183" applyNumberFormat="1" applyFont="1" applyFill="1" applyBorder="1" applyAlignment="1">
      <alignment horizontal="center" vertical="center" wrapText="1"/>
    </xf>
    <xf numFmtId="3" fontId="202" fillId="49" borderId="72" xfId="5183" applyNumberFormat="1" applyFont="1" applyFill="1" applyBorder="1" applyAlignment="1">
      <alignment horizontal="center" vertical="center" wrapText="1"/>
    </xf>
    <xf numFmtId="3" fontId="202" fillId="49" borderId="69" xfId="5183" applyNumberFormat="1" applyFont="1" applyFill="1" applyBorder="1" applyAlignment="1">
      <alignment horizontal="center" vertical="center" wrapText="1"/>
    </xf>
    <xf numFmtId="3" fontId="202" fillId="49" borderId="70" xfId="5183" applyNumberFormat="1" applyFont="1" applyFill="1" applyBorder="1" applyAlignment="1">
      <alignment horizontal="center" vertical="center" wrapText="1"/>
    </xf>
    <xf numFmtId="3" fontId="202" fillId="49" borderId="54" xfId="5183" applyNumberFormat="1" applyFont="1" applyFill="1" applyBorder="1" applyAlignment="1">
      <alignment horizontal="center" vertical="center" wrapText="1"/>
    </xf>
    <xf numFmtId="3" fontId="202" fillId="49" borderId="5" xfId="5183" applyNumberFormat="1" applyFont="1" applyFill="1" applyBorder="1" applyAlignment="1">
      <alignment horizontal="center" vertical="center" wrapText="1"/>
    </xf>
    <xf numFmtId="3" fontId="202" fillId="49" borderId="55" xfId="5183" applyNumberFormat="1" applyFont="1" applyFill="1" applyBorder="1" applyAlignment="1">
      <alignment horizontal="center" vertical="center" wrapText="1"/>
    </xf>
    <xf numFmtId="1" fontId="207" fillId="49" borderId="0" xfId="5183" applyNumberFormat="1" applyFont="1" applyFill="1" applyAlignment="1">
      <alignment horizontal="center" vertical="center" wrapText="1"/>
    </xf>
    <xf numFmtId="3" fontId="202" fillId="49" borderId="71" xfId="5183" applyNumberFormat="1" applyFont="1" applyFill="1" applyBorder="1" applyAlignment="1">
      <alignment horizontal="center" vertical="center" wrapText="1"/>
    </xf>
    <xf numFmtId="3" fontId="202" fillId="49" borderId="13" xfId="5183" applyNumberFormat="1" applyFont="1" applyFill="1" applyBorder="1" applyAlignment="1">
      <alignment horizontal="center" vertical="center" wrapText="1"/>
    </xf>
    <xf numFmtId="3" fontId="202" fillId="49" borderId="8" xfId="5183" applyNumberFormat="1" applyFont="1" applyFill="1" applyBorder="1" applyAlignment="1">
      <alignment horizontal="center" vertical="center" wrapText="1"/>
    </xf>
    <xf numFmtId="1" fontId="309" fillId="49" borderId="0" xfId="5183" applyNumberFormat="1" applyFont="1" applyFill="1" applyAlignment="1">
      <alignment horizontal="left" vertical="center"/>
    </xf>
    <xf numFmtId="1" fontId="216" fillId="49" borderId="0" xfId="5183" applyNumberFormat="1" applyFont="1" applyFill="1" applyAlignment="1">
      <alignment horizontal="center" vertical="center" wrapText="1"/>
    </xf>
    <xf numFmtId="1" fontId="208" fillId="49" borderId="5" xfId="5183" applyNumberFormat="1" applyFont="1" applyFill="1" applyBorder="1" applyAlignment="1">
      <alignment horizontal="right" vertical="center"/>
    </xf>
    <xf numFmtId="3" fontId="202" fillId="49" borderId="75" xfId="5183" applyNumberFormat="1" applyFont="1" applyFill="1" applyBorder="1" applyAlignment="1">
      <alignment horizontal="center" vertical="center" wrapText="1"/>
    </xf>
    <xf numFmtId="3" fontId="202" fillId="49" borderId="77" xfId="5183" applyNumberFormat="1" applyFont="1" applyFill="1" applyBorder="1" applyAlignment="1">
      <alignment horizontal="center" vertical="center" wrapText="1"/>
    </xf>
    <xf numFmtId="3" fontId="202" fillId="49" borderId="76" xfId="5183" applyNumberFormat="1" applyFont="1" applyFill="1" applyBorder="1" applyAlignment="1">
      <alignment horizontal="center" vertical="center" wrapText="1"/>
    </xf>
    <xf numFmtId="173" fontId="11" fillId="0" borderId="71" xfId="0" applyNumberFormat="1" applyFont="1" applyFill="1" applyBorder="1" applyAlignment="1">
      <alignment horizontal="center" vertical="center" wrapText="1"/>
    </xf>
    <xf numFmtId="0" fontId="11" fillId="0" borderId="71" xfId="0" applyFont="1" applyFill="1" applyBorder="1" applyAlignment="1">
      <alignment horizontal="center" vertical="center" wrapText="1"/>
    </xf>
    <xf numFmtId="3" fontId="11" fillId="0" borderId="73" xfId="0" applyNumberFormat="1" applyFont="1" applyFill="1" applyBorder="1" applyAlignment="1">
      <alignment horizontal="center" vertical="center" wrapText="1"/>
    </xf>
    <xf numFmtId="1" fontId="11" fillId="0" borderId="71" xfId="0" applyNumberFormat="1" applyFont="1" applyFill="1" applyBorder="1" applyAlignment="1">
      <alignment horizontal="center" vertical="center" wrapText="1"/>
    </xf>
    <xf numFmtId="9" fontId="11" fillId="0" borderId="71" xfId="3054" applyFont="1" applyFill="1" applyBorder="1" applyAlignment="1">
      <alignment horizontal="center" vertical="center" wrapText="1"/>
    </xf>
    <xf numFmtId="3" fontId="11" fillId="0" borderId="71" xfId="3054" applyNumberFormat="1" applyFont="1" applyFill="1" applyBorder="1" applyAlignment="1">
      <alignment horizontal="center" vertical="center" wrapText="1"/>
    </xf>
    <xf numFmtId="9" fontId="11" fillId="0" borderId="73" xfId="3054" applyFont="1" applyFill="1" applyBorder="1" applyAlignment="1">
      <alignment horizontal="center" vertical="center" wrapText="1"/>
    </xf>
    <xf numFmtId="3" fontId="265" fillId="0" borderId="73" xfId="5183" applyNumberFormat="1" applyFont="1" applyFill="1" applyBorder="1" applyAlignment="1">
      <alignment horizontal="center" vertical="center" wrapText="1"/>
    </xf>
    <xf numFmtId="3" fontId="23" fillId="0" borderId="73" xfId="5183" applyNumberFormat="1" applyFont="1" applyFill="1" applyBorder="1" applyAlignment="1">
      <alignment horizontal="center" vertical="center" wrapText="1"/>
    </xf>
    <xf numFmtId="0" fontId="23" fillId="0" borderId="73" xfId="5183" applyFont="1" applyFill="1" applyBorder="1" applyAlignment="1">
      <alignment horizontal="center" vertical="center" wrapText="1"/>
    </xf>
    <xf numFmtId="3" fontId="23" fillId="0" borderId="71" xfId="5183" applyNumberFormat="1" applyFont="1" applyFill="1" applyBorder="1" applyAlignment="1">
      <alignment horizontal="center" vertical="center" wrapText="1"/>
    </xf>
    <xf numFmtId="3" fontId="23" fillId="0" borderId="72" xfId="5183" applyNumberFormat="1" applyFont="1" applyFill="1" applyBorder="1" applyAlignment="1">
      <alignment horizontal="center" vertical="center" wrapText="1"/>
    </xf>
    <xf numFmtId="3" fontId="23" fillId="0" borderId="69" xfId="5183" applyNumberFormat="1" applyFont="1" applyFill="1" applyBorder="1" applyAlignment="1">
      <alignment horizontal="center" vertical="center" wrapText="1"/>
    </xf>
    <xf numFmtId="3" fontId="23" fillId="0" borderId="70" xfId="5183" applyNumberFormat="1" applyFont="1" applyFill="1" applyBorder="1" applyAlignment="1">
      <alignment horizontal="center" vertical="center" wrapText="1"/>
    </xf>
    <xf numFmtId="3" fontId="23" fillId="0" borderId="75" xfId="5183" applyNumberFormat="1" applyFont="1" applyFill="1" applyBorder="1" applyAlignment="1">
      <alignment horizontal="center" vertical="center" wrapText="1"/>
    </xf>
    <xf numFmtId="3" fontId="23" fillId="0" borderId="76" xfId="5183" applyNumberFormat="1" applyFont="1" applyFill="1" applyBorder="1" applyAlignment="1">
      <alignment horizontal="center" vertical="center" wrapText="1"/>
    </xf>
    <xf numFmtId="1" fontId="23" fillId="0" borderId="71" xfId="5183" applyNumberFormat="1" applyFont="1" applyFill="1" applyBorder="1" applyAlignment="1">
      <alignment horizontal="center" vertical="center" wrapText="1"/>
    </xf>
    <xf numFmtId="1" fontId="23" fillId="0" borderId="8" xfId="5183" applyNumberFormat="1" applyFont="1" applyFill="1" applyBorder="1" applyAlignment="1">
      <alignment horizontal="center" vertical="center" wrapText="1"/>
    </xf>
    <xf numFmtId="1" fontId="23" fillId="0" borderId="72" xfId="5183" applyNumberFormat="1" applyFont="1" applyFill="1" applyBorder="1" applyAlignment="1">
      <alignment horizontal="center" vertical="center" wrapText="1"/>
    </xf>
    <xf numFmtId="1" fontId="23" fillId="0" borderId="69" xfId="5183" applyNumberFormat="1" applyFont="1" applyFill="1" applyBorder="1" applyAlignment="1">
      <alignment horizontal="center" vertical="center" wrapText="1"/>
    </xf>
    <xf numFmtId="1" fontId="23" fillId="0" borderId="70" xfId="5183" applyNumberFormat="1" applyFont="1" applyFill="1" applyBorder="1" applyAlignment="1">
      <alignment horizontal="center" vertical="center" wrapText="1"/>
    </xf>
    <xf numFmtId="3" fontId="202" fillId="0" borderId="0" xfId="9251" applyNumberFormat="1" applyFont="1" applyFill="1" applyAlignment="1">
      <alignment horizontal="center" vertical="center"/>
    </xf>
    <xf numFmtId="3" fontId="208" fillId="0" borderId="0" xfId="9251" applyNumberFormat="1" applyFont="1" applyFill="1" applyAlignment="1">
      <alignment horizontal="center" vertical="center"/>
    </xf>
    <xf numFmtId="3" fontId="202" fillId="0" borderId="25" xfId="9251" applyNumberFormat="1" applyFont="1" applyFill="1" applyBorder="1" applyAlignment="1">
      <alignment horizontal="center" vertical="center"/>
    </xf>
    <xf numFmtId="3" fontId="202" fillId="0" borderId="56" xfId="9251" applyNumberFormat="1" applyFont="1" applyFill="1" applyBorder="1" applyAlignment="1">
      <alignment horizontal="center" vertical="center"/>
    </xf>
    <xf numFmtId="3" fontId="202" fillId="0" borderId="51" xfId="9251" applyNumberFormat="1" applyFont="1" applyFill="1" applyBorder="1" applyAlignment="1">
      <alignment horizontal="center" vertical="center" wrapText="1"/>
    </xf>
    <xf numFmtId="3" fontId="202" fillId="0" borderId="8" xfId="9251" applyNumberFormat="1" applyFont="1" applyFill="1" applyBorder="1" applyAlignment="1">
      <alignment horizontal="center" vertical="center" wrapText="1"/>
    </xf>
    <xf numFmtId="3" fontId="202" fillId="0" borderId="50" xfId="9251" applyNumberFormat="1" applyFont="1" applyFill="1" applyBorder="1" applyAlignment="1">
      <alignment horizontal="center" vertical="center" wrapText="1"/>
    </xf>
    <xf numFmtId="3" fontId="202" fillId="0" borderId="64" xfId="9251" applyNumberFormat="1" applyFont="1" applyFill="1" applyBorder="1" applyAlignment="1">
      <alignment horizontal="center" vertical="center" wrapText="1"/>
    </xf>
    <xf numFmtId="3" fontId="202" fillId="0" borderId="63" xfId="9251" applyNumberFormat="1" applyFont="1" applyFill="1" applyBorder="1" applyAlignment="1">
      <alignment horizontal="center" vertical="center" wrapText="1"/>
    </xf>
    <xf numFmtId="3" fontId="202" fillId="0" borderId="75" xfId="9251" applyNumberFormat="1" applyFont="1" applyFill="1" applyBorder="1" applyAlignment="1">
      <alignment horizontal="center" vertical="center" wrapText="1"/>
    </xf>
    <xf numFmtId="3" fontId="202" fillId="0" borderId="77" xfId="9251" applyNumberFormat="1" applyFont="1" applyFill="1" applyBorder="1" applyAlignment="1">
      <alignment horizontal="center" vertical="center" wrapText="1"/>
    </xf>
    <xf numFmtId="3" fontId="202" fillId="0" borderId="76" xfId="9251" applyNumberFormat="1" applyFont="1" applyFill="1" applyBorder="1" applyAlignment="1">
      <alignment horizontal="center" vertical="center" wrapText="1"/>
    </xf>
    <xf numFmtId="0" fontId="276" fillId="0" borderId="0" xfId="9252" applyFont="1" applyFill="1" applyAlignment="1">
      <alignment horizontal="center" vertical="center"/>
    </xf>
    <xf numFmtId="3" fontId="277" fillId="0" borderId="0" xfId="9252" applyNumberFormat="1" applyFont="1" applyFill="1" applyAlignment="1">
      <alignment horizontal="center" vertical="center"/>
    </xf>
    <xf numFmtId="0" fontId="277" fillId="0" borderId="26" xfId="9252" applyFont="1" applyFill="1" applyBorder="1" applyAlignment="1">
      <alignment horizontal="left" vertical="center" wrapText="1"/>
    </xf>
    <xf numFmtId="3" fontId="12" fillId="0" borderId="26" xfId="9611" applyNumberFormat="1" applyFont="1" applyFill="1" applyBorder="1" applyAlignment="1">
      <alignment horizontal="center" vertical="center" wrapText="1"/>
    </xf>
    <xf numFmtId="3" fontId="12" fillId="0" borderId="67" xfId="9611" applyNumberFormat="1" applyFont="1" applyFill="1" applyBorder="1" applyAlignment="1">
      <alignment horizontal="center" vertical="center" wrapText="1"/>
    </xf>
    <xf numFmtId="3" fontId="12" fillId="0" borderId="13" xfId="9611" applyNumberFormat="1" applyFont="1" applyFill="1" applyBorder="1" applyAlignment="1">
      <alignment horizontal="center" vertical="center" wrapText="1"/>
    </xf>
    <xf numFmtId="3" fontId="12" fillId="0" borderId="16" xfId="9611" applyNumberFormat="1" applyFont="1" applyFill="1" applyBorder="1" applyAlignment="1">
      <alignment horizontal="center" vertical="center" wrapText="1"/>
    </xf>
    <xf numFmtId="3" fontId="208" fillId="0" borderId="67" xfId="9611" applyNumberFormat="1" applyFont="1" applyFill="1" applyBorder="1" applyAlignment="1">
      <alignment horizontal="center" vertical="center" wrapText="1"/>
    </xf>
    <xf numFmtId="3" fontId="208" fillId="0" borderId="13" xfId="9611" applyNumberFormat="1" applyFont="1" applyFill="1" applyBorder="1" applyAlignment="1">
      <alignment horizontal="center" vertical="center" wrapText="1"/>
    </xf>
    <xf numFmtId="3" fontId="208" fillId="0" borderId="16" xfId="9611" applyNumberFormat="1" applyFont="1" applyFill="1" applyBorder="1" applyAlignment="1">
      <alignment horizontal="center" vertical="center" wrapText="1"/>
    </xf>
    <xf numFmtId="3" fontId="202" fillId="0" borderId="67" xfId="9611" applyNumberFormat="1" applyFont="1" applyFill="1" applyBorder="1" applyAlignment="1">
      <alignment horizontal="center" vertical="center" wrapText="1"/>
    </xf>
    <xf numFmtId="3" fontId="202" fillId="0" borderId="13" xfId="9611" applyNumberFormat="1" applyFont="1" applyFill="1" applyBorder="1" applyAlignment="1">
      <alignment horizontal="center" vertical="center" wrapText="1"/>
    </xf>
    <xf numFmtId="3" fontId="208" fillId="0" borderId="26" xfId="9611" applyNumberFormat="1" applyFont="1" applyFill="1" applyBorder="1" applyAlignment="1">
      <alignment horizontal="center" vertical="center" wrapText="1"/>
    </xf>
    <xf numFmtId="3" fontId="202" fillId="0" borderId="16" xfId="9611" applyNumberFormat="1" applyFont="1" applyFill="1" applyBorder="1" applyAlignment="1">
      <alignment horizontal="center" vertical="center" wrapText="1"/>
    </xf>
    <xf numFmtId="0" fontId="202" fillId="0" borderId="51" xfId="9611" applyFont="1" applyFill="1" applyBorder="1" applyAlignment="1">
      <alignment horizontal="center" vertical="center" wrapText="1"/>
    </xf>
    <xf numFmtId="0" fontId="202" fillId="0" borderId="13" xfId="9611" applyFont="1" applyFill="1" applyBorder="1" applyAlignment="1">
      <alignment horizontal="center" vertical="center" wrapText="1"/>
    </xf>
    <xf numFmtId="0" fontId="202" fillId="0" borderId="8" xfId="9611" applyFont="1" applyFill="1" applyBorder="1" applyAlignment="1">
      <alignment horizontal="center" vertical="center" wrapText="1"/>
    </xf>
    <xf numFmtId="0" fontId="202" fillId="0" borderId="72" xfId="9611" applyFont="1" applyFill="1" applyBorder="1" applyAlignment="1">
      <alignment horizontal="center" vertical="center" wrapText="1"/>
    </xf>
    <xf numFmtId="0" fontId="202" fillId="0" borderId="69" xfId="9611" applyFont="1" applyFill="1" applyBorder="1" applyAlignment="1">
      <alignment horizontal="center" vertical="center" wrapText="1"/>
    </xf>
    <xf numFmtId="0" fontId="202" fillId="0" borderId="70" xfId="9611" applyFont="1" applyFill="1" applyBorder="1" applyAlignment="1">
      <alignment horizontal="center" vertical="center" wrapText="1"/>
    </xf>
    <xf numFmtId="4" fontId="202" fillId="0" borderId="71" xfId="9611" applyNumberFormat="1" applyFont="1" applyFill="1" applyBorder="1" applyAlignment="1">
      <alignment horizontal="center" vertical="center" wrapText="1"/>
    </xf>
    <xf numFmtId="4" fontId="202" fillId="0" borderId="8" xfId="9611" applyNumberFormat="1" applyFont="1" applyFill="1" applyBorder="1" applyAlignment="1">
      <alignment horizontal="center" vertical="center" wrapText="1"/>
    </xf>
    <xf numFmtId="3" fontId="202" fillId="0" borderId="71" xfId="9611" applyNumberFormat="1" applyFont="1" applyFill="1" applyBorder="1" applyAlignment="1">
      <alignment horizontal="center" vertical="center" wrapText="1"/>
    </xf>
    <xf numFmtId="3" fontId="202" fillId="0" borderId="8" xfId="9611" applyNumberFormat="1" applyFont="1" applyFill="1" applyBorder="1" applyAlignment="1">
      <alignment horizontal="center" vertical="center" wrapText="1"/>
    </xf>
    <xf numFmtId="0" fontId="202" fillId="0" borderId="0" xfId="9252" applyFont="1" applyFill="1" applyAlignment="1">
      <alignment horizontal="center" vertical="center"/>
    </xf>
    <xf numFmtId="3" fontId="208" fillId="0" borderId="0" xfId="9611" applyNumberFormat="1" applyFont="1" applyFill="1" applyAlignment="1">
      <alignment horizontal="center" vertical="center"/>
    </xf>
    <xf numFmtId="0" fontId="202" fillId="0" borderId="50" xfId="9611" applyFont="1" applyFill="1" applyBorder="1" applyAlignment="1">
      <alignment horizontal="center" vertical="center" wrapText="1"/>
    </xf>
    <xf numFmtId="0" fontId="202" fillId="0" borderId="64" xfId="9611" applyFont="1" applyFill="1" applyBorder="1" applyAlignment="1">
      <alignment horizontal="center" vertical="center" wrapText="1"/>
    </xf>
    <xf numFmtId="0" fontId="202" fillId="0" borderId="59" xfId="9611" applyFont="1" applyFill="1" applyBorder="1" applyAlignment="1">
      <alignment horizontal="center" vertical="center" wrapText="1"/>
    </xf>
    <xf numFmtId="0" fontId="202" fillId="0" borderId="71" xfId="9611" applyFont="1" applyFill="1" applyBorder="1" applyAlignment="1">
      <alignment horizontal="center" vertical="center" wrapText="1"/>
    </xf>
  </cellXfs>
  <cellStyles count="10060">
    <cellStyle name="_x0001_" xfId="1"/>
    <cellStyle name="          _x000a__x000a_shell=progman.exe_x000a__x000a_m" xfId="2"/>
    <cellStyle name="          _x000a__x000a_shell=progman.exe_x000a__x000a_m 2" xfId="9257"/>
    <cellStyle name="          _x000d__x000a_shell=progman.exe_x000d__x000a_m" xfId="3"/>
    <cellStyle name="          _x000d__x000a_shell=progman.exe_x000d__x000a_m 2" xfId="9697"/>
    <cellStyle name="          _x000d__x000d_shell=progman.exe_x000d__x000d_m" xfId="5192"/>
    <cellStyle name="          _x005f_x000d__x005f_x000a_shell=progman.exe_x005f_x000d__x005f_x000a_m" xfId="4"/>
    <cellStyle name="_x0001_ 2" xfId="9258"/>
    <cellStyle name="_x0001_ 3" xfId="9259"/>
    <cellStyle name="_x000a__x000a_JournalTemplate=C:\COMFO\CTALK\JOURSTD.TPL_x000a__x000a_LbStateAddress=3 3 0 251 1 89 2 311_x000a__x000a_LbStateJou" xfId="5"/>
    <cellStyle name="_x000d__x000a_JournalTemplate=C:\COMFO\CTALK\JOURSTD.TPL_x000d__x000a_LbStateAddress=3 3 0 251 1 89 2 311_x000d__x000a_LbStateJou" xfId="6"/>
    <cellStyle name="_x000d__x000d_JournalTemplate=C:\COMFO\CTALK\JOURSTD.TPL_x000d__x000d_LbStateAddress=3 3 0 251 1 89 2 311_x000d__x000d_LbStateJou" xfId="5193"/>
    <cellStyle name="#,##0" xfId="7"/>
    <cellStyle name="#,##0 2" xfId="8"/>
    <cellStyle name="#,##0 2 2" xfId="5194"/>
    <cellStyle name="#,##0 2 2 2" xfId="5195"/>
    <cellStyle name="#,##0 3" xfId="5196"/>
    <cellStyle name="#,##0 3 2" xfId="5197"/>
    <cellStyle name="#.##0" xfId="9260"/>
    <cellStyle name="%" xfId="9698"/>
    <cellStyle name="% 2" xfId="9699"/>
    <cellStyle name=",." xfId="9700"/>
    <cellStyle name=",. 2" xfId="9701"/>
    <cellStyle name="." xfId="9"/>
    <cellStyle name=". 2" xfId="10"/>
    <cellStyle name=". 3" xfId="11"/>
    <cellStyle name=". 3 2" xfId="5198"/>
    <cellStyle name=".d©y" xfId="12"/>
    <cellStyle name="??" xfId="13"/>
    <cellStyle name="?? [ - ??1" xfId="9702"/>
    <cellStyle name="?? [ - ??1 2" xfId="9703"/>
    <cellStyle name="?? [ - ??2" xfId="9704"/>
    <cellStyle name="?? [ - ??2 2" xfId="9705"/>
    <cellStyle name="?? [ - ??3" xfId="9706"/>
    <cellStyle name="?? [ - ??3 2" xfId="9707"/>
    <cellStyle name="?? [ - ??4" xfId="9708"/>
    <cellStyle name="?? [ - ??4 2" xfId="9709"/>
    <cellStyle name="?? [ - ??5" xfId="9710"/>
    <cellStyle name="?? [ - ??5 2" xfId="9711"/>
    <cellStyle name="?? [ - ??6" xfId="9712"/>
    <cellStyle name="?? [ - ??6 2" xfId="9713"/>
    <cellStyle name="?? [ - ??7" xfId="9714"/>
    <cellStyle name="?? [ - ??7 2" xfId="9715"/>
    <cellStyle name="?? [ - ??8" xfId="9716"/>
    <cellStyle name="?? [ - ??8 2" xfId="9717"/>
    <cellStyle name="?? [0.00]_      " xfId="9718"/>
    <cellStyle name="?? [0]" xfId="14"/>
    <cellStyle name="?? [0] 2" xfId="15"/>
    <cellStyle name="?? [0] 3" xfId="16"/>
    <cellStyle name="?? 10" xfId="17"/>
    <cellStyle name="?? 11" xfId="5169"/>
    <cellStyle name="?? 12" xfId="5199"/>
    <cellStyle name="?? 13" xfId="5200"/>
    <cellStyle name="?? 14" xfId="5201"/>
    <cellStyle name="?? 15" xfId="5202"/>
    <cellStyle name="?? 16" xfId="5203"/>
    <cellStyle name="?? 17" xfId="5204"/>
    <cellStyle name="?? 18" xfId="5205"/>
    <cellStyle name="?? 19" xfId="5206"/>
    <cellStyle name="?? 2" xfId="18"/>
    <cellStyle name="?? 20" xfId="5207"/>
    <cellStyle name="?? 21" xfId="5208"/>
    <cellStyle name="?? 22" xfId="5209"/>
    <cellStyle name="?? 23" xfId="5210"/>
    <cellStyle name="?? 3" xfId="19"/>
    <cellStyle name="?? 4" xfId="20"/>
    <cellStyle name="?? 5" xfId="21"/>
    <cellStyle name="?? 6" xfId="22"/>
    <cellStyle name="?? 7" xfId="23"/>
    <cellStyle name="?? 8" xfId="24"/>
    <cellStyle name="?? 9" xfId="25"/>
    <cellStyle name="???" xfId="9719"/>
    <cellStyle name="??? 2" xfId="9720"/>
    <cellStyle name="?_x001d_??%U©÷u&amp;H©÷9_x0008_? s_x000a__x0007__x0001__x0001_" xfId="26"/>
    <cellStyle name="?_x001d_??%U©÷u&amp;H©÷9_x0008_? s_x000a__x0007__x0001__x0001_ 10" xfId="27"/>
    <cellStyle name="?_x001d_??%U©÷u&amp;H©÷9_x0008_? s_x000a__x0007__x0001__x0001_ 11" xfId="28"/>
    <cellStyle name="?_x001d_??%U©÷u&amp;H©÷9_x0008_? s_x000a__x0007__x0001__x0001_ 12" xfId="29"/>
    <cellStyle name="?_x001d_??%U©÷u&amp;H©÷9_x0008_? s_x000a__x0007__x0001__x0001_ 13" xfId="30"/>
    <cellStyle name="?_x001d_??%U©÷u&amp;H©÷9_x0008_? s_x000a__x0007__x0001__x0001_ 14" xfId="31"/>
    <cellStyle name="?_x001d_??%U©÷u&amp;H©÷9_x0008_? s_x000a__x0007__x0001__x0001_ 15" xfId="32"/>
    <cellStyle name="?_x001d_??%U©÷u&amp;H©÷9_x0008_? s_x000a__x0007__x0001__x0001_ 2" xfId="33"/>
    <cellStyle name="?_x001d_??%U©÷u&amp;H©÷9_x0008_? s_x000a__x0007__x0001__x0001_ 3" xfId="34"/>
    <cellStyle name="?_x001d_??%U©÷u&amp;H©÷9_x0008_? s_x000a__x0007__x0001__x0001_ 4" xfId="35"/>
    <cellStyle name="?_x001d_??%U©÷u&amp;H©÷9_x0008_? s_x000a__x0007__x0001__x0001_ 5" xfId="36"/>
    <cellStyle name="?_x001d_??%U©÷u&amp;H©÷9_x0008_? s_x000a__x0007__x0001__x0001_ 6" xfId="37"/>
    <cellStyle name="?_x001d_??%U©÷u&amp;H©÷9_x0008_? s_x000a__x0007__x0001__x0001_ 7" xfId="38"/>
    <cellStyle name="?_x001d_??%U©÷u&amp;H©÷9_x0008_? s_x000a__x0007__x0001__x0001_ 8" xfId="39"/>
    <cellStyle name="?_x001d_??%U©÷u&amp;H©÷9_x0008_? s_x000a__x0007__x0001__x0001_ 9" xfId="40"/>
    <cellStyle name="?_x001d_??%U©÷u&amp;H©÷9_x0008_? s_x000a__x0007__x0001__x0001__1  DT 2015 - dieu chinh co cau thu (ngay 24-10-2014)" xfId="9261"/>
    <cellStyle name="?_x001d_??%U©÷u&amp;H©÷9_x0008_? s_x000d__x0007__x0001__x0001_" xfId="5211"/>
    <cellStyle name="?_x001d_??%U©÷u&amp;H©÷9_x0008_?_x0009_s_x000a__x0007__x0001__x0001_" xfId="41"/>
    <cellStyle name="?_x001d_??%U©÷u&amp;H©÷9_x0008_?_x0009_s_x000a__x0007__x0001__x0001_ 2" xfId="9262"/>
    <cellStyle name="?_x001d_??%U©÷u&amp;H©÷9_x0008_?_x0009_s_x000a__x0007__x0001__x0001__1  DT 2015 - dieu chinh co cau thu (ngay 24-10-2014)" xfId="9263"/>
    <cellStyle name="???? [0.00]_      " xfId="42"/>
    <cellStyle name="??????" xfId="43"/>
    <cellStyle name="??????????????????? [0]_FTC_OFFER" xfId="9721"/>
    <cellStyle name="???????????????????_FTC_OFFER" xfId="9722"/>
    <cellStyle name="????_      " xfId="44"/>
    <cellStyle name="???[0]_?? DI" xfId="45"/>
    <cellStyle name="???_?? DI" xfId="46"/>
    <cellStyle name="??[0]_BRE" xfId="47"/>
    <cellStyle name="??_      " xfId="48"/>
    <cellStyle name="??A? [0]_laroux_1_¢¬???¢â? " xfId="49"/>
    <cellStyle name="??A?_laroux_1_¢¬???¢â? " xfId="50"/>
    <cellStyle name="?_x005f_x001d_??%U©÷u&amp;H©÷9_x005f_x0008_? s_x005f_x000a__x005f_x0007__x005f_x0001__x005f_x0001_" xfId="51"/>
    <cellStyle name="?_x005f_x001d_??%U©÷u&amp;H©÷9_x005f_x0008_?_x005f_x0009_s_x005f_x000a__x005f_x0007__x005f_x0001__x005f_x0001_" xfId="52"/>
    <cellStyle name="?_x005f_x005f_x005f_x001d_??%U©÷u&amp;H©÷9_x005f_x005f_x005f_x0008_? s_x005f_x005f_x005f_x000a__x005f_x005f_x005f_x0007__x005f_x005f_x005f_x0001__x005f_x005f_x005f_x0001_" xfId="53"/>
    <cellStyle name="?¡±¢¥?_?¨ù??¢´¢¥_¢¬???¢â? " xfId="54"/>
    <cellStyle name="_x0001_?¶æµ_x001b_ºß­ " xfId="9723"/>
    <cellStyle name="_x0001_?¶æµ_x001b_ºß­  2" xfId="9724"/>
    <cellStyle name="_x0001_?¶æµ_x001b_ºß­_" xfId="9725"/>
    <cellStyle name="?ðÇ%U?&amp;H?_x0008_?s_x000a__x0007__x0001__x0001_" xfId="55"/>
    <cellStyle name="?ðÇ%U?&amp;H?_x0008_?s_x000a__x0007__x0001__x0001_ 10" xfId="56"/>
    <cellStyle name="?ðÇ%U?&amp;H?_x0008_?s_x000a__x0007__x0001__x0001_ 11" xfId="57"/>
    <cellStyle name="?ðÇ%U?&amp;H?_x0008_?s_x000a__x0007__x0001__x0001_ 12" xfId="58"/>
    <cellStyle name="?ðÇ%U?&amp;H?_x0008_?s_x000a__x0007__x0001__x0001_ 13" xfId="59"/>
    <cellStyle name="?ðÇ%U?&amp;H?_x0008_?s_x000a__x0007__x0001__x0001_ 14" xfId="60"/>
    <cellStyle name="?ðÇ%U?&amp;H?_x0008_?s_x000a__x0007__x0001__x0001_ 15" xfId="61"/>
    <cellStyle name="?ðÇ%U?&amp;H?_x0008_?s_x000a__x0007__x0001__x0001_ 2" xfId="62"/>
    <cellStyle name="?ðÇ%U?&amp;H?_x0008_?s_x000a__x0007__x0001__x0001_ 3" xfId="63"/>
    <cellStyle name="?ðÇ%U?&amp;H?_x0008_?s_x000a__x0007__x0001__x0001_ 4" xfId="64"/>
    <cellStyle name="?ðÇ%U?&amp;H?_x0008_?s_x000a__x0007__x0001__x0001_ 5" xfId="65"/>
    <cellStyle name="?ðÇ%U?&amp;H?_x0008_?s_x000a__x0007__x0001__x0001_ 6" xfId="66"/>
    <cellStyle name="?ðÇ%U?&amp;H?_x0008_?s_x000a__x0007__x0001__x0001_ 7" xfId="67"/>
    <cellStyle name="?ðÇ%U?&amp;H?_x0008_?s_x000a__x0007__x0001__x0001_ 8" xfId="68"/>
    <cellStyle name="?ðÇ%U?&amp;H?_x0008_?s_x000a__x0007__x0001__x0001_ 9" xfId="69"/>
    <cellStyle name="?ðÇ%U?&amp;H?_x0008_?s_x000a__x0007__x0001__x0001__1  DT 2015 - dieu chinh co cau thu (ngay 24-10-2014)" xfId="9264"/>
    <cellStyle name="?ðÇ%U?&amp;H?_x0008_?s_x000d__x0007__x0001__x0001_" xfId="5212"/>
    <cellStyle name="?ðÇ%U?&amp;H?_x005f_x0008_?s_x005f_x000a__x005f_x0007__x005f_x0001__x005f_x0001_" xfId="70"/>
    <cellStyle name="@ET_Style?.font5" xfId="71"/>
    <cellStyle name="[0]_Chi phÝ kh¸c_V" xfId="72"/>
    <cellStyle name="_x0001_\Ô" xfId="9726"/>
    <cellStyle name="_x0001_\Ô 2" xfId="9727"/>
    <cellStyle name="_!1 1 bao cao giao KH ve HTCMT vung TNB   12-12-2011" xfId="73"/>
    <cellStyle name="_x0001__!1 1 bao cao giao KH ve HTCMT vung TNB   12-12-2011" xfId="74"/>
    <cellStyle name="_!1 1 bao cao giao KH ve HTCMT vung TNB   12-12-2011 2" xfId="5213"/>
    <cellStyle name="_@Khoi luong VK+BT dai VHH" xfId="9728"/>
    <cellStyle name="_@Khoi luong VK+BT dai VHH 2" xfId="9729"/>
    <cellStyle name="_@Khoi luong VK+BT dai VHH_Book1" xfId="9730"/>
    <cellStyle name="_@Khoi luong VK+BT dai VHH_Book1 2" xfId="9731"/>
    <cellStyle name="_@Khoi luong VK+BT dai VHH_Book1_So giai ngan chuan 2013" xfId="9732"/>
    <cellStyle name="_@Khoi luong VK+BT dai VHH_Book1_So giai ngan chuan 2013 2" xfId="9733"/>
    <cellStyle name="_@Khoi luong VK+BT dai VHH_Book1_So giai ngan chuan 2013_BÁO CÁO SỞ KẾ HOẠCH - 1" xfId="9734"/>
    <cellStyle name="_@Khoi luong VK+BT dai VHH_Book1_So giai ngan chuan 2013_BÁO CÁO SỞ KẾ HOẠCH - 1 2" xfId="9735"/>
    <cellStyle name="_1 BC chung (cong van 05 ngay 23.1.13 cua TT so KH va DT)" xfId="9736"/>
    <cellStyle name="_1 BC chung (cong van 05 ngay 23.1.13 cua TT so KH va DT) 2" xfId="9737"/>
    <cellStyle name="_1 TONG HOP - CA NA" xfId="75"/>
    <cellStyle name="_1 TONG HOP - CA NA 2" xfId="9738"/>
    <cellStyle name="_1. Phong chuc nang" xfId="9739"/>
    <cellStyle name="_1. Phong chuc nang 2" xfId="9740"/>
    <cellStyle name="_1. TD Hai An - Quang An (ong Quy - ong A)" xfId="9741"/>
    <cellStyle name="_1. TD Hai An - Quang An (ong Quy - ong A) 2" xfId="9742"/>
    <cellStyle name="_1. TD noi dai duong TT thanh thieu nhi" xfId="9743"/>
    <cellStyle name="_1. TD noi dai duong TT thanh thieu nhi 2" xfId="9744"/>
    <cellStyle name="_1.8. DU TOAN CAY XANH" xfId="9745"/>
    <cellStyle name="_1.8. DU TOAN CAY XANH 2" xfId="9746"/>
    <cellStyle name="_123_DONG_THANH_Moi" xfId="76"/>
    <cellStyle name="_123_DONG_THANH_Moi_!1 1 bao cao giao KH ve HTCMT vung TNB   12-12-2011" xfId="77"/>
    <cellStyle name="_123_DONG_THANH_Moi_KH TPCP vung TNB (03-1-2012)" xfId="78"/>
    <cellStyle name="_123_DONG_THANH_Moi_ra soat theo 7356" xfId="5214"/>
    <cellStyle name="_123_DONG_THANH_Moi_TONG HOP CHUNG 3.2.2012 (ban cuoi)" xfId="5215"/>
    <cellStyle name="_19- Hai Duong-V1" xfId="9265"/>
    <cellStyle name="_19- Hai Duong-V1_UTH 2014 - DT 2015" xfId="9266"/>
    <cellStyle name="_1hatang" xfId="9747"/>
    <cellStyle name="_1hatang 2" xfId="9748"/>
    <cellStyle name="_2. THDT y te Dưc Yen1" xfId="9749"/>
    <cellStyle name="_2. THDT y te Dưc Yen1 2" xfId="9750"/>
    <cellStyle name="_3-Ty trong thu_5T_6T_7T (DT4_DT5_DTthang)" xfId="9267"/>
    <cellStyle name="_3-TYTRONGTHU2008-2013" xfId="9268"/>
    <cellStyle name="_5_TH ket qua thu theo DP" xfId="9269"/>
    <cellStyle name="_Bang Chi tieu (2)" xfId="79"/>
    <cellStyle name="_Bang Chi tieu (2) 2" xfId="9751"/>
    <cellStyle name="_Bang hieu chinh Gia du thau Nam Hai" xfId="9752"/>
    <cellStyle name="_Bang hieu chinh Gia du thau Nam Hai 2" xfId="9753"/>
    <cellStyle name="_Bang hieu chinh Gia du thau Nam Hai_BÁO CÁO SỞ KẾ HOẠCH - 1" xfId="9754"/>
    <cellStyle name="_Bang hieu chinh Gia du thau Nam Hai_BÁO CÁO SỞ KẾ HOẠCH - 1 2" xfId="9755"/>
    <cellStyle name="_banhkeohn-fixed" xfId="9756"/>
    <cellStyle name="_banhkeohn-fixed 2" xfId="9757"/>
    <cellStyle name="_banhkeohn-fixed_BÁO CÁO SỞ KẾ HOẠCH - 1" xfId="9758"/>
    <cellStyle name="_banhkeohn-fixed_BÁO CÁO SỞ KẾ HOẠCH - 1 2" xfId="9759"/>
    <cellStyle name="_BAO GIA NGAY 24-10-08 (co dam)" xfId="80"/>
    <cellStyle name="_BAO GIA NGAY 24-10-08 (co dam) 2" xfId="9760"/>
    <cellStyle name="_bao gia thang3(sua kl)" xfId="9761"/>
    <cellStyle name="_bao gia thang3(sua kl) 2" xfId="9762"/>
    <cellStyle name="_BC  NAM 2007" xfId="81"/>
    <cellStyle name="_BC CV 6403 BKHĐT" xfId="82"/>
    <cellStyle name="_BC thuc hien KH 2009" xfId="83"/>
    <cellStyle name="_BC thuc hien KH 2009_15_10_2013 BC nhu cau von doi ung ODA (2014-2016) ngay 15102013 Sua" xfId="84"/>
    <cellStyle name="_BC thuc hien KH 2009_BC nhu cau von doi ung ODA nganh NN (BKH)" xfId="85"/>
    <cellStyle name="_BC thuc hien KH 2009_BC nhu cau von doi ung ODA nganh NN (BKH)_05-12  KH trung han 2016-2020 - Liem Thinh edited" xfId="86"/>
    <cellStyle name="_BC thuc hien KH 2009_BC nhu cau von doi ung ODA nganh NN (BKH)_Copy of 05-12  KH trung han 2016-2020 - Liem Thinh edited (1)" xfId="87"/>
    <cellStyle name="_BC thuc hien KH 2009_BC Tai co cau (bieu TH)" xfId="88"/>
    <cellStyle name="_BC thuc hien KH 2009_BC Tai co cau (bieu TH)_05-12  KH trung han 2016-2020 - Liem Thinh edited" xfId="89"/>
    <cellStyle name="_BC thuc hien KH 2009_BC Tai co cau (bieu TH)_Copy of 05-12  KH trung han 2016-2020 - Liem Thinh edited (1)" xfId="90"/>
    <cellStyle name="_BC thuc hien KH 2009_DK 2014-2015 final" xfId="91"/>
    <cellStyle name="_BC thuc hien KH 2009_DK 2014-2015 final_05-12  KH trung han 2016-2020 - Liem Thinh edited" xfId="92"/>
    <cellStyle name="_BC thuc hien KH 2009_DK 2014-2015 final_Copy of 05-12  KH trung han 2016-2020 - Liem Thinh edited (1)" xfId="93"/>
    <cellStyle name="_BC thuc hien KH 2009_DK 2014-2015 new" xfId="94"/>
    <cellStyle name="_BC thuc hien KH 2009_DK 2014-2015 new_05-12  KH trung han 2016-2020 - Liem Thinh edited" xfId="95"/>
    <cellStyle name="_BC thuc hien KH 2009_DK 2014-2015 new_Copy of 05-12  KH trung han 2016-2020 - Liem Thinh edited (1)" xfId="96"/>
    <cellStyle name="_BC thuc hien KH 2009_DK KH CBDT 2014 11-11-2013" xfId="97"/>
    <cellStyle name="_BC thuc hien KH 2009_DK KH CBDT 2014 11-11-2013(1)" xfId="98"/>
    <cellStyle name="_BC thuc hien KH 2009_DK KH CBDT 2014 11-11-2013(1)_05-12  KH trung han 2016-2020 - Liem Thinh edited" xfId="99"/>
    <cellStyle name="_BC thuc hien KH 2009_DK KH CBDT 2014 11-11-2013(1)_Copy of 05-12  KH trung han 2016-2020 - Liem Thinh edited (1)" xfId="100"/>
    <cellStyle name="_BC thuc hien KH 2009_DK KH CBDT 2014 11-11-2013_05-12  KH trung han 2016-2020 - Liem Thinh edited" xfId="101"/>
    <cellStyle name="_BC thuc hien KH 2009_DK KH CBDT 2014 11-11-2013_Copy of 05-12  KH trung han 2016-2020 - Liem Thinh edited (1)" xfId="102"/>
    <cellStyle name="_BC thuc hien KH 2009_KH 2011-2015" xfId="103"/>
    <cellStyle name="_BC thuc hien KH 2009_tai co cau dau tu (tong hop)1" xfId="104"/>
    <cellStyle name="_BEN TRE" xfId="105"/>
    <cellStyle name="_Betong mong va dam mong" xfId="9763"/>
    <cellStyle name="_Betong mong va dam mong 2" xfId="9764"/>
    <cellStyle name="_Bieu huyen" xfId="9270"/>
    <cellStyle name="_Bieu huyen 2" xfId="9271"/>
    <cellStyle name="_Bieu mau cong trinh khoi cong moi 3-4" xfId="106"/>
    <cellStyle name="_Bieu Tay Nam Bo 25-11" xfId="107"/>
    <cellStyle name="_Bieu3ODA" xfId="108"/>
    <cellStyle name="_Bieu3ODA_1" xfId="109"/>
    <cellStyle name="_Bieu4HTMT" xfId="110"/>
    <cellStyle name="_Bieu4HTMT_!1 1 bao cao giao KH ve HTCMT vung TNB   12-12-2011" xfId="111"/>
    <cellStyle name="_Bieu4HTMT_KH TPCP vung TNB (03-1-2012)" xfId="112"/>
    <cellStyle name="_Book1" xfId="113"/>
    <cellStyle name="_x0001__Book1" xfId="9765"/>
    <cellStyle name="_Book1 2" xfId="114"/>
    <cellStyle name="_x0001__Book1 2" xfId="9766"/>
    <cellStyle name="_Book1_!1 1 bao cao giao KH ve HTCMT vung TNB   12-12-2011" xfId="115"/>
    <cellStyle name="_Book1_1" xfId="116"/>
    <cellStyle name="_Book1_1 2" xfId="9767"/>
    <cellStyle name="_Book1_1. Phong chuc nang" xfId="9768"/>
    <cellStyle name="_Book1_1_Bang thong  ke dao duong" xfId="9769"/>
    <cellStyle name="_Book1_1_Bang thong  ke dao duong 2" xfId="9770"/>
    <cellStyle name="_Book1_1_Book1" xfId="9771"/>
    <cellStyle name="_Book1_1_Book1 2" xfId="9772"/>
    <cellStyle name="_Book1_1_So giai ngan chuan 2013" xfId="9773"/>
    <cellStyle name="_Book1_1_So giai ngan chuan 2013 2" xfId="9774"/>
    <cellStyle name="_Book1_1_THKQ TD 6.2014" xfId="9775"/>
    <cellStyle name="_Book1_1_THKQ TD 6.2014 2" xfId="9776"/>
    <cellStyle name="_Book1_2" xfId="5216"/>
    <cellStyle name="_Book1_2 2" xfId="9777"/>
    <cellStyle name="_Book1_BC-QT-WB-dthao" xfId="117"/>
    <cellStyle name="_Book1_BC-QT-WB-dthao 2" xfId="9778"/>
    <cellStyle name="_Book1_BC-QT-WB-dthao_05-12  KH trung han 2016-2020 - Liem Thinh edited" xfId="118"/>
    <cellStyle name="_Book1_BC-QT-WB-dthao_Copy of 05-12  KH trung han 2016-2020 - Liem Thinh edited (1)" xfId="119"/>
    <cellStyle name="_Book1_BC-QT-WB-dthao_KH TPCP 2016-2020 (tong hop)" xfId="120"/>
    <cellStyle name="_Book1_Bieu3ODA" xfId="121"/>
    <cellStyle name="_Book1_Bieu4HTMT" xfId="122"/>
    <cellStyle name="_Book1_Bieu4HTMT_!1 1 bao cao giao KH ve HTCMT vung TNB   12-12-2011" xfId="123"/>
    <cellStyle name="_Book1_Bieu4HTMT_KH TPCP vung TNB (03-1-2012)" xfId="124"/>
    <cellStyle name="_Book1_bo sung von KCH nam 2010 va Du an tre kho khan" xfId="125"/>
    <cellStyle name="_Book1_bo sung von KCH nam 2010 va Du an tre kho khan_!1 1 bao cao giao KH ve HTCMT vung TNB   12-12-2011" xfId="126"/>
    <cellStyle name="_Book1_bo sung von KCH nam 2010 va Du an tre kho khan_KH TPCP vung TNB (03-1-2012)" xfId="127"/>
    <cellStyle name="_Book1_Book1" xfId="9779"/>
    <cellStyle name="_Book1_Book1 2" xfId="9780"/>
    <cellStyle name="_Book1_cong hang rao" xfId="128"/>
    <cellStyle name="_Book1_cong hang rao_!1 1 bao cao giao KH ve HTCMT vung TNB   12-12-2011" xfId="129"/>
    <cellStyle name="_Book1_cong hang rao_KH TPCP vung TNB (03-1-2012)" xfId="130"/>
    <cellStyle name="_Book1_cong hang rao_ra soat theo 7356" xfId="5217"/>
    <cellStyle name="_Book1_cong hang rao_TONG HOP CHUNG 3.2.2012 (ban cuoi)" xfId="5218"/>
    <cellStyle name="_Book1_CUOCVANCHUYEN (DA THAM DINH)" xfId="9781"/>
    <cellStyle name="_Book1_CUOCVANCHUYEN (DA THAM DINH) 2" xfId="9782"/>
    <cellStyle name="_Book1_danh muc chuan bi dau tu 2011 ngay 07-6-2011" xfId="131"/>
    <cellStyle name="_Book1_danh muc chuan bi dau tu 2011 ngay 07-6-2011_!1 1 bao cao giao KH ve HTCMT vung TNB   12-12-2011" xfId="132"/>
    <cellStyle name="_Book1_danh muc chuan bi dau tu 2011 ngay 07-6-2011_KH TPCP vung TNB (03-1-2012)" xfId="133"/>
    <cellStyle name="_Book1_Danh muc pbo nguon von XSKT, XDCB nam 2009 chuyen qua nam 2010" xfId="134"/>
    <cellStyle name="_Book1_Danh muc pbo nguon von XSKT, XDCB nam 2009 chuyen qua nam 2010_!1 1 bao cao giao KH ve HTCMT vung TNB   12-12-2011" xfId="135"/>
    <cellStyle name="_Book1_Danh muc pbo nguon von XSKT, XDCB nam 2009 chuyen qua nam 2010_KH TPCP vung TNB (03-1-2012)" xfId="136"/>
    <cellStyle name="_Book1_dieu chinh KH 2011 ngay 26-5-2011111" xfId="137"/>
    <cellStyle name="_Book1_dieu chinh KH 2011 ngay 26-5-2011111_!1 1 bao cao giao KH ve HTCMT vung TNB   12-12-2011" xfId="138"/>
    <cellStyle name="_Book1_dieu chinh KH 2011 ngay 26-5-2011111_KH TPCP vung TNB (03-1-2012)" xfId="139"/>
    <cellStyle name="_Book1_DS KCH PHAN BO VON NSDP NAM 2010" xfId="140"/>
    <cellStyle name="_Book1_DS KCH PHAN BO VON NSDP NAM 2010_!1 1 bao cao giao KH ve HTCMT vung TNB   12-12-2011" xfId="141"/>
    <cellStyle name="_Book1_DS KCH PHAN BO VON NSDP NAM 2010_KH TPCP vung TNB (03-1-2012)" xfId="142"/>
    <cellStyle name="_Book1_DT truong thinh phu" xfId="9272"/>
    <cellStyle name="_Book1_DutoanGxd - Phan nuoc - thieu" xfId="9783"/>
    <cellStyle name="_Book1_DutoanGxd - Phan nuoc - thieu 2" xfId="9784"/>
    <cellStyle name="_Book1_Giá" xfId="9785"/>
    <cellStyle name="_Book1_Giá_Book1" xfId="9786"/>
    <cellStyle name="_Book1_giao KH 2011 ngay 10-12-2010" xfId="143"/>
    <cellStyle name="_Book1_giao KH 2011 ngay 10-12-2010_!1 1 bao cao giao KH ve HTCMT vung TNB   12-12-2011" xfId="144"/>
    <cellStyle name="_Book1_giao KH 2011 ngay 10-12-2010_KH TPCP vung TNB (03-1-2012)" xfId="145"/>
    <cellStyle name="_Book1_IN" xfId="146"/>
    <cellStyle name="_Book1_Kh ql62 (2010) 11-09" xfId="147"/>
    <cellStyle name="_Book1_KH TPCP vung TNB (03-1-2012)" xfId="148"/>
    <cellStyle name="_Book1_Khung 2012" xfId="149"/>
    <cellStyle name="_Book1_kien giang 2" xfId="150"/>
    <cellStyle name="_Book1_NC+M Be nuoc" xfId="9787"/>
    <cellStyle name="_Book1_NC+M Be nuoc 2" xfId="9788"/>
    <cellStyle name="_Book1_phu luc tong ket tinh hinh TH giai doan 03-10 (ngay 30)" xfId="151"/>
    <cellStyle name="_Book1_phu luc tong ket tinh hinh TH giai doan 03-10 (ngay 30)_!1 1 bao cao giao KH ve HTCMT vung TNB   12-12-2011" xfId="152"/>
    <cellStyle name="_Book1_phu luc tong ket tinh hinh TH giai doan 03-10 (ngay 30)_KH TPCP vung TNB (03-1-2012)" xfId="153"/>
    <cellStyle name="_Book1_phu luc tong ket tinh hinh TH giai doan 03-10 (ngay 30)_ra soat theo 7356" xfId="5219"/>
    <cellStyle name="_Book1_phu luc tong ket tinh hinh TH giai doan 03-10 (ngay 30)_TONG HOP CHUNG 3.2.2012 (ban cuoi)" xfId="5220"/>
    <cellStyle name="_Book1_PLHD goi 3 XD so 2" xfId="9789"/>
    <cellStyle name="_Book1_PLHD goi 3 XD so 2 2" xfId="9790"/>
    <cellStyle name="_Book1_ra soat theo 7356" xfId="5221"/>
    <cellStyle name="_Book1_Sheet1" xfId="9791"/>
    <cellStyle name="_Book1_Sheet1 2" xfId="9792"/>
    <cellStyle name="_Book1_So giai ngan chuan 2013" xfId="9793"/>
    <cellStyle name="_Book1_So giai ngan chuan 2013 2" xfId="9794"/>
    <cellStyle name="_Book1_So giai ngan chuan 2013_BÁO CÁO SỞ KẾ HOẠCH - 1" xfId="9795"/>
    <cellStyle name="_Book1_So giai ngan chuan 2013_BÁO CÁO SỞ KẾ HOẠCH - 1 2" xfId="9796"/>
    <cellStyle name="_Book1_TH KHAI TOAN THU THIEM cac tuyen TT noi" xfId="9273"/>
    <cellStyle name="_Book1_THKQ TD 6.2014" xfId="9798"/>
    <cellStyle name="_Book1_THKQ TD 6.2014 2" xfId="9799"/>
    <cellStyle name="_Book1_TONG HOP CHUNG 3.2.2012 (ban cuoi)" xfId="5222"/>
    <cellStyle name="_Book1_TT tu van" xfId="9797"/>
    <cellStyle name="_Book1_XL4Test5" xfId="9800"/>
    <cellStyle name="_Book1_XL4Test5 2" xfId="9801"/>
    <cellStyle name="_BS nen mat duong" xfId="9802"/>
    <cellStyle name="_BS nen mat duong 2" xfId="9803"/>
    <cellStyle name="_C.cong+B.luong-Sanluong" xfId="154"/>
    <cellStyle name="_C.cong+B.luong-Sanluong 2" xfId="9804"/>
    <cellStyle name="_C.cong+B.luong-Sanluong_BÁO CÁO SỞ KẾ HOẠCH - 1" xfId="9805"/>
    <cellStyle name="_C.cong+B.luong-Sanluong_BÁO CÁO SỞ KẾ HOẠCH - 1 2" xfId="9806"/>
    <cellStyle name="_C.ty2copdia" xfId="9807"/>
    <cellStyle name="_C.ty2copdia 2" xfId="9808"/>
    <cellStyle name="_C.ty2copdia_Book1" xfId="9809"/>
    <cellStyle name="_C.ty2copdia_Book1 2" xfId="9810"/>
    <cellStyle name="_C.ty2copdia_Book1_So giai ngan chuan 2013" xfId="9811"/>
    <cellStyle name="_C.ty2copdia_Book1_So giai ngan chuan 2013 2" xfId="9812"/>
    <cellStyle name="_C.ty2copdia_Book1_So giai ngan chuan 2013_BÁO CÁO SỞ KẾ HOẠCH - 1" xfId="9813"/>
    <cellStyle name="_C.ty2copdia_Book1_So giai ngan chuan 2013_BÁO CÁO SỞ KẾ HOẠCH - 1 2" xfId="9814"/>
    <cellStyle name="_CEofTCVN1" xfId="9815"/>
    <cellStyle name="_CEofTCVN1 2" xfId="9816"/>
    <cellStyle name="_CEofTCVN1_3MATTRAT" xfId="9817"/>
    <cellStyle name="_CEofTCVN1_3MATTRAT 2" xfId="9818"/>
    <cellStyle name="_CEofTCVN1_Priced BoQ-PK2(Thai Nguyen)_to KA" xfId="9819"/>
    <cellStyle name="_CEofTCVN1_Priced BoQ-PK2(Thai Nguyen)_to KA_3MATTRAT" xfId="9820"/>
    <cellStyle name="_CEofTCVN1_Priced BoQ-PK2(Thai Nguyen)_to KA_THOP1" xfId="9821"/>
    <cellStyle name="_CEofTCVN1_THOP1" xfId="9822"/>
    <cellStyle name="_cong" xfId="9823"/>
    <cellStyle name="_cong 2" xfId="9824"/>
    <cellStyle name="_cong hang rao" xfId="155"/>
    <cellStyle name="_cuoc VC" xfId="9825"/>
    <cellStyle name="_cuoc VC 2" xfId="9826"/>
    <cellStyle name="_Cuoc vc cu chi hien" xfId="9827"/>
    <cellStyle name="_CUOCVANCHUYEN (DA THAM DINH)" xfId="9828"/>
    <cellStyle name="_CUOCVANCHUYEN (DA THAM DINH) 2" xfId="9829"/>
    <cellStyle name="_dien chieu sang" xfId="156"/>
    <cellStyle name="_dinh chinh - xdcb 22-3-2012" xfId="9830"/>
    <cellStyle name="_dinh chinh - xdcb 22-3-2012 2" xfId="9831"/>
    <cellStyle name="_DK KH 2009" xfId="157"/>
    <cellStyle name="_DK KH 2009_15_10_2013 BC nhu cau von doi ung ODA (2014-2016) ngay 15102013 Sua" xfId="158"/>
    <cellStyle name="_DK KH 2009_BC nhu cau von doi ung ODA nganh NN (BKH)" xfId="159"/>
    <cellStyle name="_DK KH 2009_BC nhu cau von doi ung ODA nganh NN (BKH)_05-12  KH trung han 2016-2020 - Liem Thinh edited" xfId="160"/>
    <cellStyle name="_DK KH 2009_BC nhu cau von doi ung ODA nganh NN (BKH)_Copy of 05-12  KH trung han 2016-2020 - Liem Thinh edited (1)" xfId="161"/>
    <cellStyle name="_DK KH 2009_BC Tai co cau (bieu TH)" xfId="162"/>
    <cellStyle name="_DK KH 2009_BC Tai co cau (bieu TH)_05-12  KH trung han 2016-2020 - Liem Thinh edited" xfId="163"/>
    <cellStyle name="_DK KH 2009_BC Tai co cau (bieu TH)_Copy of 05-12  KH trung han 2016-2020 - Liem Thinh edited (1)" xfId="164"/>
    <cellStyle name="_DK KH 2009_DK 2014-2015 final" xfId="165"/>
    <cellStyle name="_DK KH 2009_DK 2014-2015 final_05-12  KH trung han 2016-2020 - Liem Thinh edited" xfId="166"/>
    <cellStyle name="_DK KH 2009_DK 2014-2015 final_Copy of 05-12  KH trung han 2016-2020 - Liem Thinh edited (1)" xfId="167"/>
    <cellStyle name="_DK KH 2009_DK 2014-2015 new" xfId="168"/>
    <cellStyle name="_DK KH 2009_DK 2014-2015 new_05-12  KH trung han 2016-2020 - Liem Thinh edited" xfId="169"/>
    <cellStyle name="_DK KH 2009_DK 2014-2015 new_Copy of 05-12  KH trung han 2016-2020 - Liem Thinh edited (1)" xfId="170"/>
    <cellStyle name="_DK KH 2009_DK KH CBDT 2014 11-11-2013" xfId="171"/>
    <cellStyle name="_DK KH 2009_DK KH CBDT 2014 11-11-2013(1)" xfId="172"/>
    <cellStyle name="_DK KH 2009_DK KH CBDT 2014 11-11-2013(1)_05-12  KH trung han 2016-2020 - Liem Thinh edited" xfId="173"/>
    <cellStyle name="_DK KH 2009_DK KH CBDT 2014 11-11-2013(1)_Copy of 05-12  KH trung han 2016-2020 - Liem Thinh edited (1)" xfId="174"/>
    <cellStyle name="_DK KH 2009_DK KH CBDT 2014 11-11-2013_05-12  KH trung han 2016-2020 - Liem Thinh edited" xfId="175"/>
    <cellStyle name="_DK KH 2009_DK KH CBDT 2014 11-11-2013_Copy of 05-12  KH trung han 2016-2020 - Liem Thinh edited (1)" xfId="176"/>
    <cellStyle name="_DK KH 2009_KH 2011-2015" xfId="177"/>
    <cellStyle name="_DK KH 2009_tai co cau dau tu (tong hop)1" xfId="178"/>
    <cellStyle name="_DK KH 2010" xfId="179"/>
    <cellStyle name="_DK KH 2010 (BKH)" xfId="180"/>
    <cellStyle name="_DK KH 2010_15_10_2013 BC nhu cau von doi ung ODA (2014-2016) ngay 15102013 Sua" xfId="181"/>
    <cellStyle name="_DK KH 2010_BC nhu cau von doi ung ODA nganh NN (BKH)" xfId="182"/>
    <cellStyle name="_DK KH 2010_BC nhu cau von doi ung ODA nganh NN (BKH)_05-12  KH trung han 2016-2020 - Liem Thinh edited" xfId="183"/>
    <cellStyle name="_DK KH 2010_BC nhu cau von doi ung ODA nganh NN (BKH)_Copy of 05-12  KH trung han 2016-2020 - Liem Thinh edited (1)" xfId="184"/>
    <cellStyle name="_DK KH 2010_BC Tai co cau (bieu TH)" xfId="185"/>
    <cellStyle name="_DK KH 2010_BC Tai co cau (bieu TH)_05-12  KH trung han 2016-2020 - Liem Thinh edited" xfId="186"/>
    <cellStyle name="_DK KH 2010_BC Tai co cau (bieu TH)_Copy of 05-12  KH trung han 2016-2020 - Liem Thinh edited (1)" xfId="187"/>
    <cellStyle name="_DK KH 2010_DK 2014-2015 final" xfId="188"/>
    <cellStyle name="_DK KH 2010_DK 2014-2015 final_05-12  KH trung han 2016-2020 - Liem Thinh edited" xfId="189"/>
    <cellStyle name="_DK KH 2010_DK 2014-2015 final_Copy of 05-12  KH trung han 2016-2020 - Liem Thinh edited (1)" xfId="190"/>
    <cellStyle name="_DK KH 2010_DK 2014-2015 new" xfId="191"/>
    <cellStyle name="_DK KH 2010_DK 2014-2015 new_05-12  KH trung han 2016-2020 - Liem Thinh edited" xfId="192"/>
    <cellStyle name="_DK KH 2010_DK 2014-2015 new_Copy of 05-12  KH trung han 2016-2020 - Liem Thinh edited (1)" xfId="193"/>
    <cellStyle name="_DK KH 2010_DK KH CBDT 2014 11-11-2013" xfId="194"/>
    <cellStyle name="_DK KH 2010_DK KH CBDT 2014 11-11-2013(1)" xfId="195"/>
    <cellStyle name="_DK KH 2010_DK KH CBDT 2014 11-11-2013(1)_05-12  KH trung han 2016-2020 - Liem Thinh edited" xfId="196"/>
    <cellStyle name="_DK KH 2010_DK KH CBDT 2014 11-11-2013(1)_Copy of 05-12  KH trung han 2016-2020 - Liem Thinh edited (1)" xfId="197"/>
    <cellStyle name="_DK KH 2010_DK KH CBDT 2014 11-11-2013_05-12  KH trung han 2016-2020 - Liem Thinh edited" xfId="198"/>
    <cellStyle name="_DK KH 2010_DK KH CBDT 2014 11-11-2013_Copy of 05-12  KH trung han 2016-2020 - Liem Thinh edited (1)" xfId="199"/>
    <cellStyle name="_DK KH 2010_KH 2011-2015" xfId="200"/>
    <cellStyle name="_DK KH 2010_tai co cau dau tu (tong hop)1" xfId="201"/>
    <cellStyle name="_DK TPCP 2010" xfId="202"/>
    <cellStyle name="_DO-D1500-KHONG CO TRONG DT" xfId="203"/>
    <cellStyle name="_DO-D1500-KHONG CO TRONG DT 2" xfId="9832"/>
    <cellStyle name="_Dong Thap" xfId="204"/>
    <cellStyle name="_dt 1" xfId="9833"/>
    <cellStyle name="_dt 1 2" xfId="9834"/>
    <cellStyle name="_DT THI CONG NEN MAT DUONG" xfId="9835"/>
    <cellStyle name="_DT THI CONG NEN MAT DUONG 2" xfId="9836"/>
    <cellStyle name="_DT THI CONG NEN MAT DUONG_BÁO CÁO SỞ KẾ HOẠCH - 1" xfId="9837"/>
    <cellStyle name="_DT THI CONG NEN MAT DUONG_BÁO CÁO SỞ KẾ HOẠCH - 1 2" xfId="9838"/>
    <cellStyle name="_DT truong thinh phu" xfId="9274"/>
    <cellStyle name="_DT97" xfId="9839"/>
    <cellStyle name="_DT97 2" xfId="9840"/>
    <cellStyle name="_Du nguon tang luong khoi huyen 2011(2)" xfId="9275"/>
    <cellStyle name="_Du toan Dieu hoa - Anh sang phong tiep khach Tong cuc - 8.10.2007" xfId="9841"/>
    <cellStyle name="_Du toan Dieu hoa - Anh sang phong tiep khach Tong cuc - 8.10.2007 2" xfId="9842"/>
    <cellStyle name="_Du toan Dieu hoa - Anh sang phong tiep khach Tong cuc - 8.10.2007_Book1" xfId="9843"/>
    <cellStyle name="_Du toan Dieu hoa - Anh sang phong tiep khach Tong cuc - 8.10.2007_TT tu van" xfId="9844"/>
    <cellStyle name="_x0001__Du toan kinh phi" xfId="9845"/>
    <cellStyle name="_x0001__Du toan kinh phi 2" xfId="9846"/>
    <cellStyle name="_Du toan TKKTTC Toa nha Linh Dam 251108" xfId="9847"/>
    <cellStyle name="_Du toan TKKTTC Toa nha Linh Dam 251108_Book1" xfId="9848"/>
    <cellStyle name="_Duong dau cau+2 cau trung" xfId="9849"/>
    <cellStyle name="_Duong dau cau+2 cau trung_BÁO CÁO SỞ KẾ HOẠCH - 1" xfId="9850"/>
    <cellStyle name="_Duyet TK thay đôi" xfId="205"/>
    <cellStyle name="_Duyet TK thay đôi_!1 1 bao cao giao KH ve HTCMT vung TNB   12-12-2011" xfId="206"/>
    <cellStyle name="_Duyet TK thay đôi_Bieu4HTMT" xfId="207"/>
    <cellStyle name="_Duyet TK thay đôi_Bieu4HTMT_!1 1 bao cao giao KH ve HTCMT vung TNB   12-12-2011" xfId="208"/>
    <cellStyle name="_Duyet TK thay đôi_Bieu4HTMT_KH TPCP vung TNB (03-1-2012)" xfId="209"/>
    <cellStyle name="_Duyet TK thay đôi_KH TPCP vung TNB (03-1-2012)" xfId="210"/>
    <cellStyle name="_Duyet TK thay đôi_ra soat theo 7356" xfId="5223"/>
    <cellStyle name="_Duyet TK thay đôi_TONG HOP CHUNG 3.2.2012 (ban cuoi)" xfId="5224"/>
    <cellStyle name="_general and daywork" xfId="9851"/>
    <cellStyle name="_general and daywork_3MATTRAT" xfId="9852"/>
    <cellStyle name="_general and daywork_THOP1" xfId="9853"/>
    <cellStyle name="_Gia ca may" xfId="9863"/>
    <cellStyle name="_Gia ca may (moi)" xfId="9864"/>
    <cellStyle name="_Gia ca may (moi) 2" xfId="9865"/>
    <cellStyle name="_Gia ca may 2" xfId="9866"/>
    <cellStyle name="_Gia ca may theo TT06-2010 (OK)" xfId="9867"/>
    <cellStyle name="_Gia ca may theo TT06-2010 (OK) 2" xfId="9868"/>
    <cellStyle name="_gia vat lieu DC moi" xfId="9869"/>
    <cellStyle name="_gia vat lieu DC moi 2" xfId="9870"/>
    <cellStyle name="_gia vat lieu DC moi_BÁO CÁO SỞ KẾ HOẠCH - 1" xfId="9871"/>
    <cellStyle name="_gia vat lieu DC moi_BÁO CÁO SỞ KẾ HOẠCH - 1 2" xfId="9872"/>
    <cellStyle name="_Gia+KLdieuchinhgoi1" xfId="9873"/>
    <cellStyle name="_Gia+KLdieuchinhgoi1 2" xfId="9874"/>
    <cellStyle name="_Gia+KLdieuchinhgoi1_Book1" xfId="9875"/>
    <cellStyle name="_Gia+KLdieuchinhgoi1_Book1 2" xfId="9876"/>
    <cellStyle name="_Gia+KLgoi2dieuchinh" xfId="9877"/>
    <cellStyle name="_Gia+KLgoi2dieuchinh 2" xfId="9878"/>
    <cellStyle name="_Gia+KLgoi2dieuchinh_Book1" xfId="9879"/>
    <cellStyle name="_Gia+KLgoi2dieuchinh_TT tu van" xfId="9880"/>
    <cellStyle name="_Gia+KLgoi2dieuchinh_TT tu van 2" xfId="9881"/>
    <cellStyle name="_Giai doan Nguyen Ba Ngoc" xfId="9882"/>
    <cellStyle name="_Giai doan Nguyen Ba Ngoc_BÁO CÁO SỞ KẾ HOẠCH - 1" xfId="9883"/>
    <cellStyle name="_Giai doan Nguyen Ba Ngoc_BÁO CÁO SỞ KẾ HOẠCH - 1 2" xfId="9884"/>
    <cellStyle name="_Giao khoan 700g" xfId="9885"/>
    <cellStyle name="_Giao khoan 700g 2" xfId="9886"/>
    <cellStyle name="_Giao khoan 700g_BÁO CÁO SỞ KẾ HOẠCH - 1" xfId="9887"/>
    <cellStyle name="_Giao khoan 700g_BÁO CÁO SỞ KẾ HOẠCH - 1 2" xfId="9888"/>
    <cellStyle name="_GOITHAUSO2" xfId="211"/>
    <cellStyle name="_GOITHAUSO2 2" xfId="9854"/>
    <cellStyle name="_GOITHAUSO2_BÁO CÁO SỞ KẾ HOẠCH - 1" xfId="9855"/>
    <cellStyle name="_GOITHAUSO2_BÁO CÁO SỞ KẾ HOẠCH - 1 2" xfId="9856"/>
    <cellStyle name="_GOITHAUSO3" xfId="212"/>
    <cellStyle name="_GOITHAUSO3 2" xfId="9857"/>
    <cellStyle name="_GOITHAUSO3_BÁO CÁO SỞ KẾ HOẠCH - 1" xfId="9858"/>
    <cellStyle name="_GOITHAUSO3_BÁO CÁO SỞ KẾ HOẠCH - 1 2" xfId="9859"/>
    <cellStyle name="_GOITHAUSO4" xfId="213"/>
    <cellStyle name="_GOITHAUSO4 2" xfId="9860"/>
    <cellStyle name="_GOITHAUSO4_BÁO CÁO SỞ KẾ HOẠCH - 1" xfId="9861"/>
    <cellStyle name="_GOITHAUSO4_BÁO CÁO SỞ KẾ HOẠCH - 1 2" xfId="9862"/>
    <cellStyle name="_GTGT 2003" xfId="214"/>
    <cellStyle name="_Gui VU KH 5-5-09" xfId="215"/>
    <cellStyle name="_Gui VU KH 5-5-09_05-12  KH trung han 2016-2020 - Liem Thinh edited" xfId="216"/>
    <cellStyle name="_Gui VU KH 5-5-09_Copy of 05-12  KH trung han 2016-2020 - Liem Thinh edited (1)" xfId="217"/>
    <cellStyle name="_Gui VU KH 5-5-09_KH TPCP 2016-2020 (tong hop)" xfId="218"/>
    <cellStyle name="_HaHoa_TDT_DienCSang" xfId="219"/>
    <cellStyle name="_HaHoa19-5-07" xfId="220"/>
    <cellStyle name="_HQXB bo trai tran" xfId="9889"/>
    <cellStyle name="_HQXB bo trai tran 2" xfId="9890"/>
    <cellStyle name="_HSDX - BS Truong Troi" xfId="9891"/>
    <cellStyle name="_HSDX - BS Truong Troi 2" xfId="9892"/>
    <cellStyle name="_HSDX - Tram y te xa Duc Yen" xfId="9893"/>
    <cellStyle name="_HSDX - Tram y te xa Duc Yen 2" xfId="9894"/>
    <cellStyle name="_Huong CHI tieu Nhiem vu CTMTQG 2014(1)" xfId="221"/>
    <cellStyle name="_IN" xfId="222"/>
    <cellStyle name="_IN_!1 1 bao cao giao KH ve HTCMT vung TNB   12-12-2011" xfId="223"/>
    <cellStyle name="_IN_KH TPCP vung TNB (03-1-2012)" xfId="224"/>
    <cellStyle name="_IN_ra soat theo 7356" xfId="5225"/>
    <cellStyle name="_IN_TONG HOP CHUNG 3.2.2012 (ban cuoi)" xfId="5226"/>
    <cellStyle name="_KE KHAI THUE GTGT 2004" xfId="225"/>
    <cellStyle name="_KE KHAI THUE GTGT 2004_BCTC2004" xfId="226"/>
    <cellStyle name="_KH 2009" xfId="227"/>
    <cellStyle name="_KH 2009_15_10_2013 BC nhu cau von doi ung ODA (2014-2016) ngay 15102013 Sua" xfId="228"/>
    <cellStyle name="_KH 2009_BC nhu cau von doi ung ODA nganh NN (BKH)" xfId="229"/>
    <cellStyle name="_KH 2009_BC nhu cau von doi ung ODA nganh NN (BKH)_05-12  KH trung han 2016-2020 - Liem Thinh edited" xfId="230"/>
    <cellStyle name="_KH 2009_BC nhu cau von doi ung ODA nganh NN (BKH)_Copy of 05-12  KH trung han 2016-2020 - Liem Thinh edited (1)" xfId="231"/>
    <cellStyle name="_KH 2009_BC Tai co cau (bieu TH)" xfId="232"/>
    <cellStyle name="_KH 2009_BC Tai co cau (bieu TH)_05-12  KH trung han 2016-2020 - Liem Thinh edited" xfId="233"/>
    <cellStyle name="_KH 2009_BC Tai co cau (bieu TH)_Copy of 05-12  KH trung han 2016-2020 - Liem Thinh edited (1)" xfId="234"/>
    <cellStyle name="_KH 2009_DK 2014-2015 final" xfId="235"/>
    <cellStyle name="_KH 2009_DK 2014-2015 final_05-12  KH trung han 2016-2020 - Liem Thinh edited" xfId="236"/>
    <cellStyle name="_KH 2009_DK 2014-2015 final_Copy of 05-12  KH trung han 2016-2020 - Liem Thinh edited (1)" xfId="237"/>
    <cellStyle name="_KH 2009_DK 2014-2015 new" xfId="238"/>
    <cellStyle name="_KH 2009_DK 2014-2015 new_05-12  KH trung han 2016-2020 - Liem Thinh edited" xfId="239"/>
    <cellStyle name="_KH 2009_DK 2014-2015 new_Copy of 05-12  KH trung han 2016-2020 - Liem Thinh edited (1)" xfId="240"/>
    <cellStyle name="_KH 2009_DK KH CBDT 2014 11-11-2013" xfId="241"/>
    <cellStyle name="_KH 2009_DK KH CBDT 2014 11-11-2013(1)" xfId="242"/>
    <cellStyle name="_KH 2009_DK KH CBDT 2014 11-11-2013(1)_05-12  KH trung han 2016-2020 - Liem Thinh edited" xfId="243"/>
    <cellStyle name="_KH 2009_DK KH CBDT 2014 11-11-2013(1)_Copy of 05-12  KH trung han 2016-2020 - Liem Thinh edited (1)" xfId="244"/>
    <cellStyle name="_KH 2009_DK KH CBDT 2014 11-11-2013_05-12  KH trung han 2016-2020 - Liem Thinh edited" xfId="245"/>
    <cellStyle name="_KH 2009_DK KH CBDT 2014 11-11-2013_Copy of 05-12  KH trung han 2016-2020 - Liem Thinh edited (1)" xfId="246"/>
    <cellStyle name="_KH 2009_KH 2011-2015" xfId="247"/>
    <cellStyle name="_KH 2009_tai co cau dau tu (tong hop)1" xfId="248"/>
    <cellStyle name="_KH 2012 (TPCP) Bac Lieu (25-12-2011)" xfId="249"/>
    <cellStyle name="_Kh ql62 (2010) 11-09" xfId="250"/>
    <cellStyle name="_KH TPCP 2010 17-3-10" xfId="251"/>
    <cellStyle name="_KH TPCP vung TNB (03-1-2012)" xfId="252"/>
    <cellStyle name="_KH ung von cap bach 2009-Cuc NTTS de nghi (sua)" xfId="253"/>
    <cellStyle name="_KH.DTC.gd2016-2020 tinh (T2-2015)" xfId="254"/>
    <cellStyle name="_khao sat" xfId="9950"/>
    <cellStyle name="_khao sat 2" xfId="9951"/>
    <cellStyle name="_Khung 2012" xfId="255"/>
    <cellStyle name="_Khung nam 2010" xfId="256"/>
    <cellStyle name="_x0001__kien giang 2" xfId="257"/>
    <cellStyle name="_kl lap dat" xfId="9895"/>
    <cellStyle name="_kl lap dat 2" xfId="9896"/>
    <cellStyle name="_kl lap dat_BÁO CÁO SỞ KẾ HOẠCH - 1" xfId="9897"/>
    <cellStyle name="_kl lap dat_BÁO CÁO SỞ KẾ HOẠCH - 1 2" xfId="9898"/>
    <cellStyle name="_KT (2)" xfId="258"/>
    <cellStyle name="_KT (2) 2" xfId="259"/>
    <cellStyle name="_KT (2)_05-12  KH trung han 2016-2020 - Liem Thinh edited" xfId="260"/>
    <cellStyle name="_KT (2)_1" xfId="261"/>
    <cellStyle name="_KT (2)_1 2" xfId="262"/>
    <cellStyle name="_KT (2)_1_05-12  KH trung han 2016-2020 - Liem Thinh edited" xfId="263"/>
    <cellStyle name="_KT (2)_1_Book1" xfId="9899"/>
    <cellStyle name="_KT (2)_1_Book1 2" xfId="9900"/>
    <cellStyle name="_KT (2)_1_Copy of 05-12  KH trung han 2016-2020 - Liem Thinh edited (1)" xfId="264"/>
    <cellStyle name="_KT (2)_1_KH TPCP 2016-2020 (tong hop)" xfId="265"/>
    <cellStyle name="_KT (2)_1_Lora-tungchau" xfId="266"/>
    <cellStyle name="_KT (2)_1_Lora-tungchau 2" xfId="267"/>
    <cellStyle name="_KT (2)_1_Lora-tungchau_05-12  KH trung han 2016-2020 - Liem Thinh edited" xfId="268"/>
    <cellStyle name="_KT (2)_1_Lora-tungchau_Copy of 05-12  KH trung han 2016-2020 - Liem Thinh edited (1)" xfId="269"/>
    <cellStyle name="_KT (2)_1_Lora-tungchau_KH TPCP 2016-2020 (tong hop)" xfId="270"/>
    <cellStyle name="_KT (2)_1_Qt-HT3PQ1(CauKho)" xfId="271"/>
    <cellStyle name="_KT (2)_1_Qt-HT3PQ1(CauKho) 2" xfId="9901"/>
    <cellStyle name="_KT (2)_1_Qt-HT3PQ1(CauKho)_Book1" xfId="9276"/>
    <cellStyle name="_KT (2)_1_Qt-HT3PQ1(CauKho)_Don gia quy 3 nam 2003 - Ban Dien Luc" xfId="9277"/>
    <cellStyle name="_KT (2)_1_Qt-HT3PQ1(CauKho)_Don gia quy 3 nam 2003 - Ban Dien Luc 2" xfId="9902"/>
    <cellStyle name="_KT (2)_1_Qt-HT3PQ1(CauKho)_Giá" xfId="9903"/>
    <cellStyle name="_KT (2)_1_Qt-HT3PQ1(CauKho)_Giá 2" xfId="9904"/>
    <cellStyle name="_KT (2)_1_Qt-HT3PQ1(CauKho)_NC-VL2-2003" xfId="9278"/>
    <cellStyle name="_KT (2)_1_Qt-HT3PQ1(CauKho)_NC-VL2-2003 2" xfId="9905"/>
    <cellStyle name="_KT (2)_1_Qt-HT3PQ1(CauKho)_NC-VL2-2003_1" xfId="9279"/>
    <cellStyle name="_KT (2)_1_Qt-HT3PQ1(CauKho)_NC-VL2-2003_1 2" xfId="9906"/>
    <cellStyle name="_KT (2)_1_Qt-HT3PQ1(CauKho)_XL4Test5" xfId="9280"/>
    <cellStyle name="_KT (2)_1_Qt-HT3PQ1(CauKho)_XL4Test5 2" xfId="9907"/>
    <cellStyle name="_KT (2)_2" xfId="272"/>
    <cellStyle name="_KT (2)_2 2" xfId="9281"/>
    <cellStyle name="_KT (2)_2_TG-TH" xfId="273"/>
    <cellStyle name="_KT (2)_2_TG-TH 2" xfId="274"/>
    <cellStyle name="_KT (2)_2_TG-TH_05-12  KH trung han 2016-2020 - Liem Thinh edited" xfId="275"/>
    <cellStyle name="_KT (2)_2_TG-TH_ApGiaVatTu_cayxanh_latgach" xfId="276"/>
    <cellStyle name="_KT (2)_2_TG-TH_B_CPK(KHCB)" xfId="9908"/>
    <cellStyle name="_KT (2)_2_TG-TH_B_CPK(KHCB) 2" xfId="9909"/>
    <cellStyle name="_KT (2)_2_TG-TH_B_CPK(KHCB)_D65-Bo Cong An tam" xfId="9910"/>
    <cellStyle name="_KT (2)_2_TG-TH_B_CPK(KHCB)_D65-Bo Cong An tam 2" xfId="9911"/>
    <cellStyle name="_KT (2)_2_TG-TH_bang gia ap dung 2005" xfId="9912"/>
    <cellStyle name="_KT (2)_2_TG-TH_bang gia ap dung 2005 2" xfId="9913"/>
    <cellStyle name="_KT (2)_2_TG-TH_BANG TONG HOP TINH HINH THANH QUYET TOAN (MOI I)" xfId="277"/>
    <cellStyle name="_KT (2)_2_TG-TH_BANG TONG HOP TINH HINH THANH QUYET TOAN (MOI I) 2" xfId="5227"/>
    <cellStyle name="_KT (2)_2_TG-TH_BAO CAO KLCT PT2000" xfId="278"/>
    <cellStyle name="_KT (2)_2_TG-TH_BAO CAO KLCT PT2000 2" xfId="9914"/>
    <cellStyle name="_KT (2)_2_TG-TH_BAO CAO PT2000" xfId="279"/>
    <cellStyle name="_KT (2)_2_TG-TH_BAO CAO PT2000 2" xfId="9915"/>
    <cellStyle name="_KT (2)_2_TG-TH_BAO CAO PT2000_Book1" xfId="280"/>
    <cellStyle name="_KT (2)_2_TG-TH_BAO CAO PT2000_Book1 2" xfId="9916"/>
    <cellStyle name="_KT (2)_2_TG-TH_Bao cao XDCB 2001 - T11 KH dieu chinh 20-11-THAI" xfId="281"/>
    <cellStyle name="_KT (2)_2_TG-TH_Bao cao XDCB 2001 - T11 KH dieu chinh 20-11-THAI 2" xfId="9917"/>
    <cellStyle name="_KT (2)_2_TG-TH_BAO GIA NGAY 24-10-08 (co dam)" xfId="282"/>
    <cellStyle name="_KT (2)_2_TG-TH_BAO GIA NGAY 24-10-08 (co dam) 2" xfId="5228"/>
    <cellStyle name="_KT (2)_2_TG-TH_BC  NAM 2007" xfId="283"/>
    <cellStyle name="_KT (2)_2_TG-TH_BC CV 6403 BKHĐT" xfId="284"/>
    <cellStyle name="_KT (2)_2_TG-TH_BC nhu cau noi thon dot 2 nam 2013 (01.10.2013)" xfId="9918"/>
    <cellStyle name="_KT (2)_2_TG-TH_BC nhu cau noi thon dot 2 nam 2013 (01.10.2013) 2" xfId="9919"/>
    <cellStyle name="_KT (2)_2_TG-TH_BC NQ11-CP - chinh sua lai" xfId="285"/>
    <cellStyle name="_KT (2)_2_TG-TH_BC NQ11-CP-Quynh sau bieu so3" xfId="286"/>
    <cellStyle name="_KT (2)_2_TG-TH_BC_NQ11-CP_-_Thao_sua_lai" xfId="287"/>
    <cellStyle name="_KT (2)_2_TG-TH_bg-TTO-051104" xfId="9920"/>
    <cellStyle name="_KT (2)_2_TG-TH_bg-TTO-051104 2" xfId="9921"/>
    <cellStyle name="_KT (2)_2_TG-TH_Bieu mau cong trinh khoi cong moi 3-4" xfId="288"/>
    <cellStyle name="_KT (2)_2_TG-TH_Bieu TPCP 2015-xin keo dai 3.2016" xfId="5229"/>
    <cellStyle name="_KT (2)_2_TG-TH_Bieu3ODA" xfId="289"/>
    <cellStyle name="_KT (2)_2_TG-TH_Bieu3ODA_1" xfId="290"/>
    <cellStyle name="_KT (2)_2_TG-TH_Bieu4HTMT" xfId="291"/>
    <cellStyle name="_KT (2)_2_TG-TH_bo sung von KCH nam 2010 va Du an tre kho khan" xfId="292"/>
    <cellStyle name="_KT (2)_2_TG-TH_Book1" xfId="293"/>
    <cellStyle name="_KT (2)_2_TG-TH_Book1 2" xfId="294"/>
    <cellStyle name="_KT (2)_2_TG-TH_Book1_1" xfId="295"/>
    <cellStyle name="_KT (2)_2_TG-TH_Book1_1 2" xfId="296"/>
    <cellStyle name="_KT (2)_2_TG-TH_Book1_1_Bang thong  ke dao duong" xfId="9922"/>
    <cellStyle name="_KT (2)_2_TG-TH_Book1_1_Bang thong  ke dao duong 2" xfId="9923"/>
    <cellStyle name="_KT (2)_2_TG-TH_Book1_1_BC CV 6403 BKHĐT" xfId="297"/>
    <cellStyle name="_KT (2)_2_TG-TH_Book1_1_BC CV 6403 BKHĐT 2" xfId="5230"/>
    <cellStyle name="_KT (2)_2_TG-TH_Book1_1_Bieu mau cong trinh khoi cong moi 3-4" xfId="298"/>
    <cellStyle name="_KT (2)_2_TG-TH_Book1_1_Bieu mau cong trinh khoi cong moi 3-4 2" xfId="5231"/>
    <cellStyle name="_KT (2)_2_TG-TH_Book1_1_Bieu3ODA" xfId="299"/>
    <cellStyle name="_KT (2)_2_TG-TH_Book1_1_Bieu3ODA 2" xfId="5232"/>
    <cellStyle name="_KT (2)_2_TG-TH_Book1_1_Bieu4HTMT" xfId="300"/>
    <cellStyle name="_KT (2)_2_TG-TH_Book1_1_Bieu4HTMT 2" xfId="5233"/>
    <cellStyle name="_KT (2)_2_TG-TH_Book1_1_Book1" xfId="301"/>
    <cellStyle name="_KT (2)_2_TG-TH_Book1_1_Book1 2" xfId="9924"/>
    <cellStyle name="_KT (2)_2_TG-TH_Book1_1_DanhMucDonGiaVTTB_Dien_TAM" xfId="9282"/>
    <cellStyle name="_KT (2)_2_TG-TH_Book1_1_DanhMucDonGiaVTTB_Dien_TAM 2" xfId="9925"/>
    <cellStyle name="_KT (2)_2_TG-TH_Book1_1_Giá" xfId="9926"/>
    <cellStyle name="_KT (2)_2_TG-TH_Book1_1_Giá 2" xfId="9927"/>
    <cellStyle name="_KT (2)_2_TG-TH_Book1_1_Giai doan Nguyen Ba Ngoc" xfId="9928"/>
    <cellStyle name="_KT (2)_2_TG-TH_Book1_1_Giai doan Nguyen Ba Ngoc 2" xfId="9929"/>
    <cellStyle name="_KT (2)_2_TG-TH_Book1_1_Luy ke von ung nam 2011 -Thoa gui ngay 12-8-2012" xfId="302"/>
    <cellStyle name="_KT (2)_2_TG-TH_Book1_1_Luy ke von ung nam 2011 -Thoa gui ngay 12-8-2012 2" xfId="5234"/>
    <cellStyle name="_KT (2)_2_TG-TH_Book1_1_NC+M Be nuoc" xfId="9930"/>
    <cellStyle name="_KT (2)_2_TG-TH_Book1_1_NC+M Be nuoc 2" xfId="9931"/>
    <cellStyle name="_KT (2)_2_TG-TH_Book1_1_PLHD goi 3 XD so 2" xfId="9932"/>
    <cellStyle name="_KT (2)_2_TG-TH_Book1_1_PLHD goi 3 XD so 2 2" xfId="9933"/>
    <cellStyle name="_KT (2)_2_TG-TH_Book1_1_Sheet1" xfId="9934"/>
    <cellStyle name="_KT (2)_2_TG-TH_Book1_1_Sheet1 2" xfId="9935"/>
    <cellStyle name="_KT (2)_2_TG-TH_Book1_1_THKQ TD 6.2014" xfId="9936"/>
    <cellStyle name="_KT (2)_2_TG-TH_Book1_1_THKQ TD 6.2014 2" xfId="9937"/>
    <cellStyle name="_KT (2)_2_TG-TH_Book1_1_XL4Test5" xfId="9938"/>
    <cellStyle name="_KT (2)_2_TG-TH_Book1_1_XL4Test5 2" xfId="9939"/>
    <cellStyle name="_KT (2)_2_TG-TH_Book1_2" xfId="303"/>
    <cellStyle name="_KT (2)_2_TG-TH_Book1_2 2" xfId="304"/>
    <cellStyle name="_KT (2)_2_TG-TH_Book1_2_BC CV 6403 BKHĐT" xfId="305"/>
    <cellStyle name="_KT (2)_2_TG-TH_Book1_2_Bieu3ODA" xfId="306"/>
    <cellStyle name="_KT (2)_2_TG-TH_Book1_2_Giá" xfId="9940"/>
    <cellStyle name="_KT (2)_2_TG-TH_Book1_2_Giá 2" xfId="9941"/>
    <cellStyle name="_KT (2)_2_TG-TH_Book1_2_Luy ke von ung nam 2011 -Thoa gui ngay 12-8-2012" xfId="307"/>
    <cellStyle name="_KT (2)_2_TG-TH_Book1_2_XL4Test5" xfId="9942"/>
    <cellStyle name="_KT (2)_2_TG-TH_Book1_2_XL4Test5 2" xfId="9943"/>
    <cellStyle name="_KT (2)_2_TG-TH_Book1_3" xfId="308"/>
    <cellStyle name="_KT (2)_2_TG-TH_Book1_3 2" xfId="309"/>
    <cellStyle name="_KT (2)_2_TG-TH_Book1_3_Book1" xfId="9944"/>
    <cellStyle name="_KT (2)_2_TG-TH_Book1_3_Book1 2" xfId="9952"/>
    <cellStyle name="_KT (2)_2_TG-TH_Book1_3_DT truong thinh phu" xfId="9283"/>
    <cellStyle name="_KT (2)_2_TG-TH_Book1_3_Giá" xfId="9953"/>
    <cellStyle name="_KT (2)_2_TG-TH_Book1_3_Giá 2" xfId="9954"/>
    <cellStyle name="_KT (2)_2_TG-TH_Book1_3_THKQ TD 6.2014" xfId="9955"/>
    <cellStyle name="_KT (2)_2_TG-TH_Book1_3_THKQ TD 6.2014 2" xfId="9956"/>
    <cellStyle name="_KT (2)_2_TG-TH_Book1_3_XL4Test5" xfId="9284"/>
    <cellStyle name="_KT (2)_2_TG-TH_Book1_3_XL4Test5 2" xfId="9957"/>
    <cellStyle name="_KT (2)_2_TG-TH_Book1_3_XL4Test5_1" xfId="9958"/>
    <cellStyle name="_KT (2)_2_TG-TH_Book1_3_XL4Test5_1 2" xfId="9959"/>
    <cellStyle name="_KT (2)_2_TG-TH_Book1_3_XL4Test5_1_D65-Bo Cong An tam" xfId="9960"/>
    <cellStyle name="_KT (2)_2_TG-TH_Book1_3_XL4Test5_1_D65-Bo Cong An tam 2" xfId="9961"/>
    <cellStyle name="_KT (2)_2_TG-TH_Book1_4" xfId="5235"/>
    <cellStyle name="_KT (2)_2_TG-TH_Book1_bang gia ap dung 2005" xfId="9962"/>
    <cellStyle name="_KT (2)_2_TG-TH_Book1_Bang thong  ke dao duong" xfId="9963"/>
    <cellStyle name="_KT (2)_2_TG-TH_Book1_Bang thong  ke dao duong 2" xfId="9964"/>
    <cellStyle name="_KT (2)_2_TG-TH_Book1_BC CV 6403 BKHĐT" xfId="310"/>
    <cellStyle name="_KT (2)_2_TG-TH_Book1_bg-TTO-051104" xfId="9965"/>
    <cellStyle name="_KT (2)_2_TG-TH_Book1_Bieu mau cong trinh khoi cong moi 3-4" xfId="311"/>
    <cellStyle name="_KT (2)_2_TG-TH_Book1_Bieu3ODA" xfId="312"/>
    <cellStyle name="_KT (2)_2_TG-TH_Book1_Bieu4HTMT" xfId="313"/>
    <cellStyle name="_KT (2)_2_TG-TH_Book1_bo sung von KCH nam 2010 va Du an tre kho khan" xfId="314"/>
    <cellStyle name="_KT (2)_2_TG-TH_Book1_Book1" xfId="315"/>
    <cellStyle name="_KT (2)_2_TG-TH_Book1_Book1 2" xfId="9966"/>
    <cellStyle name="_KT (2)_2_TG-TH_Book1_Book1_Giá" xfId="9967"/>
    <cellStyle name="_KT (2)_2_TG-TH_Book1_Book1_Giá 2" xfId="9968"/>
    <cellStyle name="_KT (2)_2_TG-TH_Book1_danh muc chuan bi dau tu 2011 ngay 07-6-2011" xfId="316"/>
    <cellStyle name="_KT (2)_2_TG-TH_Book1_Danh muc pbo nguon von XSKT, XDCB nam 2009 chuyen qua nam 2010" xfId="317"/>
    <cellStyle name="_KT (2)_2_TG-TH_Book1_DanhMucDonGiaVTTB_Dien_TAM" xfId="9285"/>
    <cellStyle name="_KT (2)_2_TG-TH_Book1_DanhMucDonGiaVTTB_Dien_TAM 2" xfId="9969"/>
    <cellStyle name="_KT (2)_2_TG-TH_Book1_dieu chinh KH 2011 ngay 26-5-2011111" xfId="318"/>
    <cellStyle name="_KT (2)_2_TG-TH_Book1_DS KCH PHAN BO VON NSDP NAM 2010" xfId="319"/>
    <cellStyle name="_KT (2)_2_TG-TH_Book1_Giá" xfId="9970"/>
    <cellStyle name="_KT (2)_2_TG-TH_Book1_giao KH 2011 ngay 10-12-2010" xfId="320"/>
    <cellStyle name="_KT (2)_2_TG-TH_Book1_Luy ke von ung nam 2011 -Thoa gui ngay 12-8-2012" xfId="321"/>
    <cellStyle name="_KT (2)_2_TG-TH_Book1_XL4Poppy" xfId="9971"/>
    <cellStyle name="_KT (2)_2_TG-TH_Book1_XL4Poppy 2" xfId="9972"/>
    <cellStyle name="_KT (2)_2_TG-TH_CAU Khanh Nam(Thi Cong)" xfId="322"/>
    <cellStyle name="_KT (2)_2_TG-TH_CAU Khanh Nam(Thi Cong) 2" xfId="5236"/>
    <cellStyle name="_KT (2)_2_TG-TH_ChiHuong_ApGia" xfId="323"/>
    <cellStyle name="_KT (2)_2_TG-TH_CoCauPhi (version 1)" xfId="324"/>
    <cellStyle name="_KT (2)_2_TG-TH_Copy of 05-12  KH trung han 2016-2020 - Liem Thinh edited (1)" xfId="325"/>
    <cellStyle name="_KT (2)_2_TG-TH_D65-Bo Cong An tam" xfId="9973"/>
    <cellStyle name="_KT (2)_2_TG-TH_D65-Bo Cong An tam 2" xfId="9974"/>
    <cellStyle name="_KT (2)_2_TG-TH_danh muc chuan bi dau tu 2011 ngay 07-6-2011" xfId="326"/>
    <cellStyle name="_KT (2)_2_TG-TH_Danh muc pbo nguon von XSKT, XDCB nam 2009 chuyen qua nam 2010" xfId="327"/>
    <cellStyle name="_KT (2)_2_TG-TH_DAU NOI PL-CL TAI PHU LAMHC" xfId="328"/>
    <cellStyle name="_KT (2)_2_TG-TH_Dcdtoan-bcnckt " xfId="9286"/>
    <cellStyle name="_KT (2)_2_TG-TH_Dcdtoan-bcnckt  2" xfId="9975"/>
    <cellStyle name="_KT (2)_2_TG-TH_Dcdtoan-bcnckt _XL4Poppy" xfId="9976"/>
    <cellStyle name="_KT (2)_2_TG-TH_Dcdtoan-bcnckt _XL4Test5" xfId="9977"/>
    <cellStyle name="_KT (2)_2_TG-TH_Dcdtoan-bcnckt _XL4Test5 2" xfId="9978"/>
    <cellStyle name="_KT (2)_2_TG-TH_Dcdtoan-bcnckt _XL4Test5_D65-Bo Cong An tam" xfId="9979"/>
    <cellStyle name="_KT (2)_2_TG-TH_Dcdtoan-bcnckt _XL4Test5_D65-Bo Cong An tam 2" xfId="9980"/>
    <cellStyle name="_KT (2)_2_TG-TH_dieu chinh KH 2011 ngay 26-5-2011111" xfId="329"/>
    <cellStyle name="_KT (2)_2_TG-TH_DN_MCT" xfId="9981"/>
    <cellStyle name="_KT (2)_2_TG-TH_DN_MCT 2" xfId="9982"/>
    <cellStyle name="_KT (2)_2_TG-TH_DN_MCT_D65-Bo Cong An tam" xfId="9983"/>
    <cellStyle name="_KT (2)_2_TG-TH_DN_MCT_D65-Bo Cong An tam 2" xfId="9984"/>
    <cellStyle name="_KT (2)_2_TG-TH_DN_MTP" xfId="9287"/>
    <cellStyle name="_KT (2)_2_TG-TH_DN_MTP 2" xfId="9985"/>
    <cellStyle name="_KT (2)_2_TG-TH_DN_MTP_D65-Bo Cong An tam" xfId="9986"/>
    <cellStyle name="_KT (2)_2_TG-TH_DN_MTP_D65-Bo Cong An tam 2" xfId="9987"/>
    <cellStyle name="_KT (2)_2_TG-TH_Dongia2-2003" xfId="9288"/>
    <cellStyle name="_KT (2)_2_TG-TH_Dongia2-2003 2" xfId="9988"/>
    <cellStyle name="_KT (2)_2_TG-TH_Dongia2-2003_D65-Bo Cong An tam" xfId="9989"/>
    <cellStyle name="_KT (2)_2_TG-TH_Dongia2-2003_D65-Bo Cong An tam 2" xfId="9990"/>
    <cellStyle name="_KT (2)_2_TG-TH_Dongia2-2003_DT truong thinh phu" xfId="9289"/>
    <cellStyle name="_KT (2)_2_TG-TH_DS KCH PHAN BO VON NSDP NAM 2010" xfId="330"/>
    <cellStyle name="_KT (2)_2_TG-TH_DT truong thinh phu" xfId="9290"/>
    <cellStyle name="_KT (2)_2_TG-TH_DTCDT MR.2N110.HOCMON.TDTOAN.CCUNG" xfId="331"/>
    <cellStyle name="_KT (2)_2_TG-TH_DTCDT MR.2N110.HOCMON.TDTOAN.CCUNG 2" xfId="9991"/>
    <cellStyle name="_KT (2)_2_TG-TH_DU TRU VAT TU" xfId="332"/>
    <cellStyle name="_KT (2)_2_TG-TH_DU TRU VAT TU 2" xfId="9992"/>
    <cellStyle name="_KT (2)_2_TG-TH_Giá" xfId="9993"/>
    <cellStyle name="_KT (2)_2_TG-TH_Giá 2" xfId="9994"/>
    <cellStyle name="_KT (2)_2_TG-TH_giao KH 2011 ngay 10-12-2010" xfId="333"/>
    <cellStyle name="_KT (2)_2_TG-TH_GTGT 2003" xfId="334"/>
    <cellStyle name="_KT (2)_2_TG-TH_KE KHAI THUE GTGT 2004" xfId="335"/>
    <cellStyle name="_KT (2)_2_TG-TH_KE KHAI THUE GTGT 2004 2" xfId="5237"/>
    <cellStyle name="_KT (2)_2_TG-TH_KE KHAI THUE GTGT 2004_BCTC2004" xfId="336"/>
    <cellStyle name="_KT (2)_2_TG-TH_KH TPCP 2016-2020 (tong hop)" xfId="337"/>
    <cellStyle name="_KT (2)_2_TG-TH_KH TPCP vung TNB (03-1-2012)" xfId="338"/>
    <cellStyle name="_KT (2)_2_TG-TH_kien giang 2" xfId="339"/>
    <cellStyle name="_KT (2)_2_TG-TH_Lora-tungchau" xfId="340"/>
    <cellStyle name="_KT (2)_2_TG-TH_Luy ke von ung nam 2011 -Thoa gui ngay 12-8-2012" xfId="341"/>
    <cellStyle name="_KT (2)_2_TG-TH_moi" xfId="9291"/>
    <cellStyle name="_KT (2)_2_TG-TH_moi 2" xfId="9995"/>
    <cellStyle name="_KT (2)_2_TG-TH_moi_XL4Poppy" xfId="9996"/>
    <cellStyle name="_KT (2)_2_TG-TH_moi_XL4Poppy 2" xfId="9997"/>
    <cellStyle name="_KT (2)_2_TG-TH_moi_XL4Test5" xfId="9998"/>
    <cellStyle name="_KT (2)_2_TG-TH_moi_XL4Test5 2" xfId="9999"/>
    <cellStyle name="_KT (2)_2_TG-TH_moi_XL4Test5_D65-Bo Cong An tam" xfId="10000"/>
    <cellStyle name="_KT (2)_2_TG-TH_moi_XL4Test5_D65-Bo Cong An tam 2" xfId="10001"/>
    <cellStyle name="_KT (2)_2_TG-TH_N_PBMCT" xfId="10002"/>
    <cellStyle name="_KT (2)_2_TG-TH_N_PBMCT 2" xfId="10003"/>
    <cellStyle name="_KT (2)_2_TG-TH_N_PBMCT_D65-Bo Cong An tam" xfId="10004"/>
    <cellStyle name="_KT (2)_2_TG-TH_N_PBMCT_D65-Bo Cong An tam 2" xfId="10005"/>
    <cellStyle name="_KT (2)_2_TG-TH_NC+M Be nuoc" xfId="10006"/>
    <cellStyle name="_KT (2)_2_TG-TH_NhanCong" xfId="342"/>
    <cellStyle name="_KT (2)_2_TG-TH_N-X-T-04" xfId="343"/>
    <cellStyle name="_KT (2)_2_TG-TH_PGIA-phieu tham tra Kho bac" xfId="344"/>
    <cellStyle name="_KT (2)_2_TG-TH_phu luc tong ket tinh hinh TH giai doan 03-10 (ngay 30)" xfId="345"/>
    <cellStyle name="_KT (2)_2_TG-TH_PLHD goi 3 XD so 2" xfId="10007"/>
    <cellStyle name="_KT (2)_2_TG-TH_PLHD goi 3 XD so 2 2" xfId="10008"/>
    <cellStyle name="_KT (2)_2_TG-TH_PT02-02" xfId="346"/>
    <cellStyle name="_KT (2)_2_TG-TH_PT02-02 2" xfId="10009"/>
    <cellStyle name="_KT (2)_2_TG-TH_PT02-02_Book1" xfId="347"/>
    <cellStyle name="_KT (2)_2_TG-TH_PT02-02_Book1 2" xfId="10010"/>
    <cellStyle name="_KT (2)_2_TG-TH_PT02-03" xfId="348"/>
    <cellStyle name="_KT (2)_2_TG-TH_PT02-03 2" xfId="10011"/>
    <cellStyle name="_KT (2)_2_TG-TH_PT02-03_Book1" xfId="349"/>
    <cellStyle name="_KT (2)_2_TG-TH_PT02-03_Book1 2" xfId="10012"/>
    <cellStyle name="_KT (2)_2_TG-TH_Qt-HT3PQ1(CauKho)" xfId="350"/>
    <cellStyle name="_KT (2)_2_TG-TH_Qt-HT3PQ1(CauKho) 2" xfId="10013"/>
    <cellStyle name="_KT (2)_2_TG-TH_Qt-HT3PQ1(CauKho)_Book1" xfId="9292"/>
    <cellStyle name="_KT (2)_2_TG-TH_Qt-HT3PQ1(CauKho)_Don gia quy 3 nam 2003 - Ban Dien Luc" xfId="9293"/>
    <cellStyle name="_KT (2)_2_TG-TH_Qt-HT3PQ1(CauKho)_Don gia quy 3 nam 2003 - Ban Dien Luc 2" xfId="10014"/>
    <cellStyle name="_KT (2)_2_TG-TH_Qt-HT3PQ1(CauKho)_Giá" xfId="10015"/>
    <cellStyle name="_KT (2)_2_TG-TH_Qt-HT3PQ1(CauKho)_Giá 2" xfId="10016"/>
    <cellStyle name="_KT (2)_2_TG-TH_Qt-HT3PQ1(CauKho)_NC-VL2-2003" xfId="9294"/>
    <cellStyle name="_KT (2)_2_TG-TH_Qt-HT3PQ1(CauKho)_NC-VL2-2003 2" xfId="10017"/>
    <cellStyle name="_KT (2)_2_TG-TH_Qt-HT3PQ1(CauKho)_NC-VL2-2003_1" xfId="9295"/>
    <cellStyle name="_KT (2)_2_TG-TH_Qt-HT3PQ1(CauKho)_NC-VL2-2003_1 2" xfId="10018"/>
    <cellStyle name="_KT (2)_2_TG-TH_Qt-HT3PQ1(CauKho)_XL4Test5" xfId="9296"/>
    <cellStyle name="_KT (2)_2_TG-TH_Qt-HT3PQ1(CauKho)_XL4Test5 2" xfId="10019"/>
    <cellStyle name="_KT (2)_2_TG-TH_ra soat theo 7356" xfId="5238"/>
    <cellStyle name="_KT (2)_2_TG-TH_Sheet1" xfId="351"/>
    <cellStyle name="_KT (2)_2_TG-TH_Sheet1 2" xfId="10020"/>
    <cellStyle name="_KT (2)_2_TG-TH_Sheet2" xfId="9297"/>
    <cellStyle name="_KT (2)_2_TG-TH_Sheet3" xfId="10021"/>
    <cellStyle name="_KT (2)_2_TG-TH_Sheet3 2" xfId="10022"/>
    <cellStyle name="_KT (2)_2_TG-TH_Theo doi  cong trinh tham dinh DT 2012" xfId="10023"/>
    <cellStyle name="_KT (2)_2_TG-TH_Theo doi  cong trinh tham dinh DT 2012 2" xfId="10024"/>
    <cellStyle name="_KT (2)_2_TG-TH_TK152-04" xfId="352"/>
    <cellStyle name="_KT (2)_2_TG-TH_TONG HOP CHUNG 3.2.2012 (ban cuoi)" xfId="5239"/>
    <cellStyle name="_KT (2)_2_TG-TH_XL4Poppy" xfId="9298"/>
    <cellStyle name="_KT (2)_2_TG-TH_XL4Poppy 2" xfId="10025"/>
    <cellStyle name="_KT (2)_2_TG-TH_XL4Poppy_XL4Test5" xfId="10026"/>
    <cellStyle name="_KT (2)_2_TG-TH_XL4Poppy_XL4Test5 2" xfId="10027"/>
    <cellStyle name="_KT (2)_2_TG-TH_XL4Poppy_XL4Test5_D65-Bo Cong An tam" xfId="10028"/>
    <cellStyle name="_KT (2)_2_TG-TH_XL4Poppy_XL4Test5_D65-Bo Cong An tam 2" xfId="10029"/>
    <cellStyle name="_KT (2)_2_TG-TH_XL4Test5" xfId="9299"/>
    <cellStyle name="_KT (2)_2_TG-TH_XL4Test5 2" xfId="10030"/>
    <cellStyle name="_KT (2)_2_TG-TH_XL4Test5_1" xfId="10031"/>
    <cellStyle name="_KT (2)_2_TG-TH_XL4Test5_1 2" xfId="10032"/>
    <cellStyle name="_KT (2)_2_TG-TH_XL4Test5_B_CPK(KHCB)" xfId="10033"/>
    <cellStyle name="_KT (2)_2_TG-TH_XL4Test5_B_CPK(KHCB) 2" xfId="10034"/>
    <cellStyle name="_KT (2)_2_TG-TH_XL4Test5_DN_MCT" xfId="10035"/>
    <cellStyle name="_KT (2)_2_TG-TH_XL4Test5_DN_MCT 2" xfId="10036"/>
    <cellStyle name="_KT (2)_2_TG-TH_XL4Test5_DN_MTP" xfId="10037"/>
    <cellStyle name="_KT (2)_2_TG-TH_XL4Test5_DN_MTP 2" xfId="10038"/>
    <cellStyle name="_KT (2)_2_TG-TH_XL4Test5_N_PBMCT" xfId="10039"/>
    <cellStyle name="_KT (2)_2_TG-TH_XL4Test5_N_PBMCT 2" xfId="10040"/>
    <cellStyle name="_KT (2)_2_TG-TH_XL4Test5_XL4Test5" xfId="10041"/>
    <cellStyle name="_KT (2)_2_TG-TH_XL4Test5_XL4Test5 2" xfId="10042"/>
    <cellStyle name="_KT (2)_2_TG-TH_XL4Test5_XL4Test5_D65-Bo Cong An tam" xfId="10043"/>
    <cellStyle name="_KT (2)_2_TG-TH_XL4Test5_XL4Test5_D65-Bo Cong An tam 2" xfId="10044"/>
    <cellStyle name="_KT (2)_2_TG-TH_ÿÿÿÿÿ" xfId="353"/>
    <cellStyle name="_KT (2)_2_TG-TH_ÿÿÿÿÿ 2" xfId="10045"/>
    <cellStyle name="_KT (2)_2_TG-TH_ÿÿÿÿÿ_Bieu mau cong trinh khoi cong moi 3-4" xfId="354"/>
    <cellStyle name="_KT (2)_2_TG-TH_ÿÿÿÿÿ_Bieu TPCP 2015-xin keo dai 3.2016" xfId="5240"/>
    <cellStyle name="_KT (2)_2_TG-TH_ÿÿÿÿÿ_Bieu3ODA" xfId="355"/>
    <cellStyle name="_KT (2)_2_TG-TH_ÿÿÿÿÿ_Bieu4HTMT" xfId="356"/>
    <cellStyle name="_KT (2)_2_TG-TH_ÿÿÿÿÿ_KH TPCP vung TNB (03-1-2012)" xfId="357"/>
    <cellStyle name="_KT (2)_2_TG-TH_ÿÿÿÿÿ_kien giang 2" xfId="358"/>
    <cellStyle name="_KT (2)_2_TG-TH_ÿÿÿÿÿ_ra soat theo 7356" xfId="5241"/>
    <cellStyle name="_KT (2)_2_TG-TH_ÿÿÿÿÿ_TONG HOP CHUNG 3.2.2012 (ban cuoi)" xfId="5242"/>
    <cellStyle name="_KT (2)_3" xfId="359"/>
    <cellStyle name="_KT (2)_3 2" xfId="9300"/>
    <cellStyle name="_KT (2)_3_TG-TH" xfId="360"/>
    <cellStyle name="_KT (2)_3_TG-TH 2" xfId="361"/>
    <cellStyle name="_KT (2)_3_TG-TH_05-12  KH trung han 2016-2020 - Liem Thinh edited" xfId="362"/>
    <cellStyle name="_KT (2)_3_TG-TH_BC  NAM 2007" xfId="363"/>
    <cellStyle name="_KT (2)_3_TG-TH_BC nhu cau noi thon dot 2 nam 2013 (01.10.2013)" xfId="10046"/>
    <cellStyle name="_KT (2)_3_TG-TH_BC nhu cau noi thon dot 2 nam 2013 (01.10.2013) 2" xfId="10047"/>
    <cellStyle name="_KT (2)_3_TG-TH_Bieu mau cong trinh khoi cong moi 3-4" xfId="364"/>
    <cellStyle name="_KT (2)_3_TG-TH_Bieu TPCP 2015-xin keo dai 3.2016" xfId="5243"/>
    <cellStyle name="_KT (2)_3_TG-TH_Bieu3ODA" xfId="365"/>
    <cellStyle name="_KT (2)_3_TG-TH_Bieu3ODA_1" xfId="366"/>
    <cellStyle name="_KT (2)_3_TG-TH_Bieu4HTMT" xfId="367"/>
    <cellStyle name="_KT (2)_3_TG-TH_bo sung von KCH nam 2010 va Du an tre kho khan" xfId="368"/>
    <cellStyle name="_KT (2)_3_TG-TH_Book1" xfId="369"/>
    <cellStyle name="_KT (2)_3_TG-TH_Book1 2" xfId="370"/>
    <cellStyle name="_KT (2)_3_TG-TH_Book1_1" xfId="5244"/>
    <cellStyle name="_KT (2)_3_TG-TH_Book1_1 2" xfId="10048"/>
    <cellStyle name="_KT (2)_3_TG-TH_Book1_1_Bang thong  ke dao duong" xfId="10049"/>
    <cellStyle name="_KT (2)_3_TG-TH_Book1_1_Bang thong  ke dao duong 2" xfId="10050"/>
    <cellStyle name="_KT (2)_3_TG-TH_Book1_1_Book1" xfId="10051"/>
    <cellStyle name="_KT (2)_3_TG-TH_Book1_1_Book1 2" xfId="10052"/>
    <cellStyle name="_KT (2)_3_TG-TH_Book1_BC-QT-WB-dthao" xfId="371"/>
    <cellStyle name="_KT (2)_3_TG-TH_Book1_BC-QT-WB-dthao 2" xfId="10053"/>
    <cellStyle name="_KT (2)_3_TG-TH_Book1_BC-QT-WB-dthao_05-12  KH trung han 2016-2020 - Liem Thinh edited" xfId="372"/>
    <cellStyle name="_KT (2)_3_TG-TH_Book1_BC-QT-WB-dthao_Copy of 05-12  KH trung han 2016-2020 - Liem Thinh edited (1)" xfId="373"/>
    <cellStyle name="_KT (2)_3_TG-TH_Book1_BC-QT-WB-dthao_KH TPCP 2016-2020 (tong hop)" xfId="374"/>
    <cellStyle name="_KT (2)_3_TG-TH_Book1_Book1" xfId="10054"/>
    <cellStyle name="_KT (2)_3_TG-TH_Book1_Book1 2" xfId="10055"/>
    <cellStyle name="_KT (2)_3_TG-TH_Book1_Giá" xfId="10056"/>
    <cellStyle name="_KT (2)_3_TG-TH_Book1_Giá 2" xfId="10057"/>
    <cellStyle name="_KT (2)_3_TG-TH_Book1_KH TPCP vung TNB (03-1-2012)" xfId="375"/>
    <cellStyle name="_KT (2)_3_TG-TH_Book1_kien giang 2" xfId="376"/>
    <cellStyle name="_KT (2)_3_TG-TH_Book1_XL4Test5" xfId="10058"/>
    <cellStyle name="_KT (2)_3_TG-TH_Copy of 05-12  KH trung han 2016-2020 - Liem Thinh edited (1)" xfId="377"/>
    <cellStyle name="_KT (2)_3_TG-TH_danh muc chuan bi dau tu 2011 ngay 07-6-2011" xfId="378"/>
    <cellStyle name="_KT (2)_3_TG-TH_Danh muc pbo nguon von XSKT, XDCB nam 2009 chuyen qua nam 2010" xfId="379"/>
    <cellStyle name="_KT (2)_3_TG-TH_dieu chinh KH 2011 ngay 26-5-2011111" xfId="380"/>
    <cellStyle name="_KT (2)_3_TG-TH_DS KCH PHAN BO VON NSDP NAM 2010" xfId="381"/>
    <cellStyle name="_KT (2)_3_TG-TH_giao KH 2011 ngay 10-12-2010" xfId="382"/>
    <cellStyle name="_KT (2)_3_TG-TH_GTGT 2003" xfId="383"/>
    <cellStyle name="_KT (2)_3_TG-TH_KE KHAI THUE GTGT 2004" xfId="384"/>
    <cellStyle name="_KT (2)_3_TG-TH_KE KHAI THUE GTGT 2004_BCTC2004" xfId="385"/>
    <cellStyle name="_KT (2)_3_TG-TH_KH TPCP 2016-2020 (tong hop)" xfId="386"/>
    <cellStyle name="_KT (2)_3_TG-TH_KH TPCP vung TNB (03-1-2012)" xfId="387"/>
    <cellStyle name="_KT (2)_3_TG-TH_kien giang 2" xfId="388"/>
    <cellStyle name="_KT (2)_3_TG-TH_Lora-tungchau" xfId="389"/>
    <cellStyle name="_KT (2)_3_TG-TH_Lora-tungchau 2" xfId="390"/>
    <cellStyle name="_KT (2)_3_TG-TH_Lora-tungchau_05-12  KH trung han 2016-2020 - Liem Thinh edited" xfId="391"/>
    <cellStyle name="_KT (2)_3_TG-TH_Lora-tungchau_Copy of 05-12  KH trung han 2016-2020 - Liem Thinh edited (1)" xfId="392"/>
    <cellStyle name="_KT (2)_3_TG-TH_Lora-tungchau_KH TPCP 2016-2020 (tong hop)" xfId="393"/>
    <cellStyle name="_KT (2)_3_TG-TH_N-X-T-04" xfId="394"/>
    <cellStyle name="_KT (2)_3_TG-TH_PERSONAL" xfId="395"/>
    <cellStyle name="_KT (2)_3_TG-TH_PERSONAL_BC CV 6403 BKHĐT" xfId="396"/>
    <cellStyle name="_KT (2)_3_TG-TH_PERSONAL_Bieu mau cong trinh khoi cong moi 3-4" xfId="397"/>
    <cellStyle name="_KT (2)_3_TG-TH_PERSONAL_Bieu3ODA" xfId="398"/>
    <cellStyle name="_KT (2)_3_TG-TH_PERSONAL_Bieu4HTMT" xfId="399"/>
    <cellStyle name="_KT (2)_3_TG-TH_PERSONAL_Book1" xfId="400"/>
    <cellStyle name="_KT (2)_3_TG-TH_PERSONAL_Book1 2" xfId="401"/>
    <cellStyle name="_KT (2)_3_TG-TH_PERSONAL_HTQ.8 GD1" xfId="402"/>
    <cellStyle name="_KT (2)_3_TG-TH_PERSONAL_HTQ.8 GD1_05-12  KH trung han 2016-2020 - Liem Thinh edited" xfId="403"/>
    <cellStyle name="_KT (2)_3_TG-TH_PERSONAL_HTQ.8 GD1_Book1" xfId="9301"/>
    <cellStyle name="_KT (2)_3_TG-TH_PERSONAL_HTQ.8 GD1_Copy of 05-12  KH trung han 2016-2020 - Liem Thinh edited (1)" xfId="404"/>
    <cellStyle name="_KT (2)_3_TG-TH_PERSONAL_HTQ.8 GD1_Don gia quy 3 nam 2003 - Ban Dien Luc" xfId="9302"/>
    <cellStyle name="_KT (2)_3_TG-TH_PERSONAL_HTQ.8 GD1_KH TPCP 2016-2020 (tong hop)" xfId="405"/>
    <cellStyle name="_KT (2)_3_TG-TH_PERSONAL_HTQ.8 GD1_NC-VL2-2003" xfId="9303"/>
    <cellStyle name="_KT (2)_3_TG-TH_PERSONAL_HTQ.8 GD1_NC-VL2-2003_1" xfId="9304"/>
    <cellStyle name="_KT (2)_3_TG-TH_PERSONAL_HTQ.8 GD1_XL4Test5" xfId="9305"/>
    <cellStyle name="_KT (2)_3_TG-TH_PERSONAL_Luy ke von ung nam 2011 -Thoa gui ngay 12-8-2012" xfId="406"/>
    <cellStyle name="_KT (2)_3_TG-TH_PERSONAL_Tong hop KHCB 2001" xfId="407"/>
    <cellStyle name="_KT (2)_3_TG-TH_Qt-HT3PQ1(CauKho)" xfId="408"/>
    <cellStyle name="_KT (2)_3_TG-TH_Qt-HT3PQ1(CauKho)_Book1" xfId="9306"/>
    <cellStyle name="_KT (2)_3_TG-TH_Qt-HT3PQ1(CauKho)_Don gia quy 3 nam 2003 - Ban Dien Luc" xfId="9307"/>
    <cellStyle name="_KT (2)_3_TG-TH_Qt-HT3PQ1(CauKho)_NC-VL2-2003" xfId="9308"/>
    <cellStyle name="_KT (2)_3_TG-TH_Qt-HT3PQ1(CauKho)_NC-VL2-2003_1" xfId="9309"/>
    <cellStyle name="_KT (2)_3_TG-TH_Qt-HT3PQ1(CauKho)_XL4Test5" xfId="9310"/>
    <cellStyle name="_KT (2)_3_TG-TH_ra soat theo 7356" xfId="5245"/>
    <cellStyle name="_KT (2)_3_TG-TH_TK152-04" xfId="409"/>
    <cellStyle name="_KT (2)_3_TG-TH_TONG HOP CHUNG 3.2.2012 (ban cuoi)" xfId="5246"/>
    <cellStyle name="_KT (2)_3_TG-TH_ÿÿÿÿÿ" xfId="410"/>
    <cellStyle name="_KT (2)_3_TG-TH_ÿÿÿÿÿ_KH TPCP vung TNB (03-1-2012)" xfId="411"/>
    <cellStyle name="_KT (2)_3_TG-TH_ÿÿÿÿÿ_kien giang 2" xfId="412"/>
    <cellStyle name="_KT (2)_4" xfId="413"/>
    <cellStyle name="_KT (2)_4 2" xfId="414"/>
    <cellStyle name="_KT (2)_4_05-12  KH trung han 2016-2020 - Liem Thinh edited" xfId="415"/>
    <cellStyle name="_KT (2)_4_ApGiaVatTu_cayxanh_latgach" xfId="416"/>
    <cellStyle name="_KT (2)_4_BANG TONG HOP TINH HINH THANH QUYET TOAN (MOI I)" xfId="417"/>
    <cellStyle name="_KT (2)_4_BANG TONG HOP TINH HINH THANH QUYET TOAN (MOI I) 2" xfId="5247"/>
    <cellStyle name="_KT (2)_4_BAO CAO KLCT PT2000" xfId="418"/>
    <cellStyle name="_KT (2)_4_BAO CAO PT2000" xfId="419"/>
    <cellStyle name="_KT (2)_4_BAO CAO PT2000_Book1" xfId="420"/>
    <cellStyle name="_KT (2)_4_Bao cao XDCB 2001 - T11 KH dieu chinh 20-11-THAI" xfId="421"/>
    <cellStyle name="_KT (2)_4_BAO GIA NGAY 24-10-08 (co dam)" xfId="422"/>
    <cellStyle name="_KT (2)_4_BAO GIA NGAY 24-10-08 (co dam) 2" xfId="5248"/>
    <cellStyle name="_KT (2)_4_BC  NAM 2007" xfId="423"/>
    <cellStyle name="_KT (2)_4_BC CV 6403 BKHĐT" xfId="424"/>
    <cellStyle name="_KT (2)_4_BC NQ11-CP - chinh sua lai" xfId="425"/>
    <cellStyle name="_KT (2)_4_BC NQ11-CP-Quynh sau bieu so3" xfId="426"/>
    <cellStyle name="_KT (2)_4_BC_NQ11-CP_-_Thao_sua_lai" xfId="427"/>
    <cellStyle name="_KT (2)_4_Bieu mau cong trinh khoi cong moi 3-4" xfId="428"/>
    <cellStyle name="_KT (2)_4_Bieu TPCP 2015-xin keo dai 3.2016" xfId="5249"/>
    <cellStyle name="_KT (2)_4_Bieu3ODA" xfId="429"/>
    <cellStyle name="_KT (2)_4_Bieu3ODA_1" xfId="430"/>
    <cellStyle name="_KT (2)_4_Bieu4HTMT" xfId="431"/>
    <cellStyle name="_KT (2)_4_bo sung von KCH nam 2010 va Du an tre kho khan" xfId="432"/>
    <cellStyle name="_KT (2)_4_Book1" xfId="433"/>
    <cellStyle name="_KT (2)_4_Book1 2" xfId="434"/>
    <cellStyle name="_KT (2)_4_Book1_1" xfId="435"/>
    <cellStyle name="_KT (2)_4_Book1_1 2" xfId="436"/>
    <cellStyle name="_KT (2)_4_Book1_1_BC CV 6403 BKHĐT" xfId="437"/>
    <cellStyle name="_KT (2)_4_Book1_1_BC CV 6403 BKHĐT 2" xfId="5250"/>
    <cellStyle name="_KT (2)_4_Book1_1_Bieu mau cong trinh khoi cong moi 3-4" xfId="438"/>
    <cellStyle name="_KT (2)_4_Book1_1_Bieu mau cong trinh khoi cong moi 3-4 2" xfId="5251"/>
    <cellStyle name="_KT (2)_4_Book1_1_Bieu3ODA" xfId="439"/>
    <cellStyle name="_KT (2)_4_Book1_1_Bieu3ODA 2" xfId="5252"/>
    <cellStyle name="_KT (2)_4_Book1_1_Bieu4HTMT" xfId="440"/>
    <cellStyle name="_KT (2)_4_Book1_1_Bieu4HTMT 2" xfId="5253"/>
    <cellStyle name="_KT (2)_4_Book1_1_Book1" xfId="441"/>
    <cellStyle name="_KT (2)_4_Book1_1_DanhMucDonGiaVTTB_Dien_TAM" xfId="9311"/>
    <cellStyle name="_KT (2)_4_Book1_1_Luy ke von ung nam 2011 -Thoa gui ngay 12-8-2012" xfId="442"/>
    <cellStyle name="_KT (2)_4_Book1_1_Luy ke von ung nam 2011 -Thoa gui ngay 12-8-2012 2" xfId="5254"/>
    <cellStyle name="_KT (2)_4_Book1_2" xfId="443"/>
    <cellStyle name="_KT (2)_4_Book1_2 2" xfId="444"/>
    <cellStyle name="_KT (2)_4_Book1_2_BC CV 6403 BKHĐT" xfId="445"/>
    <cellStyle name="_KT (2)_4_Book1_2_Bieu3ODA" xfId="446"/>
    <cellStyle name="_KT (2)_4_Book1_2_Luy ke von ung nam 2011 -Thoa gui ngay 12-8-2012" xfId="447"/>
    <cellStyle name="_KT (2)_4_Book1_3" xfId="448"/>
    <cellStyle name="_KT (2)_4_Book1_3 2" xfId="449"/>
    <cellStyle name="_KT (2)_4_Book1_3_DT truong thinh phu" xfId="9312"/>
    <cellStyle name="_KT (2)_4_Book1_3_XL4Test5" xfId="9313"/>
    <cellStyle name="_KT (2)_4_Book1_4" xfId="5255"/>
    <cellStyle name="_KT (2)_4_Book1_BC CV 6403 BKHĐT" xfId="450"/>
    <cellStyle name="_KT (2)_4_Book1_Bieu mau cong trinh khoi cong moi 3-4" xfId="451"/>
    <cellStyle name="_KT (2)_4_Book1_Bieu3ODA" xfId="452"/>
    <cellStyle name="_KT (2)_4_Book1_Bieu4HTMT" xfId="453"/>
    <cellStyle name="_KT (2)_4_Book1_bo sung von KCH nam 2010 va Du an tre kho khan" xfId="454"/>
    <cellStyle name="_KT (2)_4_Book1_Book1" xfId="455"/>
    <cellStyle name="_KT (2)_4_Book1_danh muc chuan bi dau tu 2011 ngay 07-6-2011" xfId="456"/>
    <cellStyle name="_KT (2)_4_Book1_Danh muc pbo nguon von XSKT, XDCB nam 2009 chuyen qua nam 2010" xfId="457"/>
    <cellStyle name="_KT (2)_4_Book1_DanhMucDonGiaVTTB_Dien_TAM" xfId="9314"/>
    <cellStyle name="_KT (2)_4_Book1_dieu chinh KH 2011 ngay 26-5-2011111" xfId="458"/>
    <cellStyle name="_KT (2)_4_Book1_DS KCH PHAN BO VON NSDP NAM 2010" xfId="459"/>
    <cellStyle name="_KT (2)_4_Book1_giao KH 2011 ngay 10-12-2010" xfId="460"/>
    <cellStyle name="_KT (2)_4_Book1_Luy ke von ung nam 2011 -Thoa gui ngay 12-8-2012" xfId="461"/>
    <cellStyle name="_KT (2)_4_CAU Khanh Nam(Thi Cong)" xfId="462"/>
    <cellStyle name="_KT (2)_4_CAU Khanh Nam(Thi Cong) 2" xfId="5256"/>
    <cellStyle name="_KT (2)_4_ChiHuong_ApGia" xfId="463"/>
    <cellStyle name="_KT (2)_4_CoCauPhi (version 1)" xfId="464"/>
    <cellStyle name="_KT (2)_4_Copy of 05-12  KH trung han 2016-2020 - Liem Thinh edited (1)" xfId="465"/>
    <cellStyle name="_KT (2)_4_danh muc chuan bi dau tu 2011 ngay 07-6-2011" xfId="466"/>
    <cellStyle name="_KT (2)_4_Danh muc pbo nguon von XSKT, XDCB nam 2009 chuyen qua nam 2010" xfId="467"/>
    <cellStyle name="_KT (2)_4_DAU NOI PL-CL TAI PHU LAMHC" xfId="468"/>
    <cellStyle name="_KT (2)_4_Dcdtoan-bcnckt " xfId="9315"/>
    <cellStyle name="_KT (2)_4_dieu chinh KH 2011 ngay 26-5-2011111" xfId="469"/>
    <cellStyle name="_KT (2)_4_DN_MTP" xfId="9316"/>
    <cellStyle name="_KT (2)_4_Dongia2-2003" xfId="9317"/>
    <cellStyle name="_KT (2)_4_Dongia2-2003_DT truong thinh phu" xfId="9318"/>
    <cellStyle name="_KT (2)_4_DS KCH PHAN BO VON NSDP NAM 2010" xfId="470"/>
    <cellStyle name="_KT (2)_4_DT truong thinh phu" xfId="9319"/>
    <cellStyle name="_KT (2)_4_DTCDT MR.2N110.HOCMON.TDTOAN.CCUNG" xfId="471"/>
    <cellStyle name="_KT (2)_4_DU TRU VAT TU" xfId="472"/>
    <cellStyle name="_KT (2)_4_giao KH 2011 ngay 10-12-2010" xfId="473"/>
    <cellStyle name="_KT (2)_4_GTGT 2003" xfId="474"/>
    <cellStyle name="_KT (2)_4_KE KHAI THUE GTGT 2004" xfId="475"/>
    <cellStyle name="_KT (2)_4_KE KHAI THUE GTGT 2004 2" xfId="5257"/>
    <cellStyle name="_KT (2)_4_KE KHAI THUE GTGT 2004_BCTC2004" xfId="476"/>
    <cellStyle name="_KT (2)_4_KH TPCP 2016-2020 (tong hop)" xfId="477"/>
    <cellStyle name="_KT (2)_4_KH TPCP vung TNB (03-1-2012)" xfId="478"/>
    <cellStyle name="_KT (2)_4_kien giang 2" xfId="479"/>
    <cellStyle name="_KT (2)_4_Lora-tungchau" xfId="480"/>
    <cellStyle name="_KT (2)_4_Luy ke von ung nam 2011 -Thoa gui ngay 12-8-2012" xfId="481"/>
    <cellStyle name="_KT (2)_4_moi" xfId="9320"/>
    <cellStyle name="_KT (2)_4_NhanCong" xfId="482"/>
    <cellStyle name="_KT (2)_4_N-X-T-04" xfId="483"/>
    <cellStyle name="_KT (2)_4_PGIA-phieu tham tra Kho bac" xfId="484"/>
    <cellStyle name="_KT (2)_4_phu luc tong ket tinh hinh TH giai doan 03-10 (ngay 30)" xfId="485"/>
    <cellStyle name="_KT (2)_4_PT02-02" xfId="486"/>
    <cellStyle name="_KT (2)_4_PT02-02_Book1" xfId="487"/>
    <cellStyle name="_KT (2)_4_PT02-03" xfId="488"/>
    <cellStyle name="_KT (2)_4_PT02-03_Book1" xfId="489"/>
    <cellStyle name="_KT (2)_4_Qt-HT3PQ1(CauKho)" xfId="490"/>
    <cellStyle name="_KT (2)_4_Qt-HT3PQ1(CauKho)_Book1" xfId="9321"/>
    <cellStyle name="_KT (2)_4_Qt-HT3PQ1(CauKho)_Don gia quy 3 nam 2003 - Ban Dien Luc" xfId="9322"/>
    <cellStyle name="_KT (2)_4_Qt-HT3PQ1(CauKho)_NC-VL2-2003" xfId="9323"/>
    <cellStyle name="_KT (2)_4_Qt-HT3PQ1(CauKho)_NC-VL2-2003_1" xfId="9324"/>
    <cellStyle name="_KT (2)_4_Qt-HT3PQ1(CauKho)_XL4Test5" xfId="9325"/>
    <cellStyle name="_KT (2)_4_ra soat theo 7356" xfId="5258"/>
    <cellStyle name="_KT (2)_4_Sheet1" xfId="491"/>
    <cellStyle name="_KT (2)_4_Sheet2" xfId="9326"/>
    <cellStyle name="_KT (2)_4_TG-TH" xfId="492"/>
    <cellStyle name="_KT (2)_4_TG-TH 2" xfId="9327"/>
    <cellStyle name="_KT (2)_4_TK152-04" xfId="493"/>
    <cellStyle name="_KT (2)_4_TONG HOP CHUNG 3.2.2012 (ban cuoi)" xfId="5259"/>
    <cellStyle name="_KT (2)_4_XL4Poppy" xfId="9328"/>
    <cellStyle name="_KT (2)_4_XL4Test5" xfId="9329"/>
    <cellStyle name="_KT (2)_4_ÿÿÿÿÿ" xfId="494"/>
    <cellStyle name="_KT (2)_4_ÿÿÿÿÿ_Bieu mau cong trinh khoi cong moi 3-4" xfId="495"/>
    <cellStyle name="_KT (2)_4_ÿÿÿÿÿ_Bieu TPCP 2015-xin keo dai 3.2016" xfId="5260"/>
    <cellStyle name="_KT (2)_4_ÿÿÿÿÿ_Bieu3ODA" xfId="496"/>
    <cellStyle name="_KT (2)_4_ÿÿÿÿÿ_Bieu4HTMT" xfId="497"/>
    <cellStyle name="_KT (2)_4_ÿÿÿÿÿ_KH TPCP vung TNB (03-1-2012)" xfId="498"/>
    <cellStyle name="_KT (2)_4_ÿÿÿÿÿ_kien giang 2" xfId="499"/>
    <cellStyle name="_KT (2)_4_ÿÿÿÿÿ_ra soat theo 7356" xfId="5261"/>
    <cellStyle name="_KT (2)_4_ÿÿÿÿÿ_TONG HOP CHUNG 3.2.2012 (ban cuoi)" xfId="5262"/>
    <cellStyle name="_KT (2)_5" xfId="500"/>
    <cellStyle name="_KT (2)_5 2" xfId="501"/>
    <cellStyle name="_KT (2)_5_05-12  KH trung han 2016-2020 - Liem Thinh edited" xfId="502"/>
    <cellStyle name="_KT (2)_5_ApGiaVatTu_cayxanh_latgach" xfId="503"/>
    <cellStyle name="_KT (2)_5_BANG TONG HOP TINH HINH THANH QUYET TOAN (MOI I)" xfId="504"/>
    <cellStyle name="_KT (2)_5_BANG TONG HOP TINH HINH THANH QUYET TOAN (MOI I) 2" xfId="5263"/>
    <cellStyle name="_KT (2)_5_BAO CAO KLCT PT2000" xfId="505"/>
    <cellStyle name="_KT (2)_5_BAO CAO PT2000" xfId="506"/>
    <cellStyle name="_KT (2)_5_BAO CAO PT2000_Book1" xfId="507"/>
    <cellStyle name="_KT (2)_5_Bao cao XDCB 2001 - T11 KH dieu chinh 20-11-THAI" xfId="508"/>
    <cellStyle name="_KT (2)_5_BAO GIA NGAY 24-10-08 (co dam)" xfId="509"/>
    <cellStyle name="_KT (2)_5_BAO GIA NGAY 24-10-08 (co dam) 2" xfId="5264"/>
    <cellStyle name="_KT (2)_5_BC  NAM 2007" xfId="510"/>
    <cellStyle name="_KT (2)_5_BC CV 6403 BKHĐT" xfId="511"/>
    <cellStyle name="_KT (2)_5_BC NQ11-CP - chinh sua lai" xfId="512"/>
    <cellStyle name="_KT (2)_5_BC NQ11-CP-Quynh sau bieu so3" xfId="513"/>
    <cellStyle name="_KT (2)_5_BC_NQ11-CP_-_Thao_sua_lai" xfId="514"/>
    <cellStyle name="_KT (2)_5_Bieu mau cong trinh khoi cong moi 3-4" xfId="515"/>
    <cellStyle name="_KT (2)_5_Bieu TPCP 2015-xin keo dai 3.2016" xfId="5265"/>
    <cellStyle name="_KT (2)_5_Bieu3ODA" xfId="516"/>
    <cellStyle name="_KT (2)_5_Bieu3ODA_1" xfId="517"/>
    <cellStyle name="_KT (2)_5_Bieu4HTMT" xfId="518"/>
    <cellStyle name="_KT (2)_5_bo sung von KCH nam 2010 va Du an tre kho khan" xfId="519"/>
    <cellStyle name="_KT (2)_5_Book1" xfId="520"/>
    <cellStyle name="_KT (2)_5_Book1 2" xfId="521"/>
    <cellStyle name="_KT (2)_5_Book1_1" xfId="522"/>
    <cellStyle name="_KT (2)_5_Book1_1 2" xfId="523"/>
    <cellStyle name="_KT (2)_5_Book1_1_BC CV 6403 BKHĐT" xfId="524"/>
    <cellStyle name="_KT (2)_5_Book1_1_BC CV 6403 BKHĐT 2" xfId="5266"/>
    <cellStyle name="_KT (2)_5_Book1_1_Bieu mau cong trinh khoi cong moi 3-4" xfId="525"/>
    <cellStyle name="_KT (2)_5_Book1_1_Bieu mau cong trinh khoi cong moi 3-4 2" xfId="5267"/>
    <cellStyle name="_KT (2)_5_Book1_1_Bieu3ODA" xfId="526"/>
    <cellStyle name="_KT (2)_5_Book1_1_Bieu3ODA 2" xfId="5268"/>
    <cellStyle name="_KT (2)_5_Book1_1_Bieu4HTMT" xfId="527"/>
    <cellStyle name="_KT (2)_5_Book1_1_Bieu4HTMT 2" xfId="5269"/>
    <cellStyle name="_KT (2)_5_Book1_1_Book1" xfId="528"/>
    <cellStyle name="_KT (2)_5_Book1_1_DanhMucDonGiaVTTB_Dien_TAM" xfId="9330"/>
    <cellStyle name="_KT (2)_5_Book1_1_Luy ke von ung nam 2011 -Thoa gui ngay 12-8-2012" xfId="529"/>
    <cellStyle name="_KT (2)_5_Book1_1_Luy ke von ung nam 2011 -Thoa gui ngay 12-8-2012 2" xfId="5270"/>
    <cellStyle name="_KT (2)_5_Book1_2" xfId="530"/>
    <cellStyle name="_KT (2)_5_Book1_2 2" xfId="531"/>
    <cellStyle name="_KT (2)_5_Book1_2_BC CV 6403 BKHĐT" xfId="532"/>
    <cellStyle name="_KT (2)_5_Book1_2_Bieu3ODA" xfId="533"/>
    <cellStyle name="_KT (2)_5_Book1_2_Luy ke von ung nam 2011 -Thoa gui ngay 12-8-2012" xfId="534"/>
    <cellStyle name="_KT (2)_5_Book1_3" xfId="535"/>
    <cellStyle name="_KT (2)_5_Book1_3_DT truong thinh phu" xfId="9331"/>
    <cellStyle name="_KT (2)_5_Book1_3_XL4Test5" xfId="9332"/>
    <cellStyle name="_KT (2)_5_Book1_4" xfId="5271"/>
    <cellStyle name="_KT (2)_5_Book1_BC CV 6403 BKHĐT" xfId="536"/>
    <cellStyle name="_KT (2)_5_Book1_BC-QT-WB-dthao" xfId="537"/>
    <cellStyle name="_KT (2)_5_Book1_Bieu mau cong trinh khoi cong moi 3-4" xfId="538"/>
    <cellStyle name="_KT (2)_5_Book1_Bieu3ODA" xfId="539"/>
    <cellStyle name="_KT (2)_5_Book1_Bieu4HTMT" xfId="540"/>
    <cellStyle name="_KT (2)_5_Book1_bo sung von KCH nam 2010 va Du an tre kho khan" xfId="541"/>
    <cellStyle name="_KT (2)_5_Book1_Book1" xfId="542"/>
    <cellStyle name="_KT (2)_5_Book1_danh muc chuan bi dau tu 2011 ngay 07-6-2011" xfId="543"/>
    <cellStyle name="_KT (2)_5_Book1_Danh muc pbo nguon von XSKT, XDCB nam 2009 chuyen qua nam 2010" xfId="544"/>
    <cellStyle name="_KT (2)_5_Book1_DanhMucDonGiaVTTB_Dien_TAM" xfId="9333"/>
    <cellStyle name="_KT (2)_5_Book1_dieu chinh KH 2011 ngay 26-5-2011111" xfId="545"/>
    <cellStyle name="_KT (2)_5_Book1_DS KCH PHAN BO VON NSDP NAM 2010" xfId="546"/>
    <cellStyle name="_KT (2)_5_Book1_giao KH 2011 ngay 10-12-2010" xfId="547"/>
    <cellStyle name="_KT (2)_5_Book1_Luy ke von ung nam 2011 -Thoa gui ngay 12-8-2012" xfId="548"/>
    <cellStyle name="_KT (2)_5_CAU Khanh Nam(Thi Cong)" xfId="549"/>
    <cellStyle name="_KT (2)_5_CAU Khanh Nam(Thi Cong) 2" xfId="5272"/>
    <cellStyle name="_KT (2)_5_ChiHuong_ApGia" xfId="550"/>
    <cellStyle name="_KT (2)_5_CoCauPhi (version 1)" xfId="551"/>
    <cellStyle name="_KT (2)_5_Copy of 05-12  KH trung han 2016-2020 - Liem Thinh edited (1)" xfId="552"/>
    <cellStyle name="_KT (2)_5_danh muc chuan bi dau tu 2011 ngay 07-6-2011" xfId="553"/>
    <cellStyle name="_KT (2)_5_Danh muc pbo nguon von XSKT, XDCB nam 2009 chuyen qua nam 2010" xfId="554"/>
    <cellStyle name="_KT (2)_5_DAU NOI PL-CL TAI PHU LAMHC" xfId="555"/>
    <cellStyle name="_KT (2)_5_Dcdtoan-bcnckt " xfId="9334"/>
    <cellStyle name="_KT (2)_5_dieu chinh KH 2011 ngay 26-5-2011111" xfId="556"/>
    <cellStyle name="_KT (2)_5_DN_MTP" xfId="9335"/>
    <cellStyle name="_KT (2)_5_Dongia2-2003" xfId="9336"/>
    <cellStyle name="_KT (2)_5_Dongia2-2003_DT truong thinh phu" xfId="9337"/>
    <cellStyle name="_KT (2)_5_DS KCH PHAN BO VON NSDP NAM 2010" xfId="557"/>
    <cellStyle name="_KT (2)_5_DT truong thinh phu" xfId="9338"/>
    <cellStyle name="_KT (2)_5_DTCDT MR.2N110.HOCMON.TDTOAN.CCUNG" xfId="558"/>
    <cellStyle name="_KT (2)_5_DU TRU VAT TU" xfId="559"/>
    <cellStyle name="_KT (2)_5_giao KH 2011 ngay 10-12-2010" xfId="560"/>
    <cellStyle name="_KT (2)_5_GTGT 2003" xfId="561"/>
    <cellStyle name="_KT (2)_5_KE KHAI THUE GTGT 2004" xfId="562"/>
    <cellStyle name="_KT (2)_5_KE KHAI THUE GTGT 2004 2" xfId="5273"/>
    <cellStyle name="_KT (2)_5_KE KHAI THUE GTGT 2004_BCTC2004" xfId="563"/>
    <cellStyle name="_KT (2)_5_KH TPCP 2016-2020 (tong hop)" xfId="564"/>
    <cellStyle name="_KT (2)_5_KH TPCP vung TNB (03-1-2012)" xfId="565"/>
    <cellStyle name="_KT (2)_5_kien giang 2" xfId="566"/>
    <cellStyle name="_KT (2)_5_Lora-tungchau" xfId="567"/>
    <cellStyle name="_KT (2)_5_Luy ke von ung nam 2011 -Thoa gui ngay 12-8-2012" xfId="568"/>
    <cellStyle name="_KT (2)_5_moi" xfId="9339"/>
    <cellStyle name="_KT (2)_5_NhanCong" xfId="569"/>
    <cellStyle name="_KT (2)_5_N-X-T-04" xfId="570"/>
    <cellStyle name="_KT (2)_5_PGIA-phieu tham tra Kho bac" xfId="571"/>
    <cellStyle name="_KT (2)_5_phu luc tong ket tinh hinh TH giai doan 03-10 (ngay 30)" xfId="572"/>
    <cellStyle name="_KT (2)_5_PT02-02" xfId="573"/>
    <cellStyle name="_KT (2)_5_PT02-02_Book1" xfId="574"/>
    <cellStyle name="_KT (2)_5_PT02-03" xfId="575"/>
    <cellStyle name="_KT (2)_5_PT02-03_Book1" xfId="576"/>
    <cellStyle name="_KT (2)_5_Qt-HT3PQ1(CauKho)" xfId="577"/>
    <cellStyle name="_KT (2)_5_Qt-HT3PQ1(CauKho)_Book1" xfId="9340"/>
    <cellStyle name="_KT (2)_5_Qt-HT3PQ1(CauKho)_Don gia quy 3 nam 2003 - Ban Dien Luc" xfId="9341"/>
    <cellStyle name="_KT (2)_5_Qt-HT3PQ1(CauKho)_NC-VL2-2003" xfId="9342"/>
    <cellStyle name="_KT (2)_5_Qt-HT3PQ1(CauKho)_NC-VL2-2003_1" xfId="9343"/>
    <cellStyle name="_KT (2)_5_Qt-HT3PQ1(CauKho)_XL4Test5" xfId="9344"/>
    <cellStyle name="_KT (2)_5_ra soat theo 7356" xfId="5274"/>
    <cellStyle name="_KT (2)_5_Sheet1" xfId="578"/>
    <cellStyle name="_KT (2)_5_Sheet2" xfId="9345"/>
    <cellStyle name="_KT (2)_5_TK152-04" xfId="579"/>
    <cellStyle name="_KT (2)_5_TONG HOP CHUNG 3.2.2012 (ban cuoi)" xfId="5275"/>
    <cellStyle name="_KT (2)_5_XL4Poppy" xfId="9346"/>
    <cellStyle name="_KT (2)_5_XL4Test5" xfId="9347"/>
    <cellStyle name="_KT (2)_5_ÿÿÿÿÿ" xfId="580"/>
    <cellStyle name="_KT (2)_5_ÿÿÿÿÿ_Bieu mau cong trinh khoi cong moi 3-4" xfId="581"/>
    <cellStyle name="_KT (2)_5_ÿÿÿÿÿ_Bieu TPCP 2015-xin keo dai 3.2016" xfId="5276"/>
    <cellStyle name="_KT (2)_5_ÿÿÿÿÿ_Bieu3ODA" xfId="582"/>
    <cellStyle name="_KT (2)_5_ÿÿÿÿÿ_Bieu4HTMT" xfId="583"/>
    <cellStyle name="_KT (2)_5_ÿÿÿÿÿ_KH TPCP vung TNB (03-1-2012)" xfId="584"/>
    <cellStyle name="_KT (2)_5_ÿÿÿÿÿ_kien giang 2" xfId="585"/>
    <cellStyle name="_KT (2)_5_ÿÿÿÿÿ_ra soat theo 7356" xfId="5277"/>
    <cellStyle name="_KT (2)_5_ÿÿÿÿÿ_TONG HOP CHUNG 3.2.2012 (ban cuoi)" xfId="5278"/>
    <cellStyle name="_KT (2)_BC  NAM 2007" xfId="586"/>
    <cellStyle name="_KT (2)_Bieu mau cong trinh khoi cong moi 3-4" xfId="587"/>
    <cellStyle name="_KT (2)_Bieu TPCP 2015-xin keo dai 3.2016" xfId="5279"/>
    <cellStyle name="_KT (2)_Bieu3ODA" xfId="588"/>
    <cellStyle name="_KT (2)_Bieu3ODA_1" xfId="589"/>
    <cellStyle name="_KT (2)_Bieu4HTMT" xfId="590"/>
    <cellStyle name="_KT (2)_bo sung von KCH nam 2010 va Du an tre kho khan" xfId="591"/>
    <cellStyle name="_KT (2)_Book1" xfId="592"/>
    <cellStyle name="_KT (2)_Book1 2" xfId="593"/>
    <cellStyle name="_KT (2)_Book1_1" xfId="5280"/>
    <cellStyle name="_KT (2)_Book1_BC-QT-WB-dthao" xfId="594"/>
    <cellStyle name="_KT (2)_Book1_BC-QT-WB-dthao_05-12  KH trung han 2016-2020 - Liem Thinh edited" xfId="595"/>
    <cellStyle name="_KT (2)_Book1_BC-QT-WB-dthao_Copy of 05-12  KH trung han 2016-2020 - Liem Thinh edited (1)" xfId="596"/>
    <cellStyle name="_KT (2)_Book1_BC-QT-WB-dthao_KH TPCP 2016-2020 (tong hop)" xfId="597"/>
    <cellStyle name="_KT (2)_Book1_KH TPCP vung TNB (03-1-2012)" xfId="598"/>
    <cellStyle name="_KT (2)_Book1_kien giang 2" xfId="599"/>
    <cellStyle name="_KT (2)_Copy of 05-12  KH trung han 2016-2020 - Liem Thinh edited (1)" xfId="600"/>
    <cellStyle name="_KT (2)_danh muc chuan bi dau tu 2011 ngay 07-6-2011" xfId="601"/>
    <cellStyle name="_KT (2)_Danh muc pbo nguon von XSKT, XDCB nam 2009 chuyen qua nam 2010" xfId="602"/>
    <cellStyle name="_KT (2)_dieu chinh KH 2011 ngay 26-5-2011111" xfId="603"/>
    <cellStyle name="_KT (2)_DS KCH PHAN BO VON NSDP NAM 2010" xfId="604"/>
    <cellStyle name="_KT (2)_giao KH 2011 ngay 10-12-2010" xfId="605"/>
    <cellStyle name="_KT (2)_GTGT 2003" xfId="606"/>
    <cellStyle name="_KT (2)_KE KHAI THUE GTGT 2004" xfId="607"/>
    <cellStyle name="_KT (2)_KE KHAI THUE GTGT 2004_BCTC2004" xfId="608"/>
    <cellStyle name="_KT (2)_KH TPCP 2016-2020 (tong hop)" xfId="609"/>
    <cellStyle name="_KT (2)_KH TPCP vung TNB (03-1-2012)" xfId="610"/>
    <cellStyle name="_KT (2)_kien giang 2" xfId="611"/>
    <cellStyle name="_KT (2)_Lora-tungchau" xfId="612"/>
    <cellStyle name="_KT (2)_Lora-tungchau 2" xfId="613"/>
    <cellStyle name="_KT (2)_Lora-tungchau_05-12  KH trung han 2016-2020 - Liem Thinh edited" xfId="614"/>
    <cellStyle name="_KT (2)_Lora-tungchau_Copy of 05-12  KH trung han 2016-2020 - Liem Thinh edited (1)" xfId="615"/>
    <cellStyle name="_KT (2)_Lora-tungchau_KH TPCP 2016-2020 (tong hop)" xfId="616"/>
    <cellStyle name="_KT (2)_N-X-T-04" xfId="617"/>
    <cellStyle name="_KT (2)_PERSONAL" xfId="618"/>
    <cellStyle name="_KT (2)_PERSONAL_BC CV 6403 BKHĐT" xfId="619"/>
    <cellStyle name="_KT (2)_PERSONAL_Bieu mau cong trinh khoi cong moi 3-4" xfId="620"/>
    <cellStyle name="_KT (2)_PERSONAL_Bieu3ODA" xfId="621"/>
    <cellStyle name="_KT (2)_PERSONAL_Bieu4HTMT" xfId="622"/>
    <cellStyle name="_KT (2)_PERSONAL_Book1" xfId="623"/>
    <cellStyle name="_KT (2)_PERSONAL_Book1 2" xfId="624"/>
    <cellStyle name="_KT (2)_PERSONAL_HTQ.8 GD1" xfId="625"/>
    <cellStyle name="_KT (2)_PERSONAL_HTQ.8 GD1_05-12  KH trung han 2016-2020 - Liem Thinh edited" xfId="626"/>
    <cellStyle name="_KT (2)_PERSONAL_HTQ.8 GD1_Book1" xfId="9348"/>
    <cellStyle name="_KT (2)_PERSONAL_HTQ.8 GD1_Copy of 05-12  KH trung han 2016-2020 - Liem Thinh edited (1)" xfId="627"/>
    <cellStyle name="_KT (2)_PERSONAL_HTQ.8 GD1_Don gia quy 3 nam 2003 - Ban Dien Luc" xfId="9349"/>
    <cellStyle name="_KT (2)_PERSONAL_HTQ.8 GD1_KH TPCP 2016-2020 (tong hop)" xfId="628"/>
    <cellStyle name="_KT (2)_PERSONAL_HTQ.8 GD1_NC-VL2-2003" xfId="9350"/>
    <cellStyle name="_KT (2)_PERSONAL_HTQ.8 GD1_NC-VL2-2003_1" xfId="9351"/>
    <cellStyle name="_KT (2)_PERSONAL_HTQ.8 GD1_XL4Test5" xfId="9352"/>
    <cellStyle name="_KT (2)_PERSONAL_Luy ke von ung nam 2011 -Thoa gui ngay 12-8-2012" xfId="629"/>
    <cellStyle name="_KT (2)_PERSONAL_Tong hop KHCB 2001" xfId="630"/>
    <cellStyle name="_KT (2)_Qt-HT3PQ1(CauKho)" xfId="631"/>
    <cellStyle name="_KT (2)_Qt-HT3PQ1(CauKho)_Book1" xfId="9353"/>
    <cellStyle name="_KT (2)_Qt-HT3PQ1(CauKho)_Don gia quy 3 nam 2003 - Ban Dien Luc" xfId="9354"/>
    <cellStyle name="_KT (2)_Qt-HT3PQ1(CauKho)_NC-VL2-2003" xfId="9355"/>
    <cellStyle name="_KT (2)_Qt-HT3PQ1(CauKho)_NC-VL2-2003_1" xfId="9356"/>
    <cellStyle name="_KT (2)_Qt-HT3PQ1(CauKho)_XL4Test5" xfId="9357"/>
    <cellStyle name="_KT (2)_ra soat theo 7356" xfId="5281"/>
    <cellStyle name="_KT (2)_TG-TH" xfId="632"/>
    <cellStyle name="_KT (2)_TG-TH 2" xfId="9358"/>
    <cellStyle name="_KT (2)_TK152-04" xfId="633"/>
    <cellStyle name="_KT (2)_TONG HOP CHUNG 3.2.2012 (ban cuoi)" xfId="5282"/>
    <cellStyle name="_KT (2)_ÿÿÿÿÿ" xfId="634"/>
    <cellStyle name="_KT (2)_ÿÿÿÿÿ_KH TPCP vung TNB (03-1-2012)" xfId="635"/>
    <cellStyle name="_KT (2)_ÿÿÿÿÿ_kien giang 2" xfId="636"/>
    <cellStyle name="_KT_TG" xfId="637"/>
    <cellStyle name="_KT_TG 2" xfId="9359"/>
    <cellStyle name="_KT_TG_1" xfId="638"/>
    <cellStyle name="_KT_TG_1 2" xfId="639"/>
    <cellStyle name="_KT_TG_1_05-12  KH trung han 2016-2020 - Liem Thinh edited" xfId="640"/>
    <cellStyle name="_KT_TG_1_ApGiaVatTu_cayxanh_latgach" xfId="641"/>
    <cellStyle name="_KT_TG_1_BANG TONG HOP TINH HINH THANH QUYET TOAN (MOI I)" xfId="642"/>
    <cellStyle name="_KT_TG_1_BANG TONG HOP TINH HINH THANH QUYET TOAN (MOI I) 2" xfId="5283"/>
    <cellStyle name="_KT_TG_1_BAO CAO KLCT PT2000" xfId="643"/>
    <cellStyle name="_KT_TG_1_BAO CAO PT2000" xfId="644"/>
    <cellStyle name="_KT_TG_1_BAO CAO PT2000_Book1" xfId="645"/>
    <cellStyle name="_KT_TG_1_Bao cao XDCB 2001 - T11 KH dieu chinh 20-11-THAI" xfId="646"/>
    <cellStyle name="_KT_TG_1_BAO GIA NGAY 24-10-08 (co dam)" xfId="647"/>
    <cellStyle name="_KT_TG_1_BAO GIA NGAY 24-10-08 (co dam) 2" xfId="5284"/>
    <cellStyle name="_KT_TG_1_BC  NAM 2007" xfId="648"/>
    <cellStyle name="_KT_TG_1_BC CV 6403 BKHĐT" xfId="649"/>
    <cellStyle name="_KT_TG_1_BC NQ11-CP - chinh sua lai" xfId="650"/>
    <cellStyle name="_KT_TG_1_BC NQ11-CP-Quynh sau bieu so3" xfId="651"/>
    <cellStyle name="_KT_TG_1_BC_NQ11-CP_-_Thao_sua_lai" xfId="652"/>
    <cellStyle name="_KT_TG_1_Bieu mau cong trinh khoi cong moi 3-4" xfId="653"/>
    <cellStyle name="_KT_TG_1_Bieu TPCP 2015-xin keo dai 3.2016" xfId="5285"/>
    <cellStyle name="_KT_TG_1_Bieu3ODA" xfId="654"/>
    <cellStyle name="_KT_TG_1_Bieu3ODA_1" xfId="655"/>
    <cellStyle name="_KT_TG_1_Bieu4HTMT" xfId="656"/>
    <cellStyle name="_KT_TG_1_bo sung von KCH nam 2010 va Du an tre kho khan" xfId="657"/>
    <cellStyle name="_KT_TG_1_Book1" xfId="658"/>
    <cellStyle name="_KT_TG_1_Book1 2" xfId="659"/>
    <cellStyle name="_KT_TG_1_Book1_1" xfId="660"/>
    <cellStyle name="_KT_TG_1_Book1_1 2" xfId="661"/>
    <cellStyle name="_KT_TG_1_Book1_1_BC CV 6403 BKHĐT" xfId="662"/>
    <cellStyle name="_KT_TG_1_Book1_1_BC CV 6403 BKHĐT 2" xfId="5286"/>
    <cellStyle name="_KT_TG_1_Book1_1_Bieu mau cong trinh khoi cong moi 3-4" xfId="663"/>
    <cellStyle name="_KT_TG_1_Book1_1_Bieu mau cong trinh khoi cong moi 3-4 2" xfId="5287"/>
    <cellStyle name="_KT_TG_1_Book1_1_Bieu3ODA" xfId="664"/>
    <cellStyle name="_KT_TG_1_Book1_1_Bieu3ODA 2" xfId="5288"/>
    <cellStyle name="_KT_TG_1_Book1_1_Bieu4HTMT" xfId="665"/>
    <cellStyle name="_KT_TG_1_Book1_1_Bieu4HTMT 2" xfId="5289"/>
    <cellStyle name="_KT_TG_1_Book1_1_Book1" xfId="666"/>
    <cellStyle name="_KT_TG_1_Book1_1_DanhMucDonGiaVTTB_Dien_TAM" xfId="9360"/>
    <cellStyle name="_KT_TG_1_Book1_1_Luy ke von ung nam 2011 -Thoa gui ngay 12-8-2012" xfId="667"/>
    <cellStyle name="_KT_TG_1_Book1_1_Luy ke von ung nam 2011 -Thoa gui ngay 12-8-2012 2" xfId="5290"/>
    <cellStyle name="_KT_TG_1_Book1_2" xfId="668"/>
    <cellStyle name="_KT_TG_1_Book1_2 2" xfId="669"/>
    <cellStyle name="_KT_TG_1_Book1_2_BC CV 6403 BKHĐT" xfId="670"/>
    <cellStyle name="_KT_TG_1_Book1_2_Bieu3ODA" xfId="671"/>
    <cellStyle name="_KT_TG_1_Book1_2_Luy ke von ung nam 2011 -Thoa gui ngay 12-8-2012" xfId="672"/>
    <cellStyle name="_KT_TG_1_Book1_3" xfId="673"/>
    <cellStyle name="_KT_TG_1_Book1_3_DT truong thinh phu" xfId="9361"/>
    <cellStyle name="_KT_TG_1_Book1_3_XL4Test5" xfId="9362"/>
    <cellStyle name="_KT_TG_1_Book1_4" xfId="5291"/>
    <cellStyle name="_KT_TG_1_Book1_BC CV 6403 BKHĐT" xfId="674"/>
    <cellStyle name="_KT_TG_1_Book1_BC-QT-WB-dthao" xfId="675"/>
    <cellStyle name="_KT_TG_1_Book1_Bieu mau cong trinh khoi cong moi 3-4" xfId="676"/>
    <cellStyle name="_KT_TG_1_Book1_Bieu3ODA" xfId="677"/>
    <cellStyle name="_KT_TG_1_Book1_Bieu4HTMT" xfId="678"/>
    <cellStyle name="_KT_TG_1_Book1_bo sung von KCH nam 2010 va Du an tre kho khan" xfId="679"/>
    <cellStyle name="_KT_TG_1_Book1_Book1" xfId="680"/>
    <cellStyle name="_KT_TG_1_Book1_danh muc chuan bi dau tu 2011 ngay 07-6-2011" xfId="681"/>
    <cellStyle name="_KT_TG_1_Book1_Danh muc pbo nguon von XSKT, XDCB nam 2009 chuyen qua nam 2010" xfId="682"/>
    <cellStyle name="_KT_TG_1_Book1_DanhMucDonGiaVTTB_Dien_TAM" xfId="9363"/>
    <cellStyle name="_KT_TG_1_Book1_dieu chinh KH 2011 ngay 26-5-2011111" xfId="683"/>
    <cellStyle name="_KT_TG_1_Book1_DS KCH PHAN BO VON NSDP NAM 2010" xfId="684"/>
    <cellStyle name="_KT_TG_1_Book1_giao KH 2011 ngay 10-12-2010" xfId="685"/>
    <cellStyle name="_KT_TG_1_Book1_Luy ke von ung nam 2011 -Thoa gui ngay 12-8-2012" xfId="686"/>
    <cellStyle name="_KT_TG_1_CAU Khanh Nam(Thi Cong)" xfId="687"/>
    <cellStyle name="_KT_TG_1_CAU Khanh Nam(Thi Cong) 2" xfId="5292"/>
    <cellStyle name="_KT_TG_1_ChiHuong_ApGia" xfId="688"/>
    <cellStyle name="_KT_TG_1_CoCauPhi (version 1)" xfId="689"/>
    <cellStyle name="_KT_TG_1_Copy of 05-12  KH trung han 2016-2020 - Liem Thinh edited (1)" xfId="690"/>
    <cellStyle name="_KT_TG_1_danh muc chuan bi dau tu 2011 ngay 07-6-2011" xfId="691"/>
    <cellStyle name="_KT_TG_1_Danh muc pbo nguon von XSKT, XDCB nam 2009 chuyen qua nam 2010" xfId="692"/>
    <cellStyle name="_KT_TG_1_DAU NOI PL-CL TAI PHU LAMHC" xfId="693"/>
    <cellStyle name="_KT_TG_1_Dcdtoan-bcnckt " xfId="9364"/>
    <cellStyle name="_KT_TG_1_dieu chinh KH 2011 ngay 26-5-2011111" xfId="694"/>
    <cellStyle name="_KT_TG_1_DN_MTP" xfId="9365"/>
    <cellStyle name="_KT_TG_1_Dongia2-2003" xfId="9366"/>
    <cellStyle name="_KT_TG_1_Dongia2-2003_DT truong thinh phu" xfId="9367"/>
    <cellStyle name="_KT_TG_1_DS KCH PHAN BO VON NSDP NAM 2010" xfId="695"/>
    <cellStyle name="_KT_TG_1_DT truong thinh phu" xfId="9368"/>
    <cellStyle name="_KT_TG_1_DTCDT MR.2N110.HOCMON.TDTOAN.CCUNG" xfId="696"/>
    <cellStyle name="_KT_TG_1_DU TRU VAT TU" xfId="697"/>
    <cellStyle name="_KT_TG_1_giao KH 2011 ngay 10-12-2010" xfId="698"/>
    <cellStyle name="_KT_TG_1_GTGT 2003" xfId="699"/>
    <cellStyle name="_KT_TG_1_KE KHAI THUE GTGT 2004" xfId="700"/>
    <cellStyle name="_KT_TG_1_KE KHAI THUE GTGT 2004 2" xfId="5293"/>
    <cellStyle name="_KT_TG_1_KE KHAI THUE GTGT 2004_BCTC2004" xfId="701"/>
    <cellStyle name="_KT_TG_1_KH TPCP 2016-2020 (tong hop)" xfId="702"/>
    <cellStyle name="_KT_TG_1_KH TPCP vung TNB (03-1-2012)" xfId="703"/>
    <cellStyle name="_KT_TG_1_kien giang 2" xfId="704"/>
    <cellStyle name="_KT_TG_1_Lora-tungchau" xfId="705"/>
    <cellStyle name="_KT_TG_1_Luy ke von ung nam 2011 -Thoa gui ngay 12-8-2012" xfId="706"/>
    <cellStyle name="_KT_TG_1_moi" xfId="9369"/>
    <cellStyle name="_KT_TG_1_NhanCong" xfId="707"/>
    <cellStyle name="_KT_TG_1_N-X-T-04" xfId="708"/>
    <cellStyle name="_KT_TG_1_PGIA-phieu tham tra Kho bac" xfId="709"/>
    <cellStyle name="_KT_TG_1_phu luc tong ket tinh hinh TH giai doan 03-10 (ngay 30)" xfId="710"/>
    <cellStyle name="_KT_TG_1_PT02-02" xfId="711"/>
    <cellStyle name="_KT_TG_1_PT02-02_Book1" xfId="712"/>
    <cellStyle name="_KT_TG_1_PT02-03" xfId="713"/>
    <cellStyle name="_KT_TG_1_PT02-03_Book1" xfId="714"/>
    <cellStyle name="_KT_TG_1_Qt-HT3PQ1(CauKho)" xfId="715"/>
    <cellStyle name="_KT_TG_1_Qt-HT3PQ1(CauKho)_Book1" xfId="9370"/>
    <cellStyle name="_KT_TG_1_Qt-HT3PQ1(CauKho)_Don gia quy 3 nam 2003 - Ban Dien Luc" xfId="9371"/>
    <cellStyle name="_KT_TG_1_Qt-HT3PQ1(CauKho)_NC-VL2-2003" xfId="9372"/>
    <cellStyle name="_KT_TG_1_Qt-HT3PQ1(CauKho)_NC-VL2-2003_1" xfId="9373"/>
    <cellStyle name="_KT_TG_1_Qt-HT3PQ1(CauKho)_XL4Test5" xfId="9374"/>
    <cellStyle name="_KT_TG_1_ra soat theo 7356" xfId="5294"/>
    <cellStyle name="_KT_TG_1_Sheet1" xfId="716"/>
    <cellStyle name="_KT_TG_1_Sheet2" xfId="9375"/>
    <cellStyle name="_KT_TG_1_TK152-04" xfId="717"/>
    <cellStyle name="_KT_TG_1_TONG HOP CHUNG 3.2.2012 (ban cuoi)" xfId="5295"/>
    <cellStyle name="_KT_TG_1_XL4Poppy" xfId="9376"/>
    <cellStyle name="_KT_TG_1_XL4Test5" xfId="9377"/>
    <cellStyle name="_KT_TG_1_ÿÿÿÿÿ" xfId="718"/>
    <cellStyle name="_KT_TG_1_ÿÿÿÿÿ_Bieu mau cong trinh khoi cong moi 3-4" xfId="719"/>
    <cellStyle name="_KT_TG_1_ÿÿÿÿÿ_Bieu TPCP 2015-xin keo dai 3.2016" xfId="5296"/>
    <cellStyle name="_KT_TG_1_ÿÿÿÿÿ_Bieu3ODA" xfId="720"/>
    <cellStyle name="_KT_TG_1_ÿÿÿÿÿ_Bieu4HTMT" xfId="721"/>
    <cellStyle name="_KT_TG_1_ÿÿÿÿÿ_KH TPCP vung TNB (03-1-2012)" xfId="722"/>
    <cellStyle name="_KT_TG_1_ÿÿÿÿÿ_kien giang 2" xfId="723"/>
    <cellStyle name="_KT_TG_1_ÿÿÿÿÿ_ra soat theo 7356" xfId="5297"/>
    <cellStyle name="_KT_TG_1_ÿÿÿÿÿ_TONG HOP CHUNG 3.2.2012 (ban cuoi)" xfId="5298"/>
    <cellStyle name="_KT_TG_2" xfId="724"/>
    <cellStyle name="_KT_TG_2 2" xfId="725"/>
    <cellStyle name="_KT_TG_2_05-12  KH trung han 2016-2020 - Liem Thinh edited" xfId="726"/>
    <cellStyle name="_KT_TG_2_ApGiaVatTu_cayxanh_latgach" xfId="727"/>
    <cellStyle name="_KT_TG_2_BANG TONG HOP TINH HINH THANH QUYET TOAN (MOI I)" xfId="728"/>
    <cellStyle name="_KT_TG_2_BANG TONG HOP TINH HINH THANH QUYET TOAN (MOI I) 2" xfId="5299"/>
    <cellStyle name="_KT_TG_2_BAO CAO KLCT PT2000" xfId="729"/>
    <cellStyle name="_KT_TG_2_BAO CAO PT2000" xfId="730"/>
    <cellStyle name="_KT_TG_2_BAO CAO PT2000_Book1" xfId="731"/>
    <cellStyle name="_KT_TG_2_Bao cao XDCB 2001 - T11 KH dieu chinh 20-11-THAI" xfId="732"/>
    <cellStyle name="_KT_TG_2_BAO GIA NGAY 24-10-08 (co dam)" xfId="733"/>
    <cellStyle name="_KT_TG_2_BAO GIA NGAY 24-10-08 (co dam) 2" xfId="5300"/>
    <cellStyle name="_KT_TG_2_BC  NAM 2007" xfId="734"/>
    <cellStyle name="_KT_TG_2_BC CV 6403 BKHĐT" xfId="735"/>
    <cellStyle name="_KT_TG_2_BC NQ11-CP - chinh sua lai" xfId="736"/>
    <cellStyle name="_KT_TG_2_BC NQ11-CP-Quynh sau bieu so3" xfId="737"/>
    <cellStyle name="_KT_TG_2_BC_NQ11-CP_-_Thao_sua_lai" xfId="738"/>
    <cellStyle name="_KT_TG_2_Bieu mau cong trinh khoi cong moi 3-4" xfId="739"/>
    <cellStyle name="_KT_TG_2_Bieu TPCP 2015-xin keo dai 3.2016" xfId="5301"/>
    <cellStyle name="_KT_TG_2_Bieu3ODA" xfId="740"/>
    <cellStyle name="_KT_TG_2_Bieu3ODA_1" xfId="741"/>
    <cellStyle name="_KT_TG_2_Bieu4HTMT" xfId="742"/>
    <cellStyle name="_KT_TG_2_bo sung von KCH nam 2010 va Du an tre kho khan" xfId="743"/>
    <cellStyle name="_KT_TG_2_Book1" xfId="744"/>
    <cellStyle name="_KT_TG_2_Book1 2" xfId="745"/>
    <cellStyle name="_KT_TG_2_Book1_1" xfId="746"/>
    <cellStyle name="_KT_TG_2_Book1_1 2" xfId="747"/>
    <cellStyle name="_KT_TG_2_Book1_1_BC CV 6403 BKHĐT" xfId="748"/>
    <cellStyle name="_KT_TG_2_Book1_1_BC CV 6403 BKHĐT 2" xfId="5302"/>
    <cellStyle name="_KT_TG_2_Book1_1_Bieu mau cong trinh khoi cong moi 3-4" xfId="749"/>
    <cellStyle name="_KT_TG_2_Book1_1_Bieu mau cong trinh khoi cong moi 3-4 2" xfId="5303"/>
    <cellStyle name="_KT_TG_2_Book1_1_Bieu3ODA" xfId="750"/>
    <cellStyle name="_KT_TG_2_Book1_1_Bieu3ODA 2" xfId="5304"/>
    <cellStyle name="_KT_TG_2_Book1_1_Bieu4HTMT" xfId="751"/>
    <cellStyle name="_KT_TG_2_Book1_1_Bieu4HTMT 2" xfId="5305"/>
    <cellStyle name="_KT_TG_2_Book1_1_Book1" xfId="752"/>
    <cellStyle name="_KT_TG_2_Book1_1_DanhMucDonGiaVTTB_Dien_TAM" xfId="9378"/>
    <cellStyle name="_KT_TG_2_Book1_1_Luy ke von ung nam 2011 -Thoa gui ngay 12-8-2012" xfId="753"/>
    <cellStyle name="_KT_TG_2_Book1_1_Luy ke von ung nam 2011 -Thoa gui ngay 12-8-2012 2" xfId="5306"/>
    <cellStyle name="_KT_TG_2_Book1_2" xfId="754"/>
    <cellStyle name="_KT_TG_2_Book1_2 2" xfId="755"/>
    <cellStyle name="_KT_TG_2_Book1_2_BC CV 6403 BKHĐT" xfId="756"/>
    <cellStyle name="_KT_TG_2_Book1_2_Bieu3ODA" xfId="757"/>
    <cellStyle name="_KT_TG_2_Book1_2_Luy ke von ung nam 2011 -Thoa gui ngay 12-8-2012" xfId="758"/>
    <cellStyle name="_KT_TG_2_Book1_3" xfId="759"/>
    <cellStyle name="_KT_TG_2_Book1_3 2" xfId="760"/>
    <cellStyle name="_KT_TG_2_Book1_3_DT truong thinh phu" xfId="9379"/>
    <cellStyle name="_KT_TG_2_Book1_3_XL4Test5" xfId="9380"/>
    <cellStyle name="_KT_TG_2_Book1_4" xfId="5307"/>
    <cellStyle name="_KT_TG_2_Book1_BC CV 6403 BKHĐT" xfId="761"/>
    <cellStyle name="_KT_TG_2_Book1_Bieu mau cong trinh khoi cong moi 3-4" xfId="762"/>
    <cellStyle name="_KT_TG_2_Book1_Bieu3ODA" xfId="763"/>
    <cellStyle name="_KT_TG_2_Book1_Bieu4HTMT" xfId="764"/>
    <cellStyle name="_KT_TG_2_Book1_bo sung von KCH nam 2010 va Du an tre kho khan" xfId="765"/>
    <cellStyle name="_KT_TG_2_Book1_Book1" xfId="766"/>
    <cellStyle name="_KT_TG_2_Book1_danh muc chuan bi dau tu 2011 ngay 07-6-2011" xfId="767"/>
    <cellStyle name="_KT_TG_2_Book1_Danh muc pbo nguon von XSKT, XDCB nam 2009 chuyen qua nam 2010" xfId="768"/>
    <cellStyle name="_KT_TG_2_Book1_DanhMucDonGiaVTTB_Dien_TAM" xfId="9381"/>
    <cellStyle name="_KT_TG_2_Book1_dieu chinh KH 2011 ngay 26-5-2011111" xfId="769"/>
    <cellStyle name="_KT_TG_2_Book1_DS KCH PHAN BO VON NSDP NAM 2010" xfId="770"/>
    <cellStyle name="_KT_TG_2_Book1_giao KH 2011 ngay 10-12-2010" xfId="771"/>
    <cellStyle name="_KT_TG_2_Book1_Luy ke von ung nam 2011 -Thoa gui ngay 12-8-2012" xfId="772"/>
    <cellStyle name="_KT_TG_2_CAU Khanh Nam(Thi Cong)" xfId="773"/>
    <cellStyle name="_KT_TG_2_CAU Khanh Nam(Thi Cong) 2" xfId="5308"/>
    <cellStyle name="_KT_TG_2_ChiHuong_ApGia" xfId="774"/>
    <cellStyle name="_KT_TG_2_CoCauPhi (version 1)" xfId="775"/>
    <cellStyle name="_KT_TG_2_Copy of 05-12  KH trung han 2016-2020 - Liem Thinh edited (1)" xfId="776"/>
    <cellStyle name="_KT_TG_2_danh muc chuan bi dau tu 2011 ngay 07-6-2011" xfId="777"/>
    <cellStyle name="_KT_TG_2_Danh muc pbo nguon von XSKT, XDCB nam 2009 chuyen qua nam 2010" xfId="778"/>
    <cellStyle name="_KT_TG_2_DAU NOI PL-CL TAI PHU LAMHC" xfId="779"/>
    <cellStyle name="_KT_TG_2_Dcdtoan-bcnckt " xfId="9382"/>
    <cellStyle name="_KT_TG_2_dieu chinh KH 2011 ngay 26-5-2011111" xfId="780"/>
    <cellStyle name="_KT_TG_2_DN_MTP" xfId="9383"/>
    <cellStyle name="_KT_TG_2_Dongia2-2003" xfId="9384"/>
    <cellStyle name="_KT_TG_2_Dongia2-2003_DT truong thinh phu" xfId="9385"/>
    <cellStyle name="_KT_TG_2_DS KCH PHAN BO VON NSDP NAM 2010" xfId="781"/>
    <cellStyle name="_KT_TG_2_DT truong thinh phu" xfId="9386"/>
    <cellStyle name="_KT_TG_2_DTCDT MR.2N110.HOCMON.TDTOAN.CCUNG" xfId="782"/>
    <cellStyle name="_KT_TG_2_DU TRU VAT TU" xfId="783"/>
    <cellStyle name="_KT_TG_2_giao KH 2011 ngay 10-12-2010" xfId="784"/>
    <cellStyle name="_KT_TG_2_GTGT 2003" xfId="785"/>
    <cellStyle name="_KT_TG_2_KE KHAI THUE GTGT 2004" xfId="786"/>
    <cellStyle name="_KT_TG_2_KE KHAI THUE GTGT 2004 2" xfId="5309"/>
    <cellStyle name="_KT_TG_2_KE KHAI THUE GTGT 2004_BCTC2004" xfId="787"/>
    <cellStyle name="_KT_TG_2_KH TPCP 2016-2020 (tong hop)" xfId="788"/>
    <cellStyle name="_KT_TG_2_KH TPCP vung TNB (03-1-2012)" xfId="789"/>
    <cellStyle name="_KT_TG_2_kien giang 2" xfId="790"/>
    <cellStyle name="_KT_TG_2_Lora-tungchau" xfId="791"/>
    <cellStyle name="_KT_TG_2_Luy ke von ung nam 2011 -Thoa gui ngay 12-8-2012" xfId="792"/>
    <cellStyle name="_KT_TG_2_moi" xfId="9387"/>
    <cellStyle name="_KT_TG_2_NhanCong" xfId="793"/>
    <cellStyle name="_KT_TG_2_N-X-T-04" xfId="794"/>
    <cellStyle name="_KT_TG_2_PGIA-phieu tham tra Kho bac" xfId="795"/>
    <cellStyle name="_KT_TG_2_phu luc tong ket tinh hinh TH giai doan 03-10 (ngay 30)" xfId="796"/>
    <cellStyle name="_KT_TG_2_PT02-02" xfId="797"/>
    <cellStyle name="_KT_TG_2_PT02-02_Book1" xfId="798"/>
    <cellStyle name="_KT_TG_2_PT02-03" xfId="799"/>
    <cellStyle name="_KT_TG_2_PT02-03_Book1" xfId="800"/>
    <cellStyle name="_KT_TG_2_Qt-HT3PQ1(CauKho)" xfId="801"/>
    <cellStyle name="_KT_TG_2_Qt-HT3PQ1(CauKho)_Book1" xfId="9388"/>
    <cellStyle name="_KT_TG_2_Qt-HT3PQ1(CauKho)_Don gia quy 3 nam 2003 - Ban Dien Luc" xfId="9389"/>
    <cellStyle name="_KT_TG_2_Qt-HT3PQ1(CauKho)_NC-VL2-2003" xfId="9390"/>
    <cellStyle name="_KT_TG_2_Qt-HT3PQ1(CauKho)_NC-VL2-2003_1" xfId="9391"/>
    <cellStyle name="_KT_TG_2_Qt-HT3PQ1(CauKho)_XL4Test5" xfId="9392"/>
    <cellStyle name="_KT_TG_2_ra soat theo 7356" xfId="5310"/>
    <cellStyle name="_KT_TG_2_Sheet1" xfId="802"/>
    <cellStyle name="_KT_TG_2_Sheet2" xfId="9393"/>
    <cellStyle name="_KT_TG_2_TK152-04" xfId="803"/>
    <cellStyle name="_KT_TG_2_TONG HOP CHUNG 3.2.2012 (ban cuoi)" xfId="5311"/>
    <cellStyle name="_KT_TG_2_XL4Poppy" xfId="9394"/>
    <cellStyle name="_KT_TG_2_XL4Test5" xfId="9395"/>
    <cellStyle name="_KT_TG_2_ÿÿÿÿÿ" xfId="804"/>
    <cellStyle name="_KT_TG_2_ÿÿÿÿÿ_Bieu mau cong trinh khoi cong moi 3-4" xfId="805"/>
    <cellStyle name="_KT_TG_2_ÿÿÿÿÿ_Bieu TPCP 2015-xin keo dai 3.2016" xfId="5312"/>
    <cellStyle name="_KT_TG_2_ÿÿÿÿÿ_Bieu3ODA" xfId="806"/>
    <cellStyle name="_KT_TG_2_ÿÿÿÿÿ_Bieu4HTMT" xfId="807"/>
    <cellStyle name="_KT_TG_2_ÿÿÿÿÿ_KH TPCP vung TNB (03-1-2012)" xfId="808"/>
    <cellStyle name="_KT_TG_2_ÿÿÿÿÿ_kien giang 2" xfId="809"/>
    <cellStyle name="_KT_TG_2_ÿÿÿÿÿ_ra soat theo 7356" xfId="5313"/>
    <cellStyle name="_KT_TG_2_ÿÿÿÿÿ_TONG HOP CHUNG 3.2.2012 (ban cuoi)" xfId="5314"/>
    <cellStyle name="_KT_TG_3" xfId="810"/>
    <cellStyle name="_KT_TG_3 2" xfId="9396"/>
    <cellStyle name="_KT_TG_4" xfId="811"/>
    <cellStyle name="_KT_TG_4 2" xfId="812"/>
    <cellStyle name="_KT_TG_4_05-12  KH trung han 2016-2020 - Liem Thinh edited" xfId="813"/>
    <cellStyle name="_KT_TG_4_Copy of 05-12  KH trung han 2016-2020 - Liem Thinh edited (1)" xfId="814"/>
    <cellStyle name="_KT_TG_4_KH TPCP 2016-2020 (tong hop)" xfId="815"/>
    <cellStyle name="_KT_TG_4_Lora-tungchau" xfId="816"/>
    <cellStyle name="_KT_TG_4_Lora-tungchau 2" xfId="817"/>
    <cellStyle name="_KT_TG_4_Lora-tungchau_05-12  KH trung han 2016-2020 - Liem Thinh edited" xfId="818"/>
    <cellStyle name="_KT_TG_4_Lora-tungchau_Copy of 05-12  KH trung han 2016-2020 - Liem Thinh edited (1)" xfId="819"/>
    <cellStyle name="_KT_TG_4_Lora-tungchau_KH TPCP 2016-2020 (tong hop)" xfId="820"/>
    <cellStyle name="_KT_TG_4_Qt-HT3PQ1(CauKho)" xfId="821"/>
    <cellStyle name="_KT_TG_4_Qt-HT3PQ1(CauKho)_Book1" xfId="9397"/>
    <cellStyle name="_KT_TG_4_Qt-HT3PQ1(CauKho)_Don gia quy 3 nam 2003 - Ban Dien Luc" xfId="9398"/>
    <cellStyle name="_KT_TG_4_Qt-HT3PQ1(CauKho)_NC-VL2-2003" xfId="9399"/>
    <cellStyle name="_KT_TG_4_Qt-HT3PQ1(CauKho)_NC-VL2-2003_1" xfId="9400"/>
    <cellStyle name="_KT_TG_4_Qt-HT3PQ1(CauKho)_XL4Test5" xfId="9401"/>
    <cellStyle name="_Lora-tungchau" xfId="822"/>
    <cellStyle name="_Lora-tungchau 2" xfId="823"/>
    <cellStyle name="_Lora-tungchau_05-12  KH trung han 2016-2020 - Liem Thinh edited" xfId="824"/>
    <cellStyle name="_Lora-tungchau_Copy of 05-12  KH trung han 2016-2020 - Liem Thinh edited (1)" xfId="825"/>
    <cellStyle name="_Lora-tungchau_KH TPCP 2016-2020 (tong hop)" xfId="826"/>
    <cellStyle name="_Luy ke von ung nam 2011 -Thoa gui ngay 12-8-2012" xfId="827"/>
    <cellStyle name="_mau so 3" xfId="828"/>
    <cellStyle name="_MauThanTKKT-goi7-DonGia2143(vl t7)" xfId="829"/>
    <cellStyle name="_MauThanTKKT-goi7-DonGia2143(vl t7)_!1 1 bao cao giao KH ve HTCMT vung TNB   12-12-2011" xfId="830"/>
    <cellStyle name="_MauThanTKKT-goi7-DonGia2143(vl t7)_Bieu4HTMT" xfId="831"/>
    <cellStyle name="_MauThanTKKT-goi7-DonGia2143(vl t7)_Bieu4HTMT_!1 1 bao cao giao KH ve HTCMT vung TNB   12-12-2011" xfId="832"/>
    <cellStyle name="_MauThanTKKT-goi7-DonGia2143(vl t7)_Bieu4HTMT_KH TPCP vung TNB (03-1-2012)" xfId="833"/>
    <cellStyle name="_MauThanTKKT-goi7-DonGia2143(vl t7)_KH TPCP vung TNB (03-1-2012)" xfId="834"/>
    <cellStyle name="_MauThanTKKT-goi7-DonGia2143(vl t7)_ra soat theo 7356" xfId="5315"/>
    <cellStyle name="_MauThanTKKT-goi7-DonGia2143(vl t7)_TONG HOP CHUNG 3.2.2012 (ban cuoi)" xfId="5316"/>
    <cellStyle name="_Nhu cau von ung truoc 2011 Tha h Hoa + Nge An gui TW" xfId="835"/>
    <cellStyle name="_Nhu cau von ung truoc 2011 Tha h Hoa + Nge An gui TW_!1 1 bao cao giao KH ve HTCMT vung TNB   12-12-2011" xfId="836"/>
    <cellStyle name="_Nhu cau von ung truoc 2011 Tha h Hoa + Nge An gui TW_Bieu4HTMT" xfId="837"/>
    <cellStyle name="_Nhu cau von ung truoc 2011 Tha h Hoa + Nge An gui TW_Bieu4HTMT_!1 1 bao cao giao KH ve HTCMT vung TNB   12-12-2011" xfId="838"/>
    <cellStyle name="_Nhu cau von ung truoc 2011 Tha h Hoa + Nge An gui TW_Bieu4HTMT_KH TPCP vung TNB (03-1-2012)" xfId="839"/>
    <cellStyle name="_Nhu cau von ung truoc 2011 Tha h Hoa + Nge An gui TW_KH TPCP vung TNB (03-1-2012)" xfId="840"/>
    <cellStyle name="_Nhu cau von ung truoc 2011 Tha h Hoa + Nge An gui TW_ra soat theo 7356" xfId="5317"/>
    <cellStyle name="_Nhu cau von ung truoc 2011 Tha h Hoa + Nge An gui TW_TONG HOP CHUNG 3.2.2012 (ban cuoi)" xfId="5318"/>
    <cellStyle name="_N-X-T-04" xfId="841"/>
    <cellStyle name="_PERSONAL" xfId="842"/>
    <cellStyle name="_PERSONAL_BC CV 6403 BKHĐT" xfId="843"/>
    <cellStyle name="_PERSONAL_Bieu mau cong trinh khoi cong moi 3-4" xfId="844"/>
    <cellStyle name="_PERSONAL_Bieu3ODA" xfId="845"/>
    <cellStyle name="_PERSONAL_Bieu4HTMT" xfId="846"/>
    <cellStyle name="_PERSONAL_Book1" xfId="847"/>
    <cellStyle name="_PERSONAL_Book1 2" xfId="848"/>
    <cellStyle name="_PERSONAL_Book1_bg-TTO-051104" xfId="5319"/>
    <cellStyle name="_PERSONAL_HTQ.8 GD1" xfId="849"/>
    <cellStyle name="_PERSONAL_HTQ.8 GD1_05-12  KH trung han 2016-2020 - Liem Thinh edited" xfId="850"/>
    <cellStyle name="_PERSONAL_HTQ.8 GD1_Book1" xfId="9402"/>
    <cellStyle name="_PERSONAL_HTQ.8 GD1_Copy of 05-12  KH trung han 2016-2020 - Liem Thinh edited (1)" xfId="851"/>
    <cellStyle name="_PERSONAL_HTQ.8 GD1_Don gia quy 3 nam 2003 - Ban Dien Luc" xfId="9403"/>
    <cellStyle name="_PERSONAL_HTQ.8 GD1_KH TPCP 2016-2020 (tong hop)" xfId="852"/>
    <cellStyle name="_PERSONAL_HTQ.8 GD1_NC-VL2-2003" xfId="9404"/>
    <cellStyle name="_PERSONAL_HTQ.8 GD1_NC-VL2-2003_1" xfId="9405"/>
    <cellStyle name="_PERSONAL_HTQ.8 GD1_XL4Test5" xfId="9406"/>
    <cellStyle name="_PERSONAL_Luy ke von ung nam 2011 -Thoa gui ngay 12-8-2012" xfId="853"/>
    <cellStyle name="_PERSONAL_Tong hop KHCB 2001" xfId="854"/>
    <cellStyle name="_Phan bo KH 2009 TPCP" xfId="855"/>
    <cellStyle name="_phong bo mon22" xfId="856"/>
    <cellStyle name="_phong bo mon22_!1 1 bao cao giao KH ve HTCMT vung TNB   12-12-2011" xfId="857"/>
    <cellStyle name="_phong bo mon22_KH TPCP vung TNB (03-1-2012)" xfId="858"/>
    <cellStyle name="_phong bo mon22_ra soat theo 7356" xfId="5320"/>
    <cellStyle name="_phong bo mon22_TONG HOP CHUNG 3.2.2012 (ban cuoi)" xfId="5321"/>
    <cellStyle name="_Phu luc 2 (Bieu 2) TH KH 2010" xfId="859"/>
    <cellStyle name="_phu luc tong ket tinh hinh TH giai doan 03-10 (ngay 30)" xfId="860"/>
    <cellStyle name="_Phuluckinhphi_DC_lan 4_YL" xfId="861"/>
    <cellStyle name="_Q TOAN  SCTX QL.62 QUI I ( oanh)" xfId="862"/>
    <cellStyle name="_Q TOAN  SCTX QL.62 QUI II ( oanh)" xfId="863"/>
    <cellStyle name="_QT SCTXQL62_QT1 (Cty QL)" xfId="864"/>
    <cellStyle name="_Qt-HT3PQ1(CauKho)" xfId="865"/>
    <cellStyle name="_Qt-HT3PQ1(CauKho)_Book1" xfId="9407"/>
    <cellStyle name="_Qt-HT3PQ1(CauKho)_Don gia quy 3 nam 2003 - Ban Dien Luc" xfId="9408"/>
    <cellStyle name="_Qt-HT3PQ1(CauKho)_NC-VL2-2003" xfId="9409"/>
    <cellStyle name="_Qt-HT3PQ1(CauKho)_NC-VL2-2003_1" xfId="9410"/>
    <cellStyle name="_Qt-HT3PQ1(CauKho)_XL4Test5" xfId="9411"/>
    <cellStyle name="_Sheet1" xfId="866"/>
    <cellStyle name="_Sheet2" xfId="867"/>
    <cellStyle name="_TG-TH" xfId="868"/>
    <cellStyle name="_TG-TH 2" xfId="9412"/>
    <cellStyle name="_TG-TH_1" xfId="869"/>
    <cellStyle name="_TG-TH_1 2" xfId="870"/>
    <cellStyle name="_TG-TH_1_05-12  KH trung han 2016-2020 - Liem Thinh edited" xfId="871"/>
    <cellStyle name="_TG-TH_1_ApGiaVatTu_cayxanh_latgach" xfId="872"/>
    <cellStyle name="_TG-TH_1_BANG TONG HOP TINH HINH THANH QUYET TOAN (MOI I)" xfId="873"/>
    <cellStyle name="_TG-TH_1_BANG TONG HOP TINH HINH THANH QUYET TOAN (MOI I) 2" xfId="5322"/>
    <cellStyle name="_TG-TH_1_BAO CAO KLCT PT2000" xfId="874"/>
    <cellStyle name="_TG-TH_1_BAO CAO PT2000" xfId="875"/>
    <cellStyle name="_TG-TH_1_BAO CAO PT2000_Book1" xfId="876"/>
    <cellStyle name="_TG-TH_1_Bao cao XDCB 2001 - T11 KH dieu chinh 20-11-THAI" xfId="877"/>
    <cellStyle name="_TG-TH_1_BAO GIA NGAY 24-10-08 (co dam)" xfId="878"/>
    <cellStyle name="_TG-TH_1_BAO GIA NGAY 24-10-08 (co dam) 2" xfId="5323"/>
    <cellStyle name="_TG-TH_1_BC  NAM 2007" xfId="879"/>
    <cellStyle name="_TG-TH_1_BC CV 6403 BKHĐT" xfId="880"/>
    <cellStyle name="_TG-TH_1_BC NQ11-CP - chinh sua lai" xfId="881"/>
    <cellStyle name="_TG-TH_1_BC NQ11-CP-Quynh sau bieu so3" xfId="882"/>
    <cellStyle name="_TG-TH_1_BC_NQ11-CP_-_Thao_sua_lai" xfId="883"/>
    <cellStyle name="_TG-TH_1_Bieu mau cong trinh khoi cong moi 3-4" xfId="884"/>
    <cellStyle name="_TG-TH_1_Bieu TPCP 2015-xin keo dai 3.2016" xfId="5324"/>
    <cellStyle name="_TG-TH_1_Bieu3ODA" xfId="885"/>
    <cellStyle name="_TG-TH_1_Bieu3ODA_1" xfId="886"/>
    <cellStyle name="_TG-TH_1_Bieu4HTMT" xfId="887"/>
    <cellStyle name="_TG-TH_1_bo sung von KCH nam 2010 va Du an tre kho khan" xfId="888"/>
    <cellStyle name="_TG-TH_1_Book1" xfId="889"/>
    <cellStyle name="_TG-TH_1_Book1 2" xfId="890"/>
    <cellStyle name="_TG-TH_1_Book1_1" xfId="891"/>
    <cellStyle name="_TG-TH_1_Book1_1 2" xfId="892"/>
    <cellStyle name="_TG-TH_1_Book1_1_BC CV 6403 BKHĐT" xfId="893"/>
    <cellStyle name="_TG-TH_1_Book1_1_BC CV 6403 BKHĐT 2" xfId="5325"/>
    <cellStyle name="_TG-TH_1_Book1_1_Bieu mau cong trinh khoi cong moi 3-4" xfId="894"/>
    <cellStyle name="_TG-TH_1_Book1_1_Bieu mau cong trinh khoi cong moi 3-4 2" xfId="5326"/>
    <cellStyle name="_TG-TH_1_Book1_1_Bieu3ODA" xfId="895"/>
    <cellStyle name="_TG-TH_1_Book1_1_Bieu3ODA 2" xfId="5327"/>
    <cellStyle name="_TG-TH_1_Book1_1_Bieu4HTMT" xfId="896"/>
    <cellStyle name="_TG-TH_1_Book1_1_Bieu4HTMT 2" xfId="5328"/>
    <cellStyle name="_TG-TH_1_Book1_1_Book1" xfId="897"/>
    <cellStyle name="_TG-TH_1_Book1_1_DanhMucDonGiaVTTB_Dien_TAM" xfId="9413"/>
    <cellStyle name="_TG-TH_1_Book1_1_Luy ke von ung nam 2011 -Thoa gui ngay 12-8-2012" xfId="898"/>
    <cellStyle name="_TG-TH_1_Book1_1_Luy ke von ung nam 2011 -Thoa gui ngay 12-8-2012 2" xfId="5329"/>
    <cellStyle name="_TG-TH_1_Book1_2" xfId="899"/>
    <cellStyle name="_TG-TH_1_Book1_2 2" xfId="900"/>
    <cellStyle name="_TG-TH_1_Book1_2_BC CV 6403 BKHĐT" xfId="901"/>
    <cellStyle name="_TG-TH_1_Book1_2_Bieu3ODA" xfId="902"/>
    <cellStyle name="_TG-TH_1_Book1_2_Luy ke von ung nam 2011 -Thoa gui ngay 12-8-2012" xfId="903"/>
    <cellStyle name="_TG-TH_1_Book1_3" xfId="904"/>
    <cellStyle name="_TG-TH_1_Book1_3_DT truong thinh phu" xfId="9414"/>
    <cellStyle name="_TG-TH_1_Book1_3_XL4Test5" xfId="9415"/>
    <cellStyle name="_TG-TH_1_Book1_4" xfId="5330"/>
    <cellStyle name="_TG-TH_1_Book1_BC CV 6403 BKHĐT" xfId="905"/>
    <cellStyle name="_TG-TH_1_Book1_BC-QT-WB-dthao" xfId="906"/>
    <cellStyle name="_TG-TH_1_Book1_Bieu mau cong trinh khoi cong moi 3-4" xfId="907"/>
    <cellStyle name="_TG-TH_1_Book1_Bieu3ODA" xfId="908"/>
    <cellStyle name="_TG-TH_1_Book1_Bieu4HTMT" xfId="909"/>
    <cellStyle name="_TG-TH_1_Book1_bo sung von KCH nam 2010 va Du an tre kho khan" xfId="910"/>
    <cellStyle name="_TG-TH_1_Book1_Book1" xfId="911"/>
    <cellStyle name="_TG-TH_1_Book1_danh muc chuan bi dau tu 2011 ngay 07-6-2011" xfId="912"/>
    <cellStyle name="_TG-TH_1_Book1_Danh muc pbo nguon von XSKT, XDCB nam 2009 chuyen qua nam 2010" xfId="913"/>
    <cellStyle name="_TG-TH_1_Book1_DanhMucDonGiaVTTB_Dien_TAM" xfId="9416"/>
    <cellStyle name="_TG-TH_1_Book1_dieu chinh KH 2011 ngay 26-5-2011111" xfId="914"/>
    <cellStyle name="_TG-TH_1_Book1_DS KCH PHAN BO VON NSDP NAM 2010" xfId="915"/>
    <cellStyle name="_TG-TH_1_Book1_giao KH 2011 ngay 10-12-2010" xfId="916"/>
    <cellStyle name="_TG-TH_1_Book1_Luy ke von ung nam 2011 -Thoa gui ngay 12-8-2012" xfId="917"/>
    <cellStyle name="_TG-TH_1_CAU Khanh Nam(Thi Cong)" xfId="918"/>
    <cellStyle name="_TG-TH_1_CAU Khanh Nam(Thi Cong) 2" xfId="5331"/>
    <cellStyle name="_TG-TH_1_ChiHuong_ApGia" xfId="919"/>
    <cellStyle name="_TG-TH_1_CoCauPhi (version 1)" xfId="920"/>
    <cellStyle name="_TG-TH_1_Copy of 05-12  KH trung han 2016-2020 - Liem Thinh edited (1)" xfId="921"/>
    <cellStyle name="_TG-TH_1_danh muc chuan bi dau tu 2011 ngay 07-6-2011" xfId="922"/>
    <cellStyle name="_TG-TH_1_Danh muc pbo nguon von XSKT, XDCB nam 2009 chuyen qua nam 2010" xfId="923"/>
    <cellStyle name="_TG-TH_1_DAU NOI PL-CL TAI PHU LAMHC" xfId="924"/>
    <cellStyle name="_TG-TH_1_Dcdtoan-bcnckt " xfId="9417"/>
    <cellStyle name="_TG-TH_1_dieu chinh KH 2011 ngay 26-5-2011111" xfId="925"/>
    <cellStyle name="_TG-TH_1_DN_MTP" xfId="9418"/>
    <cellStyle name="_TG-TH_1_Dongia2-2003" xfId="9419"/>
    <cellStyle name="_TG-TH_1_Dongia2-2003_DT truong thinh phu" xfId="9420"/>
    <cellStyle name="_TG-TH_1_DS KCH PHAN BO VON NSDP NAM 2010" xfId="926"/>
    <cellStyle name="_TG-TH_1_DT truong thinh phu" xfId="9421"/>
    <cellStyle name="_TG-TH_1_DTCDT MR.2N110.HOCMON.TDTOAN.CCUNG" xfId="927"/>
    <cellStyle name="_TG-TH_1_DU TRU VAT TU" xfId="928"/>
    <cellStyle name="_TG-TH_1_giao KH 2011 ngay 10-12-2010" xfId="929"/>
    <cellStyle name="_TG-TH_1_GTGT 2003" xfId="930"/>
    <cellStyle name="_TG-TH_1_KE KHAI THUE GTGT 2004" xfId="931"/>
    <cellStyle name="_TG-TH_1_KE KHAI THUE GTGT 2004 2" xfId="5332"/>
    <cellStyle name="_TG-TH_1_KE KHAI THUE GTGT 2004_BCTC2004" xfId="932"/>
    <cellStyle name="_TG-TH_1_KH TPCP 2016-2020 (tong hop)" xfId="933"/>
    <cellStyle name="_TG-TH_1_KH TPCP vung TNB (03-1-2012)" xfId="934"/>
    <cellStyle name="_TG-TH_1_kien giang 2" xfId="935"/>
    <cellStyle name="_TG-TH_1_Lora-tungchau" xfId="936"/>
    <cellStyle name="_TG-TH_1_Luy ke von ung nam 2011 -Thoa gui ngay 12-8-2012" xfId="937"/>
    <cellStyle name="_TG-TH_1_moi" xfId="9422"/>
    <cellStyle name="_TG-TH_1_NhanCong" xfId="938"/>
    <cellStyle name="_TG-TH_1_N-X-T-04" xfId="939"/>
    <cellStyle name="_TG-TH_1_PGIA-phieu tham tra Kho bac" xfId="940"/>
    <cellStyle name="_TG-TH_1_phu luc tong ket tinh hinh TH giai doan 03-10 (ngay 30)" xfId="941"/>
    <cellStyle name="_TG-TH_1_PT02-02" xfId="942"/>
    <cellStyle name="_TG-TH_1_PT02-02_Book1" xfId="943"/>
    <cellStyle name="_TG-TH_1_PT02-03" xfId="944"/>
    <cellStyle name="_TG-TH_1_PT02-03_Book1" xfId="945"/>
    <cellStyle name="_TG-TH_1_Qt-HT3PQ1(CauKho)" xfId="946"/>
    <cellStyle name="_TG-TH_1_Qt-HT3PQ1(CauKho)_Book1" xfId="9423"/>
    <cellStyle name="_TG-TH_1_Qt-HT3PQ1(CauKho)_Don gia quy 3 nam 2003 - Ban Dien Luc" xfId="9424"/>
    <cellStyle name="_TG-TH_1_Qt-HT3PQ1(CauKho)_NC-VL2-2003" xfId="9425"/>
    <cellStyle name="_TG-TH_1_Qt-HT3PQ1(CauKho)_NC-VL2-2003_1" xfId="9426"/>
    <cellStyle name="_TG-TH_1_Qt-HT3PQ1(CauKho)_XL4Test5" xfId="9427"/>
    <cellStyle name="_TG-TH_1_ra soat theo 7356" xfId="5333"/>
    <cellStyle name="_TG-TH_1_Sheet1" xfId="947"/>
    <cellStyle name="_TG-TH_1_Sheet2" xfId="9428"/>
    <cellStyle name="_TG-TH_1_TK152-04" xfId="948"/>
    <cellStyle name="_TG-TH_1_TONG HOP CHUNG 3.2.2012 (ban cuoi)" xfId="5334"/>
    <cellStyle name="_TG-TH_1_XL4Poppy" xfId="9429"/>
    <cellStyle name="_TG-TH_1_XL4Test5" xfId="9430"/>
    <cellStyle name="_TG-TH_1_ÿÿÿÿÿ" xfId="949"/>
    <cellStyle name="_TG-TH_1_ÿÿÿÿÿ_Bieu mau cong trinh khoi cong moi 3-4" xfId="950"/>
    <cellStyle name="_TG-TH_1_ÿÿÿÿÿ_Bieu TPCP 2015-xin keo dai 3.2016" xfId="5335"/>
    <cellStyle name="_TG-TH_1_ÿÿÿÿÿ_Bieu3ODA" xfId="951"/>
    <cellStyle name="_TG-TH_1_ÿÿÿÿÿ_Bieu4HTMT" xfId="952"/>
    <cellStyle name="_TG-TH_1_ÿÿÿÿÿ_KH TPCP vung TNB (03-1-2012)" xfId="953"/>
    <cellStyle name="_TG-TH_1_ÿÿÿÿÿ_kien giang 2" xfId="954"/>
    <cellStyle name="_TG-TH_1_ÿÿÿÿÿ_ra soat theo 7356" xfId="5336"/>
    <cellStyle name="_TG-TH_1_ÿÿÿÿÿ_TONG HOP CHUNG 3.2.2012 (ban cuoi)" xfId="5337"/>
    <cellStyle name="_TG-TH_2" xfId="955"/>
    <cellStyle name="_TG-TH_2 2" xfId="956"/>
    <cellStyle name="_TG-TH_2_05-12  KH trung han 2016-2020 - Liem Thinh edited" xfId="957"/>
    <cellStyle name="_TG-TH_2_ApGiaVatTu_cayxanh_latgach" xfId="958"/>
    <cellStyle name="_TG-TH_2_BANG TONG HOP TINH HINH THANH QUYET TOAN (MOI I)" xfId="959"/>
    <cellStyle name="_TG-TH_2_BANG TONG HOP TINH HINH THANH QUYET TOAN (MOI I) 2" xfId="5338"/>
    <cellStyle name="_TG-TH_2_BAO CAO KLCT PT2000" xfId="960"/>
    <cellStyle name="_TG-TH_2_BAO CAO PT2000" xfId="961"/>
    <cellStyle name="_TG-TH_2_BAO CAO PT2000_Book1" xfId="962"/>
    <cellStyle name="_TG-TH_2_Bao cao XDCB 2001 - T11 KH dieu chinh 20-11-THAI" xfId="963"/>
    <cellStyle name="_TG-TH_2_BAO GIA NGAY 24-10-08 (co dam)" xfId="964"/>
    <cellStyle name="_TG-TH_2_BAO GIA NGAY 24-10-08 (co dam) 2" xfId="5339"/>
    <cellStyle name="_TG-TH_2_BC  NAM 2007" xfId="965"/>
    <cellStyle name="_TG-TH_2_BC CV 6403 BKHĐT" xfId="966"/>
    <cellStyle name="_TG-TH_2_BC NQ11-CP - chinh sua lai" xfId="967"/>
    <cellStyle name="_TG-TH_2_BC NQ11-CP-Quynh sau bieu so3" xfId="968"/>
    <cellStyle name="_TG-TH_2_BC_NQ11-CP_-_Thao_sua_lai" xfId="969"/>
    <cellStyle name="_TG-TH_2_Bieu mau cong trinh khoi cong moi 3-4" xfId="970"/>
    <cellStyle name="_TG-TH_2_Bieu TPCP 2015-xin keo dai 3.2016" xfId="5340"/>
    <cellStyle name="_TG-TH_2_Bieu3ODA" xfId="971"/>
    <cellStyle name="_TG-TH_2_Bieu3ODA_1" xfId="972"/>
    <cellStyle name="_TG-TH_2_Bieu4HTMT" xfId="973"/>
    <cellStyle name="_TG-TH_2_bo sung von KCH nam 2010 va Du an tre kho khan" xfId="974"/>
    <cellStyle name="_TG-TH_2_Book1" xfId="975"/>
    <cellStyle name="_TG-TH_2_Book1 2" xfId="976"/>
    <cellStyle name="_TG-TH_2_Book1_1" xfId="977"/>
    <cellStyle name="_TG-TH_2_Book1_1 2" xfId="978"/>
    <cellStyle name="_TG-TH_2_Book1_1_BC CV 6403 BKHĐT" xfId="979"/>
    <cellStyle name="_TG-TH_2_Book1_1_BC CV 6403 BKHĐT 2" xfId="5341"/>
    <cellStyle name="_TG-TH_2_Book1_1_Bieu mau cong trinh khoi cong moi 3-4" xfId="980"/>
    <cellStyle name="_TG-TH_2_Book1_1_Bieu mau cong trinh khoi cong moi 3-4 2" xfId="5342"/>
    <cellStyle name="_TG-TH_2_Book1_1_Bieu3ODA" xfId="981"/>
    <cellStyle name="_TG-TH_2_Book1_1_Bieu3ODA 2" xfId="5343"/>
    <cellStyle name="_TG-TH_2_Book1_1_Bieu4HTMT" xfId="982"/>
    <cellStyle name="_TG-TH_2_Book1_1_Bieu4HTMT 2" xfId="5344"/>
    <cellStyle name="_TG-TH_2_Book1_1_Book1" xfId="983"/>
    <cellStyle name="_TG-TH_2_Book1_1_DanhMucDonGiaVTTB_Dien_TAM" xfId="9431"/>
    <cellStyle name="_TG-TH_2_Book1_1_Luy ke von ung nam 2011 -Thoa gui ngay 12-8-2012" xfId="984"/>
    <cellStyle name="_TG-TH_2_Book1_1_Luy ke von ung nam 2011 -Thoa gui ngay 12-8-2012 2" xfId="5345"/>
    <cellStyle name="_TG-TH_2_Book1_2" xfId="985"/>
    <cellStyle name="_TG-TH_2_Book1_2 2" xfId="986"/>
    <cellStyle name="_TG-TH_2_Book1_2_BC CV 6403 BKHĐT" xfId="987"/>
    <cellStyle name="_TG-TH_2_Book1_2_Bieu3ODA" xfId="988"/>
    <cellStyle name="_TG-TH_2_Book1_2_Luy ke von ung nam 2011 -Thoa gui ngay 12-8-2012" xfId="989"/>
    <cellStyle name="_TG-TH_2_Book1_3" xfId="990"/>
    <cellStyle name="_TG-TH_2_Book1_3 2" xfId="991"/>
    <cellStyle name="_TG-TH_2_Book1_3_DT truong thinh phu" xfId="9432"/>
    <cellStyle name="_TG-TH_2_Book1_3_XL4Test5" xfId="9433"/>
    <cellStyle name="_TG-TH_2_Book1_4" xfId="5346"/>
    <cellStyle name="_TG-TH_2_Book1_BC CV 6403 BKHĐT" xfId="992"/>
    <cellStyle name="_TG-TH_2_Book1_Bieu mau cong trinh khoi cong moi 3-4" xfId="993"/>
    <cellStyle name="_TG-TH_2_Book1_Bieu3ODA" xfId="994"/>
    <cellStyle name="_TG-TH_2_Book1_Bieu4HTMT" xfId="995"/>
    <cellStyle name="_TG-TH_2_Book1_bo sung von KCH nam 2010 va Du an tre kho khan" xfId="996"/>
    <cellStyle name="_TG-TH_2_Book1_Book1" xfId="997"/>
    <cellStyle name="_TG-TH_2_Book1_danh muc chuan bi dau tu 2011 ngay 07-6-2011" xfId="998"/>
    <cellStyle name="_TG-TH_2_Book1_Danh muc pbo nguon von XSKT, XDCB nam 2009 chuyen qua nam 2010" xfId="999"/>
    <cellStyle name="_TG-TH_2_Book1_DanhMucDonGiaVTTB_Dien_TAM" xfId="9434"/>
    <cellStyle name="_TG-TH_2_Book1_dieu chinh KH 2011 ngay 26-5-2011111" xfId="1000"/>
    <cellStyle name="_TG-TH_2_Book1_DS KCH PHAN BO VON NSDP NAM 2010" xfId="1001"/>
    <cellStyle name="_TG-TH_2_Book1_giao KH 2011 ngay 10-12-2010" xfId="1002"/>
    <cellStyle name="_TG-TH_2_Book1_Luy ke von ung nam 2011 -Thoa gui ngay 12-8-2012" xfId="1003"/>
    <cellStyle name="_TG-TH_2_CAU Khanh Nam(Thi Cong)" xfId="1004"/>
    <cellStyle name="_TG-TH_2_CAU Khanh Nam(Thi Cong) 2" xfId="5347"/>
    <cellStyle name="_TG-TH_2_ChiHuong_ApGia" xfId="1005"/>
    <cellStyle name="_TG-TH_2_CoCauPhi (version 1)" xfId="1006"/>
    <cellStyle name="_TG-TH_2_Copy of 05-12  KH trung han 2016-2020 - Liem Thinh edited (1)" xfId="1007"/>
    <cellStyle name="_TG-TH_2_danh muc chuan bi dau tu 2011 ngay 07-6-2011" xfId="1008"/>
    <cellStyle name="_TG-TH_2_Danh muc pbo nguon von XSKT, XDCB nam 2009 chuyen qua nam 2010" xfId="1009"/>
    <cellStyle name="_TG-TH_2_DAU NOI PL-CL TAI PHU LAMHC" xfId="1010"/>
    <cellStyle name="_TG-TH_2_Dcdtoan-bcnckt " xfId="9435"/>
    <cellStyle name="_TG-TH_2_dieu chinh KH 2011 ngay 26-5-2011111" xfId="1011"/>
    <cellStyle name="_TG-TH_2_DN_MTP" xfId="9436"/>
    <cellStyle name="_TG-TH_2_Dongia2-2003" xfId="9437"/>
    <cellStyle name="_TG-TH_2_Dongia2-2003_DT truong thinh phu" xfId="9438"/>
    <cellStyle name="_TG-TH_2_DS KCH PHAN BO VON NSDP NAM 2010" xfId="1012"/>
    <cellStyle name="_TG-TH_2_DT truong thinh phu" xfId="9439"/>
    <cellStyle name="_TG-TH_2_DTCDT MR.2N110.HOCMON.TDTOAN.CCUNG" xfId="1013"/>
    <cellStyle name="_TG-TH_2_DU TRU VAT TU" xfId="1014"/>
    <cellStyle name="_TG-TH_2_giao KH 2011 ngay 10-12-2010" xfId="1015"/>
    <cellStyle name="_TG-TH_2_GTGT 2003" xfId="1016"/>
    <cellStyle name="_TG-TH_2_KE KHAI THUE GTGT 2004" xfId="1017"/>
    <cellStyle name="_TG-TH_2_KE KHAI THUE GTGT 2004 2" xfId="5348"/>
    <cellStyle name="_TG-TH_2_KE KHAI THUE GTGT 2004_BCTC2004" xfId="1018"/>
    <cellStyle name="_TG-TH_2_KH TPCP 2016-2020 (tong hop)" xfId="1019"/>
    <cellStyle name="_TG-TH_2_KH TPCP vung TNB (03-1-2012)" xfId="1020"/>
    <cellStyle name="_TG-TH_2_kien giang 2" xfId="1021"/>
    <cellStyle name="_TG-TH_2_Lora-tungchau" xfId="1022"/>
    <cellStyle name="_TG-TH_2_Luy ke von ung nam 2011 -Thoa gui ngay 12-8-2012" xfId="1023"/>
    <cellStyle name="_TG-TH_2_moi" xfId="9440"/>
    <cellStyle name="_TG-TH_2_NhanCong" xfId="1024"/>
    <cellStyle name="_TG-TH_2_N-X-T-04" xfId="1025"/>
    <cellStyle name="_TG-TH_2_PGIA-phieu tham tra Kho bac" xfId="1026"/>
    <cellStyle name="_TG-TH_2_phu luc tong ket tinh hinh TH giai doan 03-10 (ngay 30)" xfId="1027"/>
    <cellStyle name="_TG-TH_2_PT02-02" xfId="1028"/>
    <cellStyle name="_TG-TH_2_PT02-02_Book1" xfId="1029"/>
    <cellStyle name="_TG-TH_2_PT02-03" xfId="1030"/>
    <cellStyle name="_TG-TH_2_PT02-03_Book1" xfId="1031"/>
    <cellStyle name="_TG-TH_2_Qt-HT3PQ1(CauKho)" xfId="1032"/>
    <cellStyle name="_TG-TH_2_Qt-HT3PQ1(CauKho)_Book1" xfId="9441"/>
    <cellStyle name="_TG-TH_2_Qt-HT3PQ1(CauKho)_Don gia quy 3 nam 2003 - Ban Dien Luc" xfId="9442"/>
    <cellStyle name="_TG-TH_2_Qt-HT3PQ1(CauKho)_NC-VL2-2003" xfId="9443"/>
    <cellStyle name="_TG-TH_2_Qt-HT3PQ1(CauKho)_NC-VL2-2003_1" xfId="9444"/>
    <cellStyle name="_TG-TH_2_Qt-HT3PQ1(CauKho)_XL4Test5" xfId="9445"/>
    <cellStyle name="_TG-TH_2_ra soat theo 7356" xfId="5349"/>
    <cellStyle name="_TG-TH_2_Sheet1" xfId="1033"/>
    <cellStyle name="_TG-TH_2_Sheet2" xfId="9446"/>
    <cellStyle name="_TG-TH_2_TK152-04" xfId="1034"/>
    <cellStyle name="_TG-TH_2_TONG HOP CHUNG 3.2.2012 (ban cuoi)" xfId="5350"/>
    <cellStyle name="_TG-TH_2_XL4Poppy" xfId="9447"/>
    <cellStyle name="_TG-TH_2_XL4Test5" xfId="9448"/>
    <cellStyle name="_TG-TH_2_ÿÿÿÿÿ" xfId="1035"/>
    <cellStyle name="_TG-TH_2_ÿÿÿÿÿ_Bieu mau cong trinh khoi cong moi 3-4" xfId="1036"/>
    <cellStyle name="_TG-TH_2_ÿÿÿÿÿ_Bieu TPCP 2015-xin keo dai 3.2016" xfId="5351"/>
    <cellStyle name="_TG-TH_2_ÿÿÿÿÿ_Bieu3ODA" xfId="1037"/>
    <cellStyle name="_TG-TH_2_ÿÿÿÿÿ_Bieu4HTMT" xfId="1038"/>
    <cellStyle name="_TG-TH_2_ÿÿÿÿÿ_KH TPCP vung TNB (03-1-2012)" xfId="1039"/>
    <cellStyle name="_TG-TH_2_ÿÿÿÿÿ_kien giang 2" xfId="1040"/>
    <cellStyle name="_TG-TH_2_ÿÿÿÿÿ_ra soat theo 7356" xfId="5352"/>
    <cellStyle name="_TG-TH_2_ÿÿÿÿÿ_TONG HOP CHUNG 3.2.2012 (ban cuoi)" xfId="5353"/>
    <cellStyle name="_TG-TH_3" xfId="1041"/>
    <cellStyle name="_TG-TH_3 2" xfId="1042"/>
    <cellStyle name="_TG-TH_3_05-12  KH trung han 2016-2020 - Liem Thinh edited" xfId="1043"/>
    <cellStyle name="_TG-TH_3_Copy of 05-12  KH trung han 2016-2020 - Liem Thinh edited (1)" xfId="1044"/>
    <cellStyle name="_TG-TH_3_KH TPCP 2016-2020 (tong hop)" xfId="1045"/>
    <cellStyle name="_TG-TH_3_Lora-tungchau" xfId="1046"/>
    <cellStyle name="_TG-TH_3_Lora-tungchau 2" xfId="1047"/>
    <cellStyle name="_TG-TH_3_Lora-tungchau_05-12  KH trung han 2016-2020 - Liem Thinh edited" xfId="1048"/>
    <cellStyle name="_TG-TH_3_Lora-tungchau_Copy of 05-12  KH trung han 2016-2020 - Liem Thinh edited (1)" xfId="1049"/>
    <cellStyle name="_TG-TH_3_Lora-tungchau_KH TPCP 2016-2020 (tong hop)" xfId="1050"/>
    <cellStyle name="_TG-TH_3_Qt-HT3PQ1(CauKho)" xfId="1051"/>
    <cellStyle name="_TG-TH_3_Qt-HT3PQ1(CauKho)_Book1" xfId="9449"/>
    <cellStyle name="_TG-TH_3_Qt-HT3PQ1(CauKho)_Don gia quy 3 nam 2003 - Ban Dien Luc" xfId="9450"/>
    <cellStyle name="_TG-TH_3_Qt-HT3PQ1(CauKho)_NC-VL2-2003" xfId="9451"/>
    <cellStyle name="_TG-TH_3_Qt-HT3PQ1(CauKho)_NC-VL2-2003_1" xfId="9452"/>
    <cellStyle name="_TG-TH_3_Qt-HT3PQ1(CauKho)_XL4Test5" xfId="9453"/>
    <cellStyle name="_TG-TH_4" xfId="1052"/>
    <cellStyle name="_TG-TH_4 2" xfId="9454"/>
    <cellStyle name="_TH KH 2010" xfId="1053"/>
    <cellStyle name="_TH KHAI TOAN THU THIEM cac tuyen TT noi" xfId="9455"/>
    <cellStyle name="_TK152-04" xfId="1054"/>
    <cellStyle name="_Tong dutoan PP LAHAI" xfId="1055"/>
    <cellStyle name="_TPCP GT-24-5-Mien Nui" xfId="1056"/>
    <cellStyle name="_TPCP GT-24-5-Mien Nui_!1 1 bao cao giao KH ve HTCMT vung TNB   12-12-2011" xfId="1057"/>
    <cellStyle name="_TPCP GT-24-5-Mien Nui_Bieu4HTMT" xfId="1058"/>
    <cellStyle name="_TPCP GT-24-5-Mien Nui_Bieu4HTMT_!1 1 bao cao giao KH ve HTCMT vung TNB   12-12-2011" xfId="1059"/>
    <cellStyle name="_TPCP GT-24-5-Mien Nui_Bieu4HTMT_KH TPCP vung TNB (03-1-2012)" xfId="1060"/>
    <cellStyle name="_TPCP GT-24-5-Mien Nui_KH TPCP vung TNB (03-1-2012)" xfId="1061"/>
    <cellStyle name="_TPCP GT-24-5-Mien Nui_ra soat theo 7356" xfId="5354"/>
    <cellStyle name="_TPCP GT-24-5-Mien Nui_TONG HOP CHUNG 3.2.2012 (ban cuoi)" xfId="5355"/>
    <cellStyle name="_TT209BTC3" xfId="5356"/>
    <cellStyle name="_ung truoc 2011 NSTW Thanh Hoa + Nge An gui Thu 12-5" xfId="1062"/>
    <cellStyle name="_ung truoc 2011 NSTW Thanh Hoa + Nge An gui Thu 12-5_!1 1 bao cao giao KH ve HTCMT vung TNB   12-12-2011" xfId="1063"/>
    <cellStyle name="_ung truoc 2011 NSTW Thanh Hoa + Nge An gui Thu 12-5_Bieu4HTMT" xfId="1064"/>
    <cellStyle name="_ung truoc 2011 NSTW Thanh Hoa + Nge An gui Thu 12-5_Bieu4HTMT_!1 1 bao cao giao KH ve HTCMT vung TNB   12-12-2011" xfId="1065"/>
    <cellStyle name="_ung truoc 2011 NSTW Thanh Hoa + Nge An gui Thu 12-5_Bieu4HTMT_KH TPCP vung TNB (03-1-2012)" xfId="1066"/>
    <cellStyle name="_ung truoc 2011 NSTW Thanh Hoa + Nge An gui Thu 12-5_KH TPCP vung TNB (03-1-2012)" xfId="1067"/>
    <cellStyle name="_ung truoc 2011 NSTW Thanh Hoa + Nge An gui Thu 12-5_ra soat theo 7356" xfId="5357"/>
    <cellStyle name="_ung truoc 2011 NSTW Thanh Hoa + Nge An gui Thu 12-5_TONG HOP CHUNG 3.2.2012 (ban cuoi)" xfId="5358"/>
    <cellStyle name="_ung truoc cua long an (6-5-2010)" xfId="1068"/>
    <cellStyle name="_Ung von nam 2011 vung TNB - Doan Cong tac (12-5-2010)" xfId="1069"/>
    <cellStyle name="_Ung von nam 2011 vung TNB - Doan Cong tac (12-5-2010)_!1 1 bao cao giao KH ve HTCMT vung TNB   12-12-2011" xfId="1070"/>
    <cellStyle name="_Ung von nam 2011 vung TNB - Doan Cong tac (12-5-2010)_Bieu4HTMT" xfId="1071"/>
    <cellStyle name="_Ung von nam 2011 vung TNB - Doan Cong tac (12-5-2010)_Bieu4HTMT_!1 1 bao cao giao KH ve HTCMT vung TNB   12-12-2011" xfId="1072"/>
    <cellStyle name="_Ung von nam 2011 vung TNB - Doan Cong tac (12-5-2010)_Bieu4HTMT_KH TPCP vung TNB (03-1-2012)" xfId="1073"/>
    <cellStyle name="_Ung von nam 2011 vung TNB - Doan Cong tac (12-5-2010)_Chuẩn bị đầu tư 2011 (sep Hung)_KH 2012 (T3-2013)" xfId="1074"/>
    <cellStyle name="_Ung von nam 2011 vung TNB - Doan Cong tac (12-5-2010)_Cong trinh co y kien LD_Dang_NN_2011-Tay nguyen-9-10" xfId="1075"/>
    <cellStyle name="_Ung von nam 2011 vung TNB - Doan Cong tac (12-5-2010)_Cong trinh co y kien LD_Dang_NN_2011-Tay nguyen-9-10_!1 1 bao cao giao KH ve HTCMT vung TNB   12-12-2011" xfId="1076"/>
    <cellStyle name="_Ung von nam 2011 vung TNB - Doan Cong tac (12-5-2010)_Cong trinh co y kien LD_Dang_NN_2011-Tay nguyen-9-10_Bieu4HTMT" xfId="1077"/>
    <cellStyle name="_Ung von nam 2011 vung TNB - Doan Cong tac (12-5-2010)_Cong trinh co y kien LD_Dang_NN_2011-Tay nguyen-9-10_Bieu4HTMT_!1 1 bao cao giao KH ve HTCMT vung TNB   12-12-2011" xfId="1078"/>
    <cellStyle name="_Ung von nam 2011 vung TNB - Doan Cong tac (12-5-2010)_Cong trinh co y kien LD_Dang_NN_2011-Tay nguyen-9-10_Bieu4HTMT_KH TPCP vung TNB (03-1-2012)" xfId="1079"/>
    <cellStyle name="_Ung von nam 2011 vung TNB - Doan Cong tac (12-5-2010)_Cong trinh co y kien LD_Dang_NN_2011-Tay nguyen-9-10_KH TPCP vung TNB (03-1-2012)" xfId="1080"/>
    <cellStyle name="_Ung von nam 2011 vung TNB - Doan Cong tac (12-5-2010)_Cong trinh co y kien LD_Dang_NN_2011-Tay nguyen-9-10_ra soat theo 7356" xfId="5359"/>
    <cellStyle name="_Ung von nam 2011 vung TNB - Doan Cong tac (12-5-2010)_Cong trinh co y kien LD_Dang_NN_2011-Tay nguyen-9-10_TONG HOP CHUNG 3.2.2012 (ban cuoi)" xfId="5360"/>
    <cellStyle name="_Ung von nam 2011 vung TNB - Doan Cong tac (12-5-2010)_KH TPCP vung TNB (03-1-2012)" xfId="1081"/>
    <cellStyle name="_Ung von nam 2011 vung TNB - Doan Cong tac (12-5-2010)_ra soat theo 7356" xfId="5361"/>
    <cellStyle name="_Ung von nam 2011 vung TNB - Doan Cong tac (12-5-2010)_TN - Ho tro khac 2011" xfId="1082"/>
    <cellStyle name="_Ung von nam 2011 vung TNB - Doan Cong tac (12-5-2010)_TN - Ho tro khac 2011_!1 1 bao cao giao KH ve HTCMT vung TNB   12-12-2011" xfId="1083"/>
    <cellStyle name="_Ung von nam 2011 vung TNB - Doan Cong tac (12-5-2010)_TN - Ho tro khac 2011_Bieu4HTMT" xfId="1084"/>
    <cellStyle name="_Ung von nam 2011 vung TNB - Doan Cong tac (12-5-2010)_TN - Ho tro khac 2011_Bieu4HTMT_!1 1 bao cao giao KH ve HTCMT vung TNB   12-12-2011" xfId="1085"/>
    <cellStyle name="_Ung von nam 2011 vung TNB - Doan Cong tac (12-5-2010)_TN - Ho tro khac 2011_Bieu4HTMT_KH TPCP vung TNB (03-1-2012)" xfId="1086"/>
    <cellStyle name="_Ung von nam 2011 vung TNB - Doan Cong tac (12-5-2010)_TN - Ho tro khac 2011_KH TPCP vung TNB (03-1-2012)" xfId="1087"/>
    <cellStyle name="_Ung von nam 2011 vung TNB - Doan Cong tac (12-5-2010)_TN - Ho tro khac 2011_ra soat theo 7356" xfId="5362"/>
    <cellStyle name="_Ung von nam 2011 vung TNB - Doan Cong tac (12-5-2010)_TN - Ho tro khac 2011_TONG HOP CHUNG 3.2.2012 (ban cuoi)" xfId="5363"/>
    <cellStyle name="_Ung von nam 2011 vung TNB - Doan Cong tac (12-5-2010)_TONG HOP CHUNG 3.2.2012 (ban cuoi)" xfId="5364"/>
    <cellStyle name="_Von dau tu 2006-2020 (TL chien luoc)" xfId="1088"/>
    <cellStyle name="_Von dau tu 2006-2020 (TL chien luoc)_15_10_2013 BC nhu cau von doi ung ODA (2014-2016) ngay 15102013 Sua" xfId="1089"/>
    <cellStyle name="_Von dau tu 2006-2020 (TL chien luoc)_BC nhu cau von doi ung ODA nganh NN (BKH)" xfId="1090"/>
    <cellStyle name="_Von dau tu 2006-2020 (TL chien luoc)_BC nhu cau von doi ung ODA nganh NN (BKH)_05-12  KH trung han 2016-2020 - Liem Thinh edited" xfId="1091"/>
    <cellStyle name="_Von dau tu 2006-2020 (TL chien luoc)_BC nhu cau von doi ung ODA nganh NN (BKH)_Copy of 05-12  KH trung han 2016-2020 - Liem Thinh edited (1)" xfId="1092"/>
    <cellStyle name="_Von dau tu 2006-2020 (TL chien luoc)_BC Tai co cau (bieu TH)" xfId="1093"/>
    <cellStyle name="_Von dau tu 2006-2020 (TL chien luoc)_BC Tai co cau (bieu TH)_05-12  KH trung han 2016-2020 - Liem Thinh edited" xfId="1094"/>
    <cellStyle name="_Von dau tu 2006-2020 (TL chien luoc)_BC Tai co cau (bieu TH)_Copy of 05-12  KH trung han 2016-2020 - Liem Thinh edited (1)" xfId="1095"/>
    <cellStyle name="_Von dau tu 2006-2020 (TL chien luoc)_DK 2014-2015 final" xfId="1096"/>
    <cellStyle name="_Von dau tu 2006-2020 (TL chien luoc)_DK 2014-2015 final_05-12  KH trung han 2016-2020 - Liem Thinh edited" xfId="1097"/>
    <cellStyle name="_Von dau tu 2006-2020 (TL chien luoc)_DK 2014-2015 final_Copy of 05-12  KH trung han 2016-2020 - Liem Thinh edited (1)" xfId="1098"/>
    <cellStyle name="_Von dau tu 2006-2020 (TL chien luoc)_DK 2014-2015 new" xfId="1099"/>
    <cellStyle name="_Von dau tu 2006-2020 (TL chien luoc)_DK 2014-2015 new_05-12  KH trung han 2016-2020 - Liem Thinh edited" xfId="1100"/>
    <cellStyle name="_Von dau tu 2006-2020 (TL chien luoc)_DK 2014-2015 new_Copy of 05-12  KH trung han 2016-2020 - Liem Thinh edited (1)" xfId="1101"/>
    <cellStyle name="_Von dau tu 2006-2020 (TL chien luoc)_DK KH CBDT 2014 11-11-2013" xfId="1102"/>
    <cellStyle name="_Von dau tu 2006-2020 (TL chien luoc)_DK KH CBDT 2014 11-11-2013(1)" xfId="1103"/>
    <cellStyle name="_Von dau tu 2006-2020 (TL chien luoc)_DK KH CBDT 2014 11-11-2013(1)_05-12  KH trung han 2016-2020 - Liem Thinh edited" xfId="1104"/>
    <cellStyle name="_Von dau tu 2006-2020 (TL chien luoc)_DK KH CBDT 2014 11-11-2013(1)_Copy of 05-12  KH trung han 2016-2020 - Liem Thinh edited (1)" xfId="1105"/>
    <cellStyle name="_Von dau tu 2006-2020 (TL chien luoc)_DK KH CBDT 2014 11-11-2013_05-12  KH trung han 2016-2020 - Liem Thinh edited" xfId="1106"/>
    <cellStyle name="_Von dau tu 2006-2020 (TL chien luoc)_DK KH CBDT 2014 11-11-2013_Copy of 05-12  KH trung han 2016-2020 - Liem Thinh edited (1)" xfId="1107"/>
    <cellStyle name="_Von dau tu 2006-2020 (TL chien luoc)_KH 2011-2015" xfId="1108"/>
    <cellStyle name="_Von dau tu 2006-2020 (TL chien luoc)_tai co cau dau tu (tong hop)1" xfId="1109"/>
    <cellStyle name="_Vu KHGD" xfId="5365"/>
    <cellStyle name="_x005f_x0001_" xfId="1110"/>
    <cellStyle name="_x005f_x0001__!1 1 bao cao giao KH ve HTCMT vung TNB   12-12-2011" xfId="1111"/>
    <cellStyle name="_x005f_x0001__kien giang 2" xfId="1112"/>
    <cellStyle name="_x005f_x000d__x005f_x000a_JournalTemplate=C:\COMFO\CTALK\JOURSTD.TPL_x005f_x000d__x005f_x000a_LbStateAddress=3 3 0 251 1 89 2 311_x005f_x000d__x005f_x000a_LbStateJou" xfId="1113"/>
    <cellStyle name="_x005f_x005f_x005f_x0001_" xfId="1114"/>
    <cellStyle name="_x005f_x005f_x005f_x0001__!1 1 bao cao giao KH ve HTCMT vung TNB   12-12-2011" xfId="1115"/>
    <cellStyle name="_x005f_x005f_x005f_x0001__kien giang 2" xfId="1116"/>
    <cellStyle name="_x005f_x005f_x005f_x000d__x005f_x005f_x005f_x000a_JournalTemplate=C:\COMFO\CTALK\JOURSTD.TPL_x005f_x005f_x005f_x000d__x005f_x005f_x005f_x000a_LbStateAddress=3 3 0 251 1 89 2 311_x005f_x005f_x005f_x000d__x005f_x005f_x005f_x000a_LbStateJou" xfId="1117"/>
    <cellStyle name="_XDCB thang 12.2010" xfId="1118"/>
    <cellStyle name="_ÿÿÿÿÿ" xfId="1119"/>
    <cellStyle name="_ÿÿÿÿÿ_Bieu mau cong trinh khoi cong moi 3-4" xfId="1120"/>
    <cellStyle name="_ÿÿÿÿÿ_Bieu mau cong trinh khoi cong moi 3-4_!1 1 bao cao giao KH ve HTCMT vung TNB   12-12-2011" xfId="1121"/>
    <cellStyle name="_ÿÿÿÿÿ_Bieu mau cong trinh khoi cong moi 3-4_KH TPCP vung TNB (03-1-2012)" xfId="1122"/>
    <cellStyle name="_ÿÿÿÿÿ_Bieu TPCP 2015-xin keo dai 3.2016" xfId="5366"/>
    <cellStyle name="_ÿÿÿÿÿ_Bieu3ODA" xfId="1123"/>
    <cellStyle name="_ÿÿÿÿÿ_Bieu3ODA_!1 1 bao cao giao KH ve HTCMT vung TNB   12-12-2011" xfId="1124"/>
    <cellStyle name="_ÿÿÿÿÿ_Bieu3ODA_KH TPCP vung TNB (03-1-2012)" xfId="1125"/>
    <cellStyle name="_ÿÿÿÿÿ_Bieu4HTMT" xfId="1126"/>
    <cellStyle name="_ÿÿÿÿÿ_Bieu4HTMT_!1 1 bao cao giao KH ve HTCMT vung TNB   12-12-2011" xfId="1127"/>
    <cellStyle name="_ÿÿÿÿÿ_Bieu4HTMT_KH TPCP vung TNB (03-1-2012)" xfId="1128"/>
    <cellStyle name="_ÿÿÿÿÿ_Kh ql62 (2010) 11-09" xfId="1129"/>
    <cellStyle name="_ÿÿÿÿÿ_KH TPCP vung TNB (03-1-2012)" xfId="1130"/>
    <cellStyle name="_ÿÿÿÿÿ_Khung 2012" xfId="1131"/>
    <cellStyle name="_ÿÿÿÿÿ_kien giang 2" xfId="1132"/>
    <cellStyle name="_ÿÿÿÿÿ_ra soat theo 7356" xfId="5367"/>
    <cellStyle name="_ÿÿÿÿÿ_TONG HOP CHUNG 3.2.2012 (ban cuoi)" xfId="5368"/>
    <cellStyle name="~1" xfId="1133"/>
    <cellStyle name="~1 2" xfId="5369"/>
    <cellStyle name="’Ê‰Ý [0.00]_laroux" xfId="1134"/>
    <cellStyle name="’Ê‰Ý_laroux" xfId="1135"/>
    <cellStyle name="¤@¯ë_CHI PHI QUAN LY 1-00" xfId="1136"/>
    <cellStyle name="•W?_Format" xfId="1137"/>
    <cellStyle name="•W€_’·Šú‰p•¶" xfId="1138"/>
    <cellStyle name="•W_’·Šú‰p•¶" xfId="1139"/>
    <cellStyle name="W_MARINE" xfId="1140"/>
    <cellStyle name="0" xfId="1141"/>
    <cellStyle name="0 2" xfId="1142"/>
    <cellStyle name="0 2 2" xfId="5370"/>
    <cellStyle name="0 2 2 2" xfId="5371"/>
    <cellStyle name="0 3" xfId="5372"/>
    <cellStyle name="0 3 2" xfId="5373"/>
    <cellStyle name="0,0_x000a__x000a_NA_x000a__x000a_" xfId="1143"/>
    <cellStyle name="0,0_x000d__x000a_NA_x000d__x000a_" xfId="1144"/>
    <cellStyle name="0,0_x000d__x000a_NA_x000d__x000a_ 2" xfId="1145"/>
    <cellStyle name="0,0_x000d__x000a_NA_x000d__x000a_ 3" xfId="5374"/>
    <cellStyle name="0,0_x000d__x000a_NA_x000d__x000a_ 4" xfId="5375"/>
    <cellStyle name="0,0_x000d__x000a_NA_x000d__x000a__Bieu ra soat no xay dung co ban theo VB so 6611 cua Bo KHDT" xfId="5376"/>
    <cellStyle name="0,0_x005f_x000d__x005f_x000a_NA_x005f_x000d__x005f_x000a_" xfId="1146"/>
    <cellStyle name="0.0" xfId="1147"/>
    <cellStyle name="0.0 2" xfId="1148"/>
    <cellStyle name="0.0 2 2" xfId="5377"/>
    <cellStyle name="0.0 2 2 2" xfId="5378"/>
    <cellStyle name="0.0 3" xfId="5379"/>
    <cellStyle name="0.0 3 2" xfId="5380"/>
    <cellStyle name="0.00" xfId="1149"/>
    <cellStyle name="0.00 2" xfId="1150"/>
    <cellStyle name="0.00 2 2" xfId="5381"/>
    <cellStyle name="0.00 2 2 2" xfId="5382"/>
    <cellStyle name="0.00 3" xfId="5383"/>
    <cellStyle name="0.00 3 2" xfId="5384"/>
    <cellStyle name="1" xfId="1151"/>
    <cellStyle name="1 2" xfId="1152"/>
    <cellStyle name="1 3" xfId="5385"/>
    <cellStyle name="1_!1 1 bao cao giao KH ve HTCMT vung TNB   12-12-2011" xfId="1153"/>
    <cellStyle name="1_36- Quang Ngai-TMQH" xfId="9456"/>
    <cellStyle name="1_BAO GIA NGAY 24-10-08 (co dam)" xfId="1154"/>
    <cellStyle name="1_Bieu chuan" xfId="9457"/>
    <cellStyle name="1_Bieu4HTMT" xfId="1155"/>
    <cellStyle name="1_Book1" xfId="1156"/>
    <cellStyle name="1_Book1_1" xfId="1157"/>
    <cellStyle name="1_Book1_1_!1 1 bao cao giao KH ve HTCMT vung TNB   12-12-2011" xfId="1158"/>
    <cellStyle name="1_Book1_1_Bieu4HTMT" xfId="1159"/>
    <cellStyle name="1_Book1_1_Bieu4HTMT_!1 1 bao cao giao KH ve HTCMT vung TNB   12-12-2011" xfId="1160"/>
    <cellStyle name="1_Book1_1_Bieu4HTMT_KH TPCP vung TNB (03-1-2012)" xfId="1161"/>
    <cellStyle name="1_Book1_1_KH TPCP vung TNB (03-1-2012)" xfId="1162"/>
    <cellStyle name="1_Book1_1_ra soat theo 7356" xfId="5386"/>
    <cellStyle name="1_Book1_1_TONG HOP CHUNG 3.2.2012 (ban cuoi)" xfId="5387"/>
    <cellStyle name="1_Cau thuy dien Ban La (Cu Anh)" xfId="1163"/>
    <cellStyle name="1_Cau thuy dien Ban La (Cu Anh)_!1 1 bao cao giao KH ve HTCMT vung TNB   12-12-2011" xfId="1164"/>
    <cellStyle name="1_Cau thuy dien Ban La (Cu Anh)_Bieu4HTMT" xfId="1165"/>
    <cellStyle name="1_Cau thuy dien Ban La (Cu Anh)_Bieu4HTMT_!1 1 bao cao giao KH ve HTCMT vung TNB   12-12-2011" xfId="1166"/>
    <cellStyle name="1_Cau thuy dien Ban La (Cu Anh)_Bieu4HTMT_KH TPCP vung TNB (03-1-2012)" xfId="1167"/>
    <cellStyle name="1_Cau thuy dien Ban La (Cu Anh)_KH TPCP vung TNB (03-1-2012)" xfId="1168"/>
    <cellStyle name="1_Cau thuy dien Ban La (Cu Anh)_ra soat theo 7356" xfId="5388"/>
    <cellStyle name="1_Cau thuy dien Ban La (Cu Anh)_TONG HOP CHUNG 3.2.2012 (ban cuoi)" xfId="5389"/>
    <cellStyle name="1_Chi Lan gui lai Uoc thu NSNN tu dau tho 2011-2015 &amp; DB 2016-2020" xfId="9458"/>
    <cellStyle name="1_Cong trinh co y kien LD_Dang_NN_2011-Tay nguyen-9-10" xfId="1169"/>
    <cellStyle name="1_Danh sách các đơn vị năm 2016 - Vân gửi" xfId="9459"/>
    <cellStyle name="1_DT 2010-Dong  Nai-V2" xfId="9460"/>
    <cellStyle name="1_DT 2011_Chinh_ban chinh thuc" xfId="9461"/>
    <cellStyle name="1_Du toan 558 (Km17+508.12 - Km 22)" xfId="1170"/>
    <cellStyle name="1_Du toan 558 (Km17+508.12 - Km 22)_!1 1 bao cao giao KH ve HTCMT vung TNB   12-12-2011" xfId="1171"/>
    <cellStyle name="1_Du toan 558 (Km17+508.12 - Km 22)_Bieu4HTMT" xfId="1172"/>
    <cellStyle name="1_Du toan 558 (Km17+508.12 - Km 22)_Bieu4HTMT_!1 1 bao cao giao KH ve HTCMT vung TNB   12-12-2011" xfId="1173"/>
    <cellStyle name="1_Du toan 558 (Km17+508.12 - Km 22)_Bieu4HTMT_KH TPCP vung TNB (03-1-2012)" xfId="1174"/>
    <cellStyle name="1_Du toan 558 (Km17+508.12 - Km 22)_KH TPCP vung TNB (03-1-2012)" xfId="1175"/>
    <cellStyle name="1_Du toan 558 (Km17+508.12 - Km 22)_ra soat theo 7356" xfId="5390"/>
    <cellStyle name="1_Du toan 558 (Km17+508.12 - Km 22)_TONG HOP CHUNG 3.2.2012 (ban cuoi)" xfId="5391"/>
    <cellStyle name="1_Du toan thu 2015 tu Nha may loc dau" xfId="9462"/>
    <cellStyle name="1_Du toan thu NSNN, chi NSDP 2015 (16102015)" xfId="9463"/>
    <cellStyle name="1_Dung Quat 2010-2011 ngay 20.7.2010 chinh thuc" xfId="9464"/>
    <cellStyle name="1_Gia_VL cau-JIBIC-Ha-tinh" xfId="9465"/>
    <cellStyle name="1_Gia_VLQL48_duyet " xfId="1176"/>
    <cellStyle name="1_Gia_VLQL48_duyet _!1 1 bao cao giao KH ve HTCMT vung TNB   12-12-2011" xfId="1177"/>
    <cellStyle name="1_Gia_VLQL48_duyet _Bieu4HTMT" xfId="1178"/>
    <cellStyle name="1_Gia_VLQL48_duyet _Bieu4HTMT_!1 1 bao cao giao KH ve HTCMT vung TNB   12-12-2011" xfId="1179"/>
    <cellStyle name="1_Gia_VLQL48_duyet _Bieu4HTMT_KH TPCP vung TNB (03-1-2012)" xfId="1180"/>
    <cellStyle name="1_Gia_VLQL48_duyet _KH TPCP vung TNB (03-1-2012)" xfId="1181"/>
    <cellStyle name="1_Gia_VLQL48_duyet _ra soat theo 7356" xfId="5392"/>
    <cellStyle name="1_Gia_VLQL48_duyet _TONG HOP CHUNG 3.2.2012 (ban cuoi)" xfId="5393"/>
    <cellStyle name="1_Hai Duong2010-PA294.700" xfId="9466"/>
    <cellStyle name="1_Hai Duong2010-V1-Dukienlai" xfId="9467"/>
    <cellStyle name="1_Kh ql62 (2010) 11-09" xfId="1182"/>
    <cellStyle name="1_KH TPCP vung TNB (03-1-2012)" xfId="1183"/>
    <cellStyle name="1_Khung 2012" xfId="1184"/>
    <cellStyle name="1_KlQdinhduyet" xfId="1185"/>
    <cellStyle name="1_KlQdinhduyet_!1 1 bao cao giao KH ve HTCMT vung TNB   12-12-2011" xfId="1186"/>
    <cellStyle name="1_KlQdinhduyet_Bieu4HTMT" xfId="1187"/>
    <cellStyle name="1_KlQdinhduyet_Bieu4HTMT_!1 1 bao cao giao KH ve HTCMT vung TNB   12-12-2011" xfId="1188"/>
    <cellStyle name="1_KlQdinhduyet_Bieu4HTMT_KH TPCP vung TNB (03-1-2012)" xfId="1189"/>
    <cellStyle name="1_KlQdinhduyet_KH TPCP vung TNB (03-1-2012)" xfId="1190"/>
    <cellStyle name="1_KlQdinhduyet_ra soat theo 7356" xfId="5394"/>
    <cellStyle name="1_KlQdinhduyet_TONG HOP CHUNG 3.2.2012 (ban cuoi)" xfId="5395"/>
    <cellStyle name="1_Phu bieu tong hop NSDP_AHa ngay 21.12.2013" xfId="9468"/>
    <cellStyle name="1_TN - Ho tro khac 2011" xfId="1191"/>
    <cellStyle name="1_TRUNG PMU 5" xfId="1192"/>
    <cellStyle name="1_VatLieu 3 cau -NA" xfId="9469"/>
    <cellStyle name="1_Vinh Phuc2010-V1" xfId="9470"/>
    <cellStyle name="1_ÿÿÿÿÿ" xfId="1193"/>
    <cellStyle name="1_ÿÿÿÿÿ_Bieu tong hop nhu cau ung 2011 da chon loc -Mien nui" xfId="1194"/>
    <cellStyle name="1_ÿÿÿÿÿ_Bieu tong hop nhu cau ung 2011 da chon loc -Mien nui 2" xfId="1195"/>
    <cellStyle name="1_ÿÿÿÿÿ_Bieu tong hop nhu cau ung 2011 da chon loc -Mien nui 2 2" xfId="5396"/>
    <cellStyle name="1_ÿÿÿÿÿ_Bieu tong hop nhu cau ung 2011 da chon loc -Mien nui 2 2 2" xfId="5397"/>
    <cellStyle name="1_ÿÿÿÿÿ_Bieu tong hop nhu cau ung 2011 da chon loc -Mien nui 3" xfId="5398"/>
    <cellStyle name="1_ÿÿÿÿÿ_Bieu tong hop nhu cau ung 2011 da chon loc -Mien nui 3 2" xfId="5399"/>
    <cellStyle name="1_ÿÿÿÿÿ_Kh ql62 (2010) 11-09" xfId="1196"/>
    <cellStyle name="1_ÿÿÿÿÿ_Khung 2012" xfId="1197"/>
    <cellStyle name="15" xfId="1198"/>
    <cellStyle name="18" xfId="1199"/>
    <cellStyle name="18 2" xfId="5400"/>
    <cellStyle name="¹éºÐÀ²_      " xfId="1200"/>
    <cellStyle name="2" xfId="1201"/>
    <cellStyle name="2 2" xfId="9471"/>
    <cellStyle name="2_Book1" xfId="1202"/>
    <cellStyle name="2_Book1_1" xfId="1203"/>
    <cellStyle name="2_Book1_1_!1 1 bao cao giao KH ve HTCMT vung TNB   12-12-2011" xfId="1204"/>
    <cellStyle name="2_Book1_1_Bieu4HTMT" xfId="1205"/>
    <cellStyle name="2_Book1_1_Bieu4HTMT_!1 1 bao cao giao KH ve HTCMT vung TNB   12-12-2011" xfId="1206"/>
    <cellStyle name="2_Book1_1_Bieu4HTMT_KH TPCP vung TNB (03-1-2012)" xfId="1207"/>
    <cellStyle name="2_Book1_1_KH TPCP vung TNB (03-1-2012)" xfId="1208"/>
    <cellStyle name="2_Book1_1_ra soat theo 7356" xfId="5401"/>
    <cellStyle name="2_Book1_1_TONG HOP CHUNG 3.2.2012 (ban cuoi)" xfId="5402"/>
    <cellStyle name="2_Cau thuy dien Ban La (Cu Anh)" xfId="1209"/>
    <cellStyle name="2_Cau thuy dien Ban La (Cu Anh)_!1 1 bao cao giao KH ve HTCMT vung TNB   12-12-2011" xfId="1210"/>
    <cellStyle name="2_Cau thuy dien Ban La (Cu Anh)_Bieu4HTMT" xfId="1211"/>
    <cellStyle name="2_Cau thuy dien Ban La (Cu Anh)_Bieu4HTMT_!1 1 bao cao giao KH ve HTCMT vung TNB   12-12-2011" xfId="1212"/>
    <cellStyle name="2_Cau thuy dien Ban La (Cu Anh)_Bieu4HTMT_KH TPCP vung TNB (03-1-2012)" xfId="1213"/>
    <cellStyle name="2_Cau thuy dien Ban La (Cu Anh)_KH TPCP vung TNB (03-1-2012)" xfId="1214"/>
    <cellStyle name="2_Cau thuy dien Ban La (Cu Anh)_ra soat theo 7356" xfId="5403"/>
    <cellStyle name="2_Cau thuy dien Ban La (Cu Anh)_TONG HOP CHUNG 3.2.2012 (ban cuoi)" xfId="5404"/>
    <cellStyle name="2_Du toan 558 (Km17+508.12 - Km 22)" xfId="1215"/>
    <cellStyle name="2_Du toan 558 (Km17+508.12 - Km 22)_!1 1 bao cao giao KH ve HTCMT vung TNB   12-12-2011" xfId="1216"/>
    <cellStyle name="2_Du toan 558 (Km17+508.12 - Km 22)_Bieu4HTMT" xfId="1217"/>
    <cellStyle name="2_Du toan 558 (Km17+508.12 - Km 22)_Bieu4HTMT_!1 1 bao cao giao KH ve HTCMT vung TNB   12-12-2011" xfId="1218"/>
    <cellStyle name="2_Du toan 558 (Km17+508.12 - Km 22)_Bieu4HTMT_KH TPCP vung TNB (03-1-2012)" xfId="1219"/>
    <cellStyle name="2_Du toan 558 (Km17+508.12 - Km 22)_KH TPCP vung TNB (03-1-2012)" xfId="1220"/>
    <cellStyle name="2_Du toan 558 (Km17+508.12 - Km 22)_ra soat theo 7356" xfId="5405"/>
    <cellStyle name="2_Du toan 558 (Km17+508.12 - Km 22)_TONG HOP CHUNG 3.2.2012 (ban cuoi)" xfId="5406"/>
    <cellStyle name="2_Gia_VL cau-JIBIC-Ha-tinh" xfId="9472"/>
    <cellStyle name="2_Gia_VLQL48_duyet " xfId="1221"/>
    <cellStyle name="2_Gia_VLQL48_duyet _!1 1 bao cao giao KH ve HTCMT vung TNB   12-12-2011" xfId="1222"/>
    <cellStyle name="2_Gia_VLQL48_duyet _Bieu4HTMT" xfId="1223"/>
    <cellStyle name="2_Gia_VLQL48_duyet _Bieu4HTMT_!1 1 bao cao giao KH ve HTCMT vung TNB   12-12-2011" xfId="1224"/>
    <cellStyle name="2_Gia_VLQL48_duyet _Bieu4HTMT_KH TPCP vung TNB (03-1-2012)" xfId="1225"/>
    <cellStyle name="2_Gia_VLQL48_duyet _KH TPCP vung TNB (03-1-2012)" xfId="1226"/>
    <cellStyle name="2_Gia_VLQL48_duyet _ra soat theo 7356" xfId="5407"/>
    <cellStyle name="2_Gia_VLQL48_duyet _TONG HOP CHUNG 3.2.2012 (ban cuoi)" xfId="5408"/>
    <cellStyle name="2_KlQdinhduyet" xfId="1227"/>
    <cellStyle name="2_KlQdinhduyet_!1 1 bao cao giao KH ve HTCMT vung TNB   12-12-2011" xfId="1228"/>
    <cellStyle name="2_KlQdinhduyet_Bieu4HTMT" xfId="1229"/>
    <cellStyle name="2_KlQdinhduyet_Bieu4HTMT_!1 1 bao cao giao KH ve HTCMT vung TNB   12-12-2011" xfId="1230"/>
    <cellStyle name="2_KlQdinhduyet_Bieu4HTMT_KH TPCP vung TNB (03-1-2012)" xfId="1231"/>
    <cellStyle name="2_KlQdinhduyet_KH TPCP vung TNB (03-1-2012)" xfId="1232"/>
    <cellStyle name="2_KlQdinhduyet_ra soat theo 7356" xfId="5409"/>
    <cellStyle name="2_KlQdinhduyet_TONG HOP CHUNG 3.2.2012 (ban cuoi)" xfId="5410"/>
    <cellStyle name="2_TRUNG PMU 5" xfId="1233"/>
    <cellStyle name="2_VatLieu 3 cau -NA" xfId="9473"/>
    <cellStyle name="2_ÿÿÿÿÿ" xfId="1234"/>
    <cellStyle name="2_ÿÿÿÿÿ_Bieu tong hop nhu cau ung 2011 da chon loc -Mien nui" xfId="1235"/>
    <cellStyle name="2_ÿÿÿÿÿ_Bieu tong hop nhu cau ung 2011 da chon loc -Mien nui 2" xfId="1236"/>
    <cellStyle name="2_ÿÿÿÿÿ_Bieu tong hop nhu cau ung 2011 da chon loc -Mien nui 2 2" xfId="5411"/>
    <cellStyle name="2_ÿÿÿÿÿ_Bieu tong hop nhu cau ung 2011 da chon loc -Mien nui 2 2 2" xfId="5412"/>
    <cellStyle name="2_ÿÿÿÿÿ_Bieu tong hop nhu cau ung 2011 da chon loc -Mien nui 3" xfId="5413"/>
    <cellStyle name="2_ÿÿÿÿÿ_Bieu tong hop nhu cau ung 2011 da chon loc -Mien nui 3 2" xfId="5414"/>
    <cellStyle name="20" xfId="5415"/>
    <cellStyle name="20 2" xfId="9474"/>
    <cellStyle name="20 2 2" xfId="9475"/>
    <cellStyle name="20 3" xfId="9476"/>
    <cellStyle name="20% - Accent1 2" xfId="1237"/>
    <cellStyle name="20% - Accent2 2" xfId="1238"/>
    <cellStyle name="20% - Accent3 2" xfId="1239"/>
    <cellStyle name="20% - Accent4 2" xfId="1240"/>
    <cellStyle name="20% - Accent5 2" xfId="1241"/>
    <cellStyle name="20% - Accent6 2" xfId="1242"/>
    <cellStyle name="-2001" xfId="1243"/>
    <cellStyle name="3" xfId="1244"/>
    <cellStyle name="3 2" xfId="9477"/>
    <cellStyle name="3_Book1" xfId="1245"/>
    <cellStyle name="3_Book1_1" xfId="1246"/>
    <cellStyle name="3_Book1_1_!1 1 bao cao giao KH ve HTCMT vung TNB   12-12-2011" xfId="1247"/>
    <cellStyle name="3_Book1_1_Bieu4HTMT" xfId="1248"/>
    <cellStyle name="3_Book1_1_Bieu4HTMT_!1 1 bao cao giao KH ve HTCMT vung TNB   12-12-2011" xfId="1249"/>
    <cellStyle name="3_Book1_1_Bieu4HTMT_KH TPCP vung TNB (03-1-2012)" xfId="1250"/>
    <cellStyle name="3_Book1_1_KH TPCP vung TNB (03-1-2012)" xfId="1251"/>
    <cellStyle name="3_Book1_1_ra soat theo 7356" xfId="5416"/>
    <cellStyle name="3_Book1_1_TONG HOP CHUNG 3.2.2012 (ban cuoi)" xfId="5417"/>
    <cellStyle name="3_Cau thuy dien Ban La (Cu Anh)" xfId="1252"/>
    <cellStyle name="3_Cau thuy dien Ban La (Cu Anh)_!1 1 bao cao giao KH ve HTCMT vung TNB   12-12-2011" xfId="1253"/>
    <cellStyle name="3_Cau thuy dien Ban La (Cu Anh)_Bieu4HTMT" xfId="1254"/>
    <cellStyle name="3_Cau thuy dien Ban La (Cu Anh)_Bieu4HTMT_!1 1 bao cao giao KH ve HTCMT vung TNB   12-12-2011" xfId="1255"/>
    <cellStyle name="3_Cau thuy dien Ban La (Cu Anh)_Bieu4HTMT_KH TPCP vung TNB (03-1-2012)" xfId="1256"/>
    <cellStyle name="3_Cau thuy dien Ban La (Cu Anh)_KH TPCP vung TNB (03-1-2012)" xfId="1257"/>
    <cellStyle name="3_Cau thuy dien Ban La (Cu Anh)_ra soat theo 7356" xfId="5418"/>
    <cellStyle name="3_Cau thuy dien Ban La (Cu Anh)_TONG HOP CHUNG 3.2.2012 (ban cuoi)" xfId="5419"/>
    <cellStyle name="3_Du toan 558 (Km17+508.12 - Km 22)" xfId="1258"/>
    <cellStyle name="3_Du toan 558 (Km17+508.12 - Km 22)_!1 1 bao cao giao KH ve HTCMT vung TNB   12-12-2011" xfId="1259"/>
    <cellStyle name="3_Du toan 558 (Km17+508.12 - Km 22)_Bieu4HTMT" xfId="1260"/>
    <cellStyle name="3_Du toan 558 (Km17+508.12 - Km 22)_Bieu4HTMT_!1 1 bao cao giao KH ve HTCMT vung TNB   12-12-2011" xfId="1261"/>
    <cellStyle name="3_Du toan 558 (Km17+508.12 - Km 22)_Bieu4HTMT_KH TPCP vung TNB (03-1-2012)" xfId="1262"/>
    <cellStyle name="3_Du toan 558 (Km17+508.12 - Km 22)_KH TPCP vung TNB (03-1-2012)" xfId="1263"/>
    <cellStyle name="3_Du toan 558 (Km17+508.12 - Km 22)_ra soat theo 7356" xfId="5420"/>
    <cellStyle name="3_Du toan 558 (Km17+508.12 - Km 22)_TONG HOP CHUNG 3.2.2012 (ban cuoi)" xfId="5421"/>
    <cellStyle name="3_Gia_VL cau-JIBIC-Ha-tinh" xfId="9478"/>
    <cellStyle name="3_Gia_VLQL48_duyet " xfId="1264"/>
    <cellStyle name="3_Gia_VLQL48_duyet _!1 1 bao cao giao KH ve HTCMT vung TNB   12-12-2011" xfId="1265"/>
    <cellStyle name="3_Gia_VLQL48_duyet _Bieu4HTMT" xfId="1266"/>
    <cellStyle name="3_Gia_VLQL48_duyet _Bieu4HTMT_!1 1 bao cao giao KH ve HTCMT vung TNB   12-12-2011" xfId="1267"/>
    <cellStyle name="3_Gia_VLQL48_duyet _Bieu4HTMT_KH TPCP vung TNB (03-1-2012)" xfId="1268"/>
    <cellStyle name="3_Gia_VLQL48_duyet _KH TPCP vung TNB (03-1-2012)" xfId="1269"/>
    <cellStyle name="3_Gia_VLQL48_duyet _ra soat theo 7356" xfId="5422"/>
    <cellStyle name="3_Gia_VLQL48_duyet _TONG HOP CHUNG 3.2.2012 (ban cuoi)" xfId="5423"/>
    <cellStyle name="3_KlQdinhduyet" xfId="1270"/>
    <cellStyle name="3_KlQdinhduyet_!1 1 bao cao giao KH ve HTCMT vung TNB   12-12-2011" xfId="1271"/>
    <cellStyle name="3_KlQdinhduyet_Bieu4HTMT" xfId="1272"/>
    <cellStyle name="3_KlQdinhduyet_Bieu4HTMT_!1 1 bao cao giao KH ve HTCMT vung TNB   12-12-2011" xfId="1273"/>
    <cellStyle name="3_KlQdinhduyet_Bieu4HTMT_KH TPCP vung TNB (03-1-2012)" xfId="1274"/>
    <cellStyle name="3_KlQdinhduyet_KH TPCP vung TNB (03-1-2012)" xfId="1275"/>
    <cellStyle name="3_KlQdinhduyet_ra soat theo 7356" xfId="5424"/>
    <cellStyle name="3_KlQdinhduyet_TONG HOP CHUNG 3.2.2012 (ban cuoi)" xfId="5425"/>
    <cellStyle name="3_VatLieu 3 cau -NA" xfId="9479"/>
    <cellStyle name="3_ÿÿÿÿÿ" xfId="1276"/>
    <cellStyle name="4" xfId="1277"/>
    <cellStyle name="4 2" xfId="9480"/>
    <cellStyle name="4_Book1" xfId="1278"/>
    <cellStyle name="4_Book1_1" xfId="1279"/>
    <cellStyle name="4_Book1_1_!1 1 bao cao giao KH ve HTCMT vung TNB   12-12-2011" xfId="1280"/>
    <cellStyle name="4_Book1_1_Bieu4HTMT" xfId="1281"/>
    <cellStyle name="4_Book1_1_Bieu4HTMT_!1 1 bao cao giao KH ve HTCMT vung TNB   12-12-2011" xfId="1282"/>
    <cellStyle name="4_Book1_1_Bieu4HTMT_KH TPCP vung TNB (03-1-2012)" xfId="1283"/>
    <cellStyle name="4_Book1_1_KH TPCP vung TNB (03-1-2012)" xfId="1284"/>
    <cellStyle name="4_Book1_1_ra soat theo 7356" xfId="5426"/>
    <cellStyle name="4_Book1_1_TONG HOP CHUNG 3.2.2012 (ban cuoi)" xfId="5427"/>
    <cellStyle name="4_Cau thuy dien Ban La (Cu Anh)" xfId="1285"/>
    <cellStyle name="4_Cau thuy dien Ban La (Cu Anh)_!1 1 bao cao giao KH ve HTCMT vung TNB   12-12-2011" xfId="1286"/>
    <cellStyle name="4_Cau thuy dien Ban La (Cu Anh)_Bieu4HTMT" xfId="1287"/>
    <cellStyle name="4_Cau thuy dien Ban La (Cu Anh)_Bieu4HTMT_!1 1 bao cao giao KH ve HTCMT vung TNB   12-12-2011" xfId="1288"/>
    <cellStyle name="4_Cau thuy dien Ban La (Cu Anh)_Bieu4HTMT_KH TPCP vung TNB (03-1-2012)" xfId="1289"/>
    <cellStyle name="4_Cau thuy dien Ban La (Cu Anh)_KH TPCP vung TNB (03-1-2012)" xfId="1290"/>
    <cellStyle name="4_Cau thuy dien Ban La (Cu Anh)_ra soat theo 7356" xfId="5428"/>
    <cellStyle name="4_Cau thuy dien Ban La (Cu Anh)_TONG HOP CHUNG 3.2.2012 (ban cuoi)" xfId="5429"/>
    <cellStyle name="4_Du toan 558 (Km17+508.12 - Km 22)" xfId="1291"/>
    <cellStyle name="4_Du toan 558 (Km17+508.12 - Km 22)_!1 1 bao cao giao KH ve HTCMT vung TNB   12-12-2011" xfId="1292"/>
    <cellStyle name="4_Du toan 558 (Km17+508.12 - Km 22)_Bieu4HTMT" xfId="1293"/>
    <cellStyle name="4_Du toan 558 (Km17+508.12 - Km 22)_Bieu4HTMT_!1 1 bao cao giao KH ve HTCMT vung TNB   12-12-2011" xfId="1294"/>
    <cellStyle name="4_Du toan 558 (Km17+508.12 - Km 22)_Bieu4HTMT_KH TPCP vung TNB (03-1-2012)" xfId="1295"/>
    <cellStyle name="4_Du toan 558 (Km17+508.12 - Km 22)_KH TPCP vung TNB (03-1-2012)" xfId="1296"/>
    <cellStyle name="4_Du toan 558 (Km17+508.12 - Km 22)_ra soat theo 7356" xfId="5430"/>
    <cellStyle name="4_Du toan 558 (Km17+508.12 - Km 22)_TONG HOP CHUNG 3.2.2012 (ban cuoi)" xfId="5431"/>
    <cellStyle name="4_Gia_VL cau-JIBIC-Ha-tinh" xfId="9481"/>
    <cellStyle name="4_Gia_VLQL48_duyet " xfId="1297"/>
    <cellStyle name="4_Gia_VLQL48_duyet _!1 1 bao cao giao KH ve HTCMT vung TNB   12-12-2011" xfId="1298"/>
    <cellStyle name="4_Gia_VLQL48_duyet _Bieu4HTMT" xfId="1299"/>
    <cellStyle name="4_Gia_VLQL48_duyet _Bieu4HTMT_!1 1 bao cao giao KH ve HTCMT vung TNB   12-12-2011" xfId="1300"/>
    <cellStyle name="4_Gia_VLQL48_duyet _Bieu4HTMT_KH TPCP vung TNB (03-1-2012)" xfId="1301"/>
    <cellStyle name="4_Gia_VLQL48_duyet _KH TPCP vung TNB (03-1-2012)" xfId="1302"/>
    <cellStyle name="4_Gia_VLQL48_duyet _ra soat theo 7356" xfId="5432"/>
    <cellStyle name="4_Gia_VLQL48_duyet _TONG HOP CHUNG 3.2.2012 (ban cuoi)" xfId="5433"/>
    <cellStyle name="4_KlQdinhduyet" xfId="1303"/>
    <cellStyle name="4_KlQdinhduyet_!1 1 bao cao giao KH ve HTCMT vung TNB   12-12-2011" xfId="1304"/>
    <cellStyle name="4_KlQdinhduyet_Bieu4HTMT" xfId="1305"/>
    <cellStyle name="4_KlQdinhduyet_Bieu4HTMT_!1 1 bao cao giao KH ve HTCMT vung TNB   12-12-2011" xfId="1306"/>
    <cellStyle name="4_KlQdinhduyet_Bieu4HTMT_KH TPCP vung TNB (03-1-2012)" xfId="1307"/>
    <cellStyle name="4_KlQdinhduyet_KH TPCP vung TNB (03-1-2012)" xfId="1308"/>
    <cellStyle name="4_KlQdinhduyet_ra soat theo 7356" xfId="5434"/>
    <cellStyle name="4_KlQdinhduyet_TONG HOP CHUNG 3.2.2012 (ban cuoi)" xfId="5435"/>
    <cellStyle name="4_VatLieu 3 cau -NA" xfId="9482"/>
    <cellStyle name="4_ÿÿÿÿÿ" xfId="1309"/>
    <cellStyle name="40% - Accent1 2" xfId="1310"/>
    <cellStyle name="40% - Accent2 2" xfId="1311"/>
    <cellStyle name="40% - Accent2 3" xfId="9483"/>
    <cellStyle name="40% - Accent3 2" xfId="1312"/>
    <cellStyle name="40% - Accent4 2" xfId="1313"/>
    <cellStyle name="40% - Accent5 2" xfId="1314"/>
    <cellStyle name="40% - Accent6 2" xfId="1315"/>
    <cellStyle name="52" xfId="1316"/>
    <cellStyle name="6" xfId="1317"/>
    <cellStyle name="6 2" xfId="9484"/>
    <cellStyle name="6_02.PH BIEU KS QNinh (1-10KHKT-NSDP)" xfId="9485"/>
    <cellStyle name="6_02.PH BIEU KS QNinh (1-10KHKT-NSDP) 2" xfId="9486"/>
    <cellStyle name="6_15_10_2013 BC nhu cau von doi ung ODA (2014-2016) ngay 15102013 Sua" xfId="1318"/>
    <cellStyle name="6_BC nhu cau von doi ung ODA nganh NN (BKH)" xfId="1319"/>
    <cellStyle name="6_BC nhu cau von doi ung ODA nganh NN (BKH)_05-12  KH trung han 2016-2020 - Liem Thinh edited" xfId="1320"/>
    <cellStyle name="6_BC nhu cau von doi ung ODA nganh NN (BKH)_Copy of 05-12  KH trung han 2016-2020 - Liem Thinh edited (1)" xfId="1321"/>
    <cellStyle name="6_BC Tai co cau (bieu TH)" xfId="1322"/>
    <cellStyle name="6_BC Tai co cau (bieu TH)_05-12  KH trung han 2016-2020 - Liem Thinh edited" xfId="1323"/>
    <cellStyle name="6_BC Tai co cau (bieu TH)_Copy of 05-12  KH trung han 2016-2020 - Liem Thinh edited (1)" xfId="1324"/>
    <cellStyle name="6_Cong trinh co y kien LD_Dang_NN_2011-Tay nguyen-9-10" xfId="1325"/>
    <cellStyle name="6_Cong trinh co y kien LD_Dang_NN_2011-Tay nguyen-9-10_!1 1 bao cao giao KH ve HTCMT vung TNB   12-12-2011" xfId="1326"/>
    <cellStyle name="6_Cong trinh co y kien LD_Dang_NN_2011-Tay nguyen-9-10_Bieu4HTMT" xfId="1327"/>
    <cellStyle name="6_Cong trinh co y kien LD_Dang_NN_2011-Tay nguyen-9-10_Bieu4HTMT_!1 1 bao cao giao KH ve HTCMT vung TNB   12-12-2011" xfId="1328"/>
    <cellStyle name="6_Cong trinh co y kien LD_Dang_NN_2011-Tay nguyen-9-10_Bieu4HTMT_KH TPCP vung TNB (03-1-2012)" xfId="1329"/>
    <cellStyle name="6_Cong trinh co y kien LD_Dang_NN_2011-Tay nguyen-9-10_KH TPCP vung TNB (03-1-2012)" xfId="1330"/>
    <cellStyle name="6_Cong trinh co y kien LD_Dang_NN_2011-Tay nguyen-9-10_ra soat theo 7356" xfId="5436"/>
    <cellStyle name="6_Cong trinh co y kien LD_Dang_NN_2011-Tay nguyen-9-10_TONG HOP CHUNG 3.2.2012 (ban cuoi)" xfId="5437"/>
    <cellStyle name="6_DK 2014-2015 final" xfId="1331"/>
    <cellStyle name="6_DK 2014-2015 final_05-12  KH trung han 2016-2020 - Liem Thinh edited" xfId="1332"/>
    <cellStyle name="6_DK 2014-2015 final_Copy of 05-12  KH trung han 2016-2020 - Liem Thinh edited (1)" xfId="1333"/>
    <cellStyle name="6_DK 2014-2015 new" xfId="1334"/>
    <cellStyle name="6_DK 2014-2015 new_05-12  KH trung han 2016-2020 - Liem Thinh edited" xfId="1335"/>
    <cellStyle name="6_DK 2014-2015 new_Copy of 05-12  KH trung han 2016-2020 - Liem Thinh edited (1)" xfId="1336"/>
    <cellStyle name="6_DK KH CBDT 2014 11-11-2013" xfId="1337"/>
    <cellStyle name="6_DK KH CBDT 2014 11-11-2013(1)" xfId="1338"/>
    <cellStyle name="6_DK KH CBDT 2014 11-11-2013(1)_05-12  KH trung han 2016-2020 - Liem Thinh edited" xfId="1339"/>
    <cellStyle name="6_DK KH CBDT 2014 11-11-2013(1)_Copy of 05-12  KH trung han 2016-2020 - Liem Thinh edited (1)" xfId="1340"/>
    <cellStyle name="6_DK KH CBDT 2014 11-11-2013_05-12  KH trung han 2016-2020 - Liem Thinh edited" xfId="1341"/>
    <cellStyle name="6_DK KH CBDT 2014 11-11-2013_Copy of 05-12  KH trung han 2016-2020 - Liem Thinh edited (1)" xfId="1342"/>
    <cellStyle name="6_KH 2011-2015" xfId="1343"/>
    <cellStyle name="6_Phu luc De cuong KS tai Cuc Thue QN- 2014" xfId="9487"/>
    <cellStyle name="6_Phu luc De cuong KS tai Cuc Thue QN- 2014 2" xfId="9488"/>
    <cellStyle name="6_ra soat theo 7356" xfId="5438"/>
    <cellStyle name="6_tai co cau dau tu (tong hop)1" xfId="1344"/>
    <cellStyle name="6_TN - Ho tro khac 2011" xfId="1345"/>
    <cellStyle name="6_TN - Ho tro khac 2011_!1 1 bao cao giao KH ve HTCMT vung TNB   12-12-2011" xfId="1346"/>
    <cellStyle name="6_TN - Ho tro khac 2011_Bieu4HTMT" xfId="1347"/>
    <cellStyle name="6_TN - Ho tro khac 2011_Bieu4HTMT_!1 1 bao cao giao KH ve HTCMT vung TNB   12-12-2011" xfId="1348"/>
    <cellStyle name="6_TN - Ho tro khac 2011_Bieu4HTMT_KH TPCP vung TNB (03-1-2012)" xfId="1349"/>
    <cellStyle name="6_TN - Ho tro khac 2011_KH TPCP vung TNB (03-1-2012)" xfId="1350"/>
    <cellStyle name="6_TN - Ho tro khac 2011_ra soat theo 7356" xfId="5439"/>
    <cellStyle name="6_TN - Ho tro khac 2011_TONG HOP CHUNG 3.2.2012 (ban cuoi)" xfId="5440"/>
    <cellStyle name="6_TONG HOP CHUNG 3.2.2012 (ban cuoi)" xfId="5441"/>
    <cellStyle name="60% - Accent1 2" xfId="1351"/>
    <cellStyle name="60% - Accent1 3" xfId="9489"/>
    <cellStyle name="60% - Accent2 2" xfId="1352"/>
    <cellStyle name="60% - Accent3 2" xfId="1353"/>
    <cellStyle name="60% - Accent4 2" xfId="1354"/>
    <cellStyle name="60% - Accent5 2" xfId="1355"/>
    <cellStyle name="60% - Accent6 2" xfId="1356"/>
    <cellStyle name="9" xfId="1357"/>
    <cellStyle name="9_!1 1 bao cao giao KH ve HTCMT vung TNB   12-12-2011" xfId="1358"/>
    <cellStyle name="9_Bieu4HTMT" xfId="1359"/>
    <cellStyle name="9_Bieu4HTMT_!1 1 bao cao giao KH ve HTCMT vung TNB   12-12-2011" xfId="1360"/>
    <cellStyle name="9_Bieu4HTMT_KH TPCP vung TNB (03-1-2012)" xfId="1361"/>
    <cellStyle name="9_KH TPCP vung TNB (03-1-2012)" xfId="1362"/>
    <cellStyle name="9_ra soat theo 7356" xfId="5442"/>
    <cellStyle name="9_TONG HOP CHUNG 3.2.2012 (ban cuoi)" xfId="5443"/>
    <cellStyle name="Accent1 - 20%" xfId="9490"/>
    <cellStyle name="Accent1 - 40%" xfId="9491"/>
    <cellStyle name="Accent1 - 60%" xfId="9492"/>
    <cellStyle name="Accent1 2" xfId="1363"/>
    <cellStyle name="Accent2 - 20%" xfId="9493"/>
    <cellStyle name="Accent2 - 40%" xfId="9494"/>
    <cellStyle name="Accent2 - 60%" xfId="9495"/>
    <cellStyle name="Accent2 2" xfId="1364"/>
    <cellStyle name="Accent2 3" xfId="9496"/>
    <cellStyle name="Accent3 - 20%" xfId="9497"/>
    <cellStyle name="Accent3 - 40%" xfId="9498"/>
    <cellStyle name="Accent3 - 60%" xfId="9499"/>
    <cellStyle name="Accent3 2" xfId="1365"/>
    <cellStyle name="Accent4 - 20%" xfId="9500"/>
    <cellStyle name="Accent4 - 40%" xfId="9501"/>
    <cellStyle name="Accent4 - 60%" xfId="9502"/>
    <cellStyle name="Accent4 2" xfId="1366"/>
    <cellStyle name="Accent5 - 20%" xfId="9503"/>
    <cellStyle name="Accent5 - 40%" xfId="9504"/>
    <cellStyle name="Accent5 - 60%" xfId="9505"/>
    <cellStyle name="Accent5 2" xfId="1367"/>
    <cellStyle name="Accent6 - 20%" xfId="9506"/>
    <cellStyle name="Accent6 - 40%" xfId="9507"/>
    <cellStyle name="Accent6 - 60%" xfId="9508"/>
    <cellStyle name="Accent6 2" xfId="1368"/>
    <cellStyle name="ÅëÈ­ [0]_      " xfId="1369"/>
    <cellStyle name="AeE­ [0]_INQUIRY ¿?¾÷AßAø " xfId="1370"/>
    <cellStyle name="ÅëÈ­ [0]_L601CPT" xfId="1371"/>
    <cellStyle name="ÅëÈ­_      " xfId="1372"/>
    <cellStyle name="AeE­_INQUIRY ¿?¾÷AßAø " xfId="1373"/>
    <cellStyle name="ÅëÈ­_L601CPT" xfId="1374"/>
    <cellStyle name="args.style" xfId="1375"/>
    <cellStyle name="args.style 2" xfId="1376"/>
    <cellStyle name="at" xfId="1377"/>
    <cellStyle name="ÄÞ¸¶ [0]_      " xfId="1378"/>
    <cellStyle name="AÞ¸¶ [0]_INQUIRY ¿?¾÷AßAø " xfId="1379"/>
    <cellStyle name="ÄÞ¸¶ [0]_L601CPT" xfId="1380"/>
    <cellStyle name="ÄÞ¸¶_      " xfId="1381"/>
    <cellStyle name="AÞ¸¶_INQUIRY ¿?¾÷AßAø " xfId="1382"/>
    <cellStyle name="ÄÞ¸¶_L601CPT" xfId="1383"/>
    <cellStyle name="AutoFormat Options" xfId="1384"/>
    <cellStyle name="AutoFormat Options 2" xfId="1385"/>
    <cellStyle name="AutoFormat-Optionen 5" xfId="5444"/>
    <cellStyle name="AutoFormat-Optionen_i bieu 1 va 6 KH TRUNG HAN 2016-2020 (HOAN CHINH)" xfId="5445"/>
    <cellStyle name="Bad 2" xfId="1386"/>
    <cellStyle name="Bangchu" xfId="5446"/>
    <cellStyle name="Body" xfId="1387"/>
    <cellStyle name="Body 2" xfId="9509"/>
    <cellStyle name="Body 2 2" xfId="9510"/>
    <cellStyle name="Body 3" xfId="9511"/>
    <cellStyle name="C?AØ_¿?¾÷CoE² " xfId="1388"/>
    <cellStyle name="C~1" xfId="1389"/>
    <cellStyle name="Ç¥ÁØ_      " xfId="1390"/>
    <cellStyle name="C￥AØ_¿μ¾÷CoE² " xfId="1391"/>
    <cellStyle name="Ç¥ÁØ_±¸¹Ì´ëÃ¥" xfId="1392"/>
    <cellStyle name="C￥AØ_Sheet1_¿μ¾÷CoE² " xfId="1393"/>
    <cellStyle name="Ç¥ÁØ_ÿÿÿÿÿÿ_4_ÃÑÇÕ°è " xfId="1394"/>
    <cellStyle name="Calc Currency (0)" xfId="1395"/>
    <cellStyle name="Calc Currency (0) 2" xfId="1396"/>
    <cellStyle name="Calc Currency (0) 3" xfId="1397"/>
    <cellStyle name="Calc Currency (2)" xfId="1398"/>
    <cellStyle name="Calc Currency (2) 10" xfId="1399"/>
    <cellStyle name="Calc Currency (2) 11" xfId="1400"/>
    <cellStyle name="Calc Currency (2) 12" xfId="1401"/>
    <cellStyle name="Calc Currency (2) 13" xfId="1402"/>
    <cellStyle name="Calc Currency (2) 14" xfId="1403"/>
    <cellStyle name="Calc Currency (2) 15" xfId="1404"/>
    <cellStyle name="Calc Currency (2) 16" xfId="1405"/>
    <cellStyle name="Calc Currency (2) 2" xfId="1406"/>
    <cellStyle name="Calc Currency (2) 3" xfId="1407"/>
    <cellStyle name="Calc Currency (2) 4" xfId="1408"/>
    <cellStyle name="Calc Currency (2) 5" xfId="1409"/>
    <cellStyle name="Calc Currency (2) 6" xfId="1410"/>
    <cellStyle name="Calc Currency (2) 7" xfId="1411"/>
    <cellStyle name="Calc Currency (2) 8" xfId="1412"/>
    <cellStyle name="Calc Currency (2) 9" xfId="1413"/>
    <cellStyle name="Calc Percent (0)" xfId="1414"/>
    <cellStyle name="Calc Percent (0) 10" xfId="1415"/>
    <cellStyle name="Calc Percent (0) 11" xfId="1416"/>
    <cellStyle name="Calc Percent (0) 12" xfId="1417"/>
    <cellStyle name="Calc Percent (0) 13" xfId="1418"/>
    <cellStyle name="Calc Percent (0) 14" xfId="1419"/>
    <cellStyle name="Calc Percent (0) 15" xfId="1420"/>
    <cellStyle name="Calc Percent (0) 16" xfId="1421"/>
    <cellStyle name="Calc Percent (0) 2" xfId="1422"/>
    <cellStyle name="Calc Percent (0) 3" xfId="1423"/>
    <cellStyle name="Calc Percent (0) 4" xfId="1424"/>
    <cellStyle name="Calc Percent (0) 5" xfId="1425"/>
    <cellStyle name="Calc Percent (0) 6" xfId="1426"/>
    <cellStyle name="Calc Percent (0) 7" xfId="1427"/>
    <cellStyle name="Calc Percent (0) 8" xfId="1428"/>
    <cellStyle name="Calc Percent (0) 9" xfId="1429"/>
    <cellStyle name="Calc Percent (1)" xfId="1430"/>
    <cellStyle name="Calc Percent (1) 10" xfId="1431"/>
    <cellStyle name="Calc Percent (1) 11" xfId="1432"/>
    <cellStyle name="Calc Percent (1) 12" xfId="1433"/>
    <cellStyle name="Calc Percent (1) 13" xfId="1434"/>
    <cellStyle name="Calc Percent (1) 14" xfId="1435"/>
    <cellStyle name="Calc Percent (1) 15" xfId="1436"/>
    <cellStyle name="Calc Percent (1) 16" xfId="1437"/>
    <cellStyle name="Calc Percent (1) 2" xfId="1438"/>
    <cellStyle name="Calc Percent (1) 3" xfId="1439"/>
    <cellStyle name="Calc Percent (1) 4" xfId="1440"/>
    <cellStyle name="Calc Percent (1) 5" xfId="1441"/>
    <cellStyle name="Calc Percent (1) 6" xfId="1442"/>
    <cellStyle name="Calc Percent (1) 7" xfId="1443"/>
    <cellStyle name="Calc Percent (1) 8" xfId="1444"/>
    <cellStyle name="Calc Percent (1) 9" xfId="1445"/>
    <cellStyle name="Calc Percent (2)" xfId="1446"/>
    <cellStyle name="Calc Percent (2) 10" xfId="1447"/>
    <cellStyle name="Calc Percent (2) 11" xfId="1448"/>
    <cellStyle name="Calc Percent (2) 12" xfId="1449"/>
    <cellStyle name="Calc Percent (2) 13" xfId="1450"/>
    <cellStyle name="Calc Percent (2) 14" xfId="1451"/>
    <cellStyle name="Calc Percent (2) 15" xfId="1452"/>
    <cellStyle name="Calc Percent (2) 16" xfId="1453"/>
    <cellStyle name="Calc Percent (2) 2" xfId="1454"/>
    <cellStyle name="Calc Percent (2) 3" xfId="1455"/>
    <cellStyle name="Calc Percent (2) 4" xfId="1456"/>
    <cellStyle name="Calc Percent (2) 5" xfId="1457"/>
    <cellStyle name="Calc Percent (2) 6" xfId="1458"/>
    <cellStyle name="Calc Percent (2) 7" xfId="1459"/>
    <cellStyle name="Calc Percent (2) 8" xfId="1460"/>
    <cellStyle name="Calc Percent (2) 9" xfId="1461"/>
    <cellStyle name="Calc Units (0)" xfId="1462"/>
    <cellStyle name="Calc Units (0) 10" xfId="1463"/>
    <cellStyle name="Calc Units (0) 11" xfId="1464"/>
    <cellStyle name="Calc Units (0) 12" xfId="1465"/>
    <cellStyle name="Calc Units (0) 13" xfId="1466"/>
    <cellStyle name="Calc Units (0) 14" xfId="1467"/>
    <cellStyle name="Calc Units (0) 15" xfId="1468"/>
    <cellStyle name="Calc Units (0) 16" xfId="1469"/>
    <cellStyle name="Calc Units (0) 2" xfId="1470"/>
    <cellStyle name="Calc Units (0) 3" xfId="1471"/>
    <cellStyle name="Calc Units (0) 4" xfId="1472"/>
    <cellStyle name="Calc Units (0) 5" xfId="1473"/>
    <cellStyle name="Calc Units (0) 6" xfId="1474"/>
    <cellStyle name="Calc Units (0) 7" xfId="1475"/>
    <cellStyle name="Calc Units (0) 8" xfId="1476"/>
    <cellStyle name="Calc Units (0) 9" xfId="1477"/>
    <cellStyle name="Calc Units (1)" xfId="1478"/>
    <cellStyle name="Calc Units (1) 10" xfId="1479"/>
    <cellStyle name="Calc Units (1) 11" xfId="1480"/>
    <cellStyle name="Calc Units (1) 12" xfId="1481"/>
    <cellStyle name="Calc Units (1) 13" xfId="1482"/>
    <cellStyle name="Calc Units (1) 14" xfId="1483"/>
    <cellStyle name="Calc Units (1) 15" xfId="1484"/>
    <cellStyle name="Calc Units (1) 16" xfId="1485"/>
    <cellStyle name="Calc Units (1) 2" xfId="1486"/>
    <cellStyle name="Calc Units (1) 3" xfId="1487"/>
    <cellStyle name="Calc Units (1) 4" xfId="1488"/>
    <cellStyle name="Calc Units (1) 5" xfId="1489"/>
    <cellStyle name="Calc Units (1) 6" xfId="1490"/>
    <cellStyle name="Calc Units (1) 7" xfId="1491"/>
    <cellStyle name="Calc Units (1) 8" xfId="1492"/>
    <cellStyle name="Calc Units (1) 9" xfId="1493"/>
    <cellStyle name="Calc Units (2)" xfId="1494"/>
    <cellStyle name="Calc Units (2) 10" xfId="1495"/>
    <cellStyle name="Calc Units (2) 11" xfId="1496"/>
    <cellStyle name="Calc Units (2) 12" xfId="1497"/>
    <cellStyle name="Calc Units (2) 13" xfId="1498"/>
    <cellStyle name="Calc Units (2) 14" xfId="1499"/>
    <cellStyle name="Calc Units (2) 15" xfId="1500"/>
    <cellStyle name="Calc Units (2) 16" xfId="1501"/>
    <cellStyle name="Calc Units (2) 2" xfId="1502"/>
    <cellStyle name="Calc Units (2) 3" xfId="1503"/>
    <cellStyle name="Calc Units (2) 4" xfId="1504"/>
    <cellStyle name="Calc Units (2) 5" xfId="1505"/>
    <cellStyle name="Calc Units (2) 6" xfId="1506"/>
    <cellStyle name="Calc Units (2) 7" xfId="1507"/>
    <cellStyle name="Calc Units (2) 8" xfId="1508"/>
    <cellStyle name="Calc Units (2) 9" xfId="1509"/>
    <cellStyle name="Calculation 2" xfId="1510"/>
    <cellStyle name="Calculation 2 2" xfId="1511"/>
    <cellStyle name="Calculation 2 2 2" xfId="5447"/>
    <cellStyle name="Calculation 2 2 2 2" xfId="5448"/>
    <cellStyle name="Calculation 2 2 3" xfId="5449"/>
    <cellStyle name="Calculation 2 3" xfId="1512"/>
    <cellStyle name="Calculation 2 3 2" xfId="5450"/>
    <cellStyle name="Calculation 2 4" xfId="5451"/>
    <cellStyle name="Calculation 2 4 2" xfId="5452"/>
    <cellStyle name="Calculation 2 5" xfId="5453"/>
    <cellStyle name="category" xfId="1513"/>
    <cellStyle name="category 2" xfId="1514"/>
    <cellStyle name="category 3" xfId="5454"/>
    <cellStyle name="Centered Heading" xfId="1515"/>
    <cellStyle name="Cerrency_Sheet2_XANGDAU" xfId="1516"/>
    <cellStyle name="Check Cell 2" xfId="1517"/>
    <cellStyle name="Check Cell 2 2" xfId="5645"/>
    <cellStyle name="Check Cell 3" xfId="5646"/>
    <cellStyle name="Chi phÝ kh¸c_Book1" xfId="1518"/>
    <cellStyle name="CHUONG" xfId="1519"/>
    <cellStyle name="Column_Title" xfId="1520"/>
    <cellStyle name="Comma  - Style1" xfId="1521"/>
    <cellStyle name="Comma  - Style1 2" xfId="9512"/>
    <cellStyle name="Comma  - Style1 2 2" xfId="9513"/>
    <cellStyle name="Comma  - Style1 3" xfId="9514"/>
    <cellStyle name="Comma  - Style2" xfId="1522"/>
    <cellStyle name="Comma  - Style2 2" xfId="9515"/>
    <cellStyle name="Comma  - Style2 2 2" xfId="9516"/>
    <cellStyle name="Comma  - Style2 3" xfId="9517"/>
    <cellStyle name="Comma  - Style3" xfId="1523"/>
    <cellStyle name="Comma  - Style3 2" xfId="9518"/>
    <cellStyle name="Comma  - Style3 2 2" xfId="9519"/>
    <cellStyle name="Comma  - Style3 3" xfId="9520"/>
    <cellStyle name="Comma  - Style4" xfId="1524"/>
    <cellStyle name="Comma  - Style4 2" xfId="9521"/>
    <cellStyle name="Comma  - Style4 2 2" xfId="9522"/>
    <cellStyle name="Comma  - Style4 3" xfId="9523"/>
    <cellStyle name="Comma  - Style5" xfId="1525"/>
    <cellStyle name="Comma  - Style5 2" xfId="9524"/>
    <cellStyle name="Comma  - Style5 2 2" xfId="9525"/>
    <cellStyle name="Comma  - Style5 3" xfId="9526"/>
    <cellStyle name="Comma  - Style6" xfId="1526"/>
    <cellStyle name="Comma  - Style6 2" xfId="9527"/>
    <cellStyle name="Comma  - Style6 2 2" xfId="9528"/>
    <cellStyle name="Comma  - Style6 3" xfId="9529"/>
    <cellStyle name="Comma  - Style7" xfId="1527"/>
    <cellStyle name="Comma  - Style7 2" xfId="9530"/>
    <cellStyle name="Comma  - Style7 2 2" xfId="9531"/>
    <cellStyle name="Comma  - Style7 3" xfId="9532"/>
    <cellStyle name="Comma  - Style8" xfId="1528"/>
    <cellStyle name="Comma  - Style8 2" xfId="9533"/>
    <cellStyle name="Comma  - Style8 2 2" xfId="9534"/>
    <cellStyle name="Comma  - Style8 3" xfId="9535"/>
    <cellStyle name="Comma %" xfId="1529"/>
    <cellStyle name="Comma % 10" xfId="1530"/>
    <cellStyle name="Comma % 11" xfId="1531"/>
    <cellStyle name="Comma % 12" xfId="1532"/>
    <cellStyle name="Comma % 13" xfId="1533"/>
    <cellStyle name="Comma % 14" xfId="1534"/>
    <cellStyle name="Comma % 15" xfId="1535"/>
    <cellStyle name="Comma % 2" xfId="1536"/>
    <cellStyle name="Comma % 3" xfId="1537"/>
    <cellStyle name="Comma % 4" xfId="1538"/>
    <cellStyle name="Comma % 5" xfId="1539"/>
    <cellStyle name="Comma % 6" xfId="1540"/>
    <cellStyle name="Comma % 7" xfId="1541"/>
    <cellStyle name="Comma % 8" xfId="1542"/>
    <cellStyle name="Comma % 9" xfId="1543"/>
    <cellStyle name="Comma [0] 10" xfId="1544"/>
    <cellStyle name="Comma [0] 11" xfId="1545"/>
    <cellStyle name="Comma [0] 2" xfId="1546"/>
    <cellStyle name="Comma [0] 2 10" xfId="1547"/>
    <cellStyle name="Comma [0] 2 11" xfId="1548"/>
    <cellStyle name="Comma [0] 2 12" xfId="1549"/>
    <cellStyle name="Comma [0] 2 13" xfId="1550"/>
    <cellStyle name="Comma [0] 2 14" xfId="1551"/>
    <cellStyle name="Comma [0] 2 15" xfId="1552"/>
    <cellStyle name="Comma [0] 2 16" xfId="1553"/>
    <cellStyle name="Comma [0] 2 17" xfId="1554"/>
    <cellStyle name="Comma [0] 2 18" xfId="1555"/>
    <cellStyle name="Comma [0] 2 19" xfId="1556"/>
    <cellStyle name="Comma [0] 2 2" xfId="1557"/>
    <cellStyle name="Comma [0] 2 2 2" xfId="1558"/>
    <cellStyle name="Comma [0] 2 2 3" xfId="5455"/>
    <cellStyle name="Comma [0] 2 2 3 2" xfId="5456"/>
    <cellStyle name="Comma [0] 2 2 3 2 2" xfId="5457"/>
    <cellStyle name="Comma [0] 2 2 3 3" xfId="5458"/>
    <cellStyle name="Comma [0] 2 2 4" xfId="5459"/>
    <cellStyle name="Comma [0] 2 2 4 2" xfId="5460"/>
    <cellStyle name="Comma [0] 2 20" xfId="1559"/>
    <cellStyle name="Comma [0] 2 21" xfId="1560"/>
    <cellStyle name="Comma [0] 2 22" xfId="1561"/>
    <cellStyle name="Comma [0] 2 23" xfId="1562"/>
    <cellStyle name="Comma [0] 2 24" xfId="1563"/>
    <cellStyle name="Comma [0] 2 25" xfId="1564"/>
    <cellStyle name="Comma [0] 2 26" xfId="1565"/>
    <cellStyle name="Comma [0] 2 3" xfId="1566"/>
    <cellStyle name="Comma [0] 2 3 2" xfId="5461"/>
    <cellStyle name="Comma [0] 2 4" xfId="1567"/>
    <cellStyle name="Comma [0] 2 5" xfId="1568"/>
    <cellStyle name="Comma [0] 2 6" xfId="1569"/>
    <cellStyle name="Comma [0] 2 7" xfId="1570"/>
    <cellStyle name="Comma [0] 2 8" xfId="1571"/>
    <cellStyle name="Comma [0] 2 9" xfId="1572"/>
    <cellStyle name="Comma [0] 2_05-12  KH trung han 2016-2020 - Liem Thinh edited" xfId="1573"/>
    <cellStyle name="Comma [0] 3" xfId="1574"/>
    <cellStyle name="Comma [0] 3 2" xfId="1575"/>
    <cellStyle name="Comma [0] 3 2 2" xfId="5462"/>
    <cellStyle name="Comma [0] 3 3" xfId="1576"/>
    <cellStyle name="Comma [0] 3 4" xfId="5463"/>
    <cellStyle name="Comma [0] 4" xfId="1577"/>
    <cellStyle name="Comma [0] 5" xfId="1578"/>
    <cellStyle name="Comma [0] 5 2" xfId="5464"/>
    <cellStyle name="Comma [0] 58" xfId="5465"/>
    <cellStyle name="Comma [0] 59" xfId="5466"/>
    <cellStyle name="Comma [0] 6" xfId="1579"/>
    <cellStyle name="Comma [0] 60" xfId="5467"/>
    <cellStyle name="Comma [0] 61" xfId="5468"/>
    <cellStyle name="Comma [0] 62" xfId="5469"/>
    <cellStyle name="Comma [0] 7" xfId="1580"/>
    <cellStyle name="Comma [0] 8" xfId="1581"/>
    <cellStyle name="Comma [0] 9" xfId="1582"/>
    <cellStyle name="Comma [00]" xfId="1583"/>
    <cellStyle name="Comma [00] 10" xfId="1584"/>
    <cellStyle name="Comma [00] 11" xfId="1585"/>
    <cellStyle name="Comma [00] 12" xfId="1586"/>
    <cellStyle name="Comma [00] 13" xfId="1587"/>
    <cellStyle name="Comma [00] 14" xfId="1588"/>
    <cellStyle name="Comma [00] 15" xfId="1589"/>
    <cellStyle name="Comma [00] 16" xfId="1590"/>
    <cellStyle name="Comma [00] 2" xfId="1591"/>
    <cellStyle name="Comma [00] 3" xfId="1592"/>
    <cellStyle name="Comma [00] 4" xfId="1593"/>
    <cellStyle name="Comma [00] 5" xfId="1594"/>
    <cellStyle name="Comma [00] 6" xfId="1595"/>
    <cellStyle name="Comma [00] 7" xfId="1596"/>
    <cellStyle name="Comma [00] 8" xfId="1597"/>
    <cellStyle name="Comma [00] 9" xfId="1598"/>
    <cellStyle name="Comma 0.0" xfId="1599"/>
    <cellStyle name="Comma 0.0%" xfId="1600"/>
    <cellStyle name="Comma 0.00" xfId="1601"/>
    <cellStyle name="Comma 0.00%" xfId="1602"/>
    <cellStyle name="Comma 0.000" xfId="1603"/>
    <cellStyle name="Comma 0.000%" xfId="1604"/>
    <cellStyle name="Comma 10" xfId="1605"/>
    <cellStyle name="Comma 10 10" xfId="1606"/>
    <cellStyle name="Comma 10 10 10" xfId="5470"/>
    <cellStyle name="Comma 10 10 2" xfId="5471"/>
    <cellStyle name="Comma 10 10 2 2" xfId="5472"/>
    <cellStyle name="Comma 10 10 2 3" xfId="5473"/>
    <cellStyle name="Comma 10 10 2 4" xfId="5474"/>
    <cellStyle name="Comma 10 10 2 5" xfId="5475"/>
    <cellStyle name="Comma 10 10 3" xfId="5476"/>
    <cellStyle name="Comma 10 10 3 2" xfId="5477"/>
    <cellStyle name="Comma 10 10 4" xfId="5478"/>
    <cellStyle name="Comma 10 10 5" xfId="5479"/>
    <cellStyle name="Comma 10 2" xfId="1607"/>
    <cellStyle name="Comma 10 2 2" xfId="1608"/>
    <cellStyle name="Comma 10 2 2 2" xfId="5480"/>
    <cellStyle name="Comma 10 2 3" xfId="5481"/>
    <cellStyle name="Comma 10 3" xfId="1609"/>
    <cellStyle name="Comma 10 3 2" xfId="1610"/>
    <cellStyle name="Comma 10 3 2 2_08-01-2014- BiÓu 6 - ODA - Phßng KT§N -mxt" xfId="5482"/>
    <cellStyle name="Comma 10 3 3" xfId="5483"/>
    <cellStyle name="Comma 10 3 3 2" xfId="1611"/>
    <cellStyle name="Comma 10 4" xfId="5484"/>
    <cellStyle name="Comma 10 5" xfId="5485"/>
    <cellStyle name="Comma 10 6" xfId="5486"/>
    <cellStyle name="Comma 10_Phan bo kh trung han theo tb 916_gui HĐND (2)" xfId="5487"/>
    <cellStyle name="Comma 11" xfId="1612"/>
    <cellStyle name="Comma 11 2" xfId="1613"/>
    <cellStyle name="Comma 11 3" xfId="1614"/>
    <cellStyle name="Comma 11 3 2" xfId="1615"/>
    <cellStyle name="Comma 11 3 3" xfId="1616"/>
    <cellStyle name="Comma 11 4" xfId="5488"/>
    <cellStyle name="Comma 12" xfId="1617"/>
    <cellStyle name="Comma 12 2" xfId="1618"/>
    <cellStyle name="Comma 12 2 2" xfId="5489"/>
    <cellStyle name="Comma 12 3" xfId="1619"/>
    <cellStyle name="Comma 12 4" xfId="5187"/>
    <cellStyle name="Comma 13" xfId="1620"/>
    <cellStyle name="Comma 13 2" xfId="1621"/>
    <cellStyle name="Comma 13 2 2" xfId="1622"/>
    <cellStyle name="Comma 13 2 2 2" xfId="1623"/>
    <cellStyle name="Comma 13 2 2 2 2" xfId="1624"/>
    <cellStyle name="Comma 13 2 2 2 2 2 2 2 2" xfId="5490"/>
    <cellStyle name="Comma 13 2 2 2 2 2 4" xfId="5491"/>
    <cellStyle name="Comma 13 2 2 2 3" xfId="1625"/>
    <cellStyle name="Comma 13 2 2 3" xfId="1626"/>
    <cellStyle name="Comma 13 2 2 4" xfId="1627"/>
    <cellStyle name="Comma 13 2 2 4 2" xfId="5492"/>
    <cellStyle name="Comma 13 2 2 5" xfId="1628"/>
    <cellStyle name="Comma 13 2 3" xfId="1629"/>
    <cellStyle name="Comma 13 2 3 2" xfId="1630"/>
    <cellStyle name="Comma 13 2 4" xfId="1631"/>
    <cellStyle name="Comma 13 2 5" xfId="1632"/>
    <cellStyle name="Comma 13 2 8" xfId="5493"/>
    <cellStyle name="Comma 13 2 9 2 2" xfId="5494"/>
    <cellStyle name="Comma 13 3" xfId="1633"/>
    <cellStyle name="Comma 13 4" xfId="1634"/>
    <cellStyle name="Comma 14" xfId="1635"/>
    <cellStyle name="Comma 14 2" xfId="1636"/>
    <cellStyle name="Comma 14 2 2" xfId="1637"/>
    <cellStyle name="Comma 14 2 3" xfId="5495"/>
    <cellStyle name="Comma 14 3" xfId="1638"/>
    <cellStyle name="Comma 15" xfId="1639"/>
    <cellStyle name="Comma 15 2" xfId="1640"/>
    <cellStyle name="Comma 15 3" xfId="1641"/>
    <cellStyle name="Comma 156" xfId="5496"/>
    <cellStyle name="Comma 158" xfId="5497"/>
    <cellStyle name="Comma 16" xfId="1642"/>
    <cellStyle name="Comma 16 2" xfId="1643"/>
    <cellStyle name="Comma 16 3" xfId="1644"/>
    <cellStyle name="Comma 16 3 2" xfId="1645"/>
    <cellStyle name="Comma 16 3 2 2" xfId="1646"/>
    <cellStyle name="Comma 16 3 2 2 2" xfId="5498"/>
    <cellStyle name="Comma 16 3 2 3" xfId="5499"/>
    <cellStyle name="Comma 16 3 2 6 2 2 2" xfId="5500"/>
    <cellStyle name="Comma 16 3 2 6 2 2 2 2" xfId="5501"/>
    <cellStyle name="Comma 16 3 3" xfId="1647"/>
    <cellStyle name="Comma 16 3 3 2" xfId="1648"/>
    <cellStyle name="Comma 16 3 3 2 2" xfId="5502"/>
    <cellStyle name="Comma 16 3 3 3" xfId="5503"/>
    <cellStyle name="Comma 16 3 4" xfId="1649"/>
    <cellStyle name="Comma 16 3 4 2" xfId="5504"/>
    <cellStyle name="Comma 16 3 4 2 3" xfId="5505"/>
    <cellStyle name="Comma 16 3 5" xfId="5506"/>
    <cellStyle name="Comma 16 3 8 2 2" xfId="5507"/>
    <cellStyle name="Comma 16 3 8 2 2 2" xfId="5508"/>
    <cellStyle name="Comma 17" xfId="1650"/>
    <cellStyle name="Comma 17 2" xfId="1651"/>
    <cellStyle name="Comma 17 2 2" xfId="5509"/>
    <cellStyle name="Comma 17 3" xfId="1652"/>
    <cellStyle name="Comma 17 4" xfId="1653"/>
    <cellStyle name="Comma 18" xfId="1654"/>
    <cellStyle name="Comma 18 2" xfId="1655"/>
    <cellStyle name="Comma 18 3" xfId="1656"/>
    <cellStyle name="Comma 18 4" xfId="1657"/>
    <cellStyle name="Comma 19" xfId="1658"/>
    <cellStyle name="Comma 19 2" xfId="1659"/>
    <cellStyle name="Comma 2" xfId="1660"/>
    <cellStyle name="Comma 2 10" xfId="1661"/>
    <cellStyle name="Comma 2 11" xfId="1662"/>
    <cellStyle name="Comma 2 12" xfId="1663"/>
    <cellStyle name="Comma 2 13" xfId="1664"/>
    <cellStyle name="Comma 2 14" xfId="1665"/>
    <cellStyle name="Comma 2 15" xfId="1666"/>
    <cellStyle name="Comma 2 16" xfId="1667"/>
    <cellStyle name="Comma 2 17" xfId="1668"/>
    <cellStyle name="Comma 2 18" xfId="1669"/>
    <cellStyle name="Comma 2 19" xfId="1670"/>
    <cellStyle name="Comma 2 2" xfId="1671"/>
    <cellStyle name="Comma 2 2 10" xfId="1672"/>
    <cellStyle name="Comma 2 2 11" xfId="1673"/>
    <cellStyle name="Comma 2 2 12" xfId="1674"/>
    <cellStyle name="Comma 2 2 13" xfId="1675"/>
    <cellStyle name="Comma 2 2 14" xfId="1676"/>
    <cellStyle name="Comma 2 2 15" xfId="1677"/>
    <cellStyle name="Comma 2 2 16" xfId="1678"/>
    <cellStyle name="Comma 2 2 17" xfId="1679"/>
    <cellStyle name="Comma 2 2 18" xfId="1680"/>
    <cellStyle name="Comma 2 2 19" xfId="1681"/>
    <cellStyle name="Comma 2 2 2" xfId="1682"/>
    <cellStyle name="Comma 2 2 2 10" xfId="1683"/>
    <cellStyle name="Comma 2 2 2 11" xfId="1684"/>
    <cellStyle name="Comma 2 2 2 12" xfId="1685"/>
    <cellStyle name="Comma 2 2 2 13" xfId="1686"/>
    <cellStyle name="Comma 2 2 2 14" xfId="1687"/>
    <cellStyle name="Comma 2 2 2 15" xfId="1688"/>
    <cellStyle name="Comma 2 2 2 16" xfId="1689"/>
    <cellStyle name="Comma 2 2 2 17" xfId="1690"/>
    <cellStyle name="Comma 2 2 2 18" xfId="1691"/>
    <cellStyle name="Comma 2 2 2 19" xfId="1692"/>
    <cellStyle name="Comma 2 2 2 2" xfId="1693"/>
    <cellStyle name="Comma 2 2 2 2 2" xfId="1694"/>
    <cellStyle name="Comma 2 2 2 20" xfId="1695"/>
    <cellStyle name="Comma 2 2 2 21" xfId="1696"/>
    <cellStyle name="Comma 2 2 2 22" xfId="1697"/>
    <cellStyle name="Comma 2 2 2 23" xfId="1698"/>
    <cellStyle name="Comma 2 2 2 24" xfId="1699"/>
    <cellStyle name="Comma 2 2 2 3" xfId="1700"/>
    <cellStyle name="Comma 2 2 2 4" xfId="1701"/>
    <cellStyle name="Comma 2 2 2 5" xfId="1702"/>
    <cellStyle name="Comma 2 2 2 6" xfId="1703"/>
    <cellStyle name="Comma 2 2 2 7" xfId="1704"/>
    <cellStyle name="Comma 2 2 2 8" xfId="1705"/>
    <cellStyle name="Comma 2 2 2 9" xfId="1706"/>
    <cellStyle name="Comma 2 2 20" xfId="1707"/>
    <cellStyle name="Comma 2 2 21" xfId="1708"/>
    <cellStyle name="Comma 2 2 22" xfId="1709"/>
    <cellStyle name="Comma 2 2 23" xfId="1710"/>
    <cellStyle name="Comma 2 2 24" xfId="1711"/>
    <cellStyle name="Comma 2 2 24 2" xfId="1712"/>
    <cellStyle name="Comma 2 2 25" xfId="1713"/>
    <cellStyle name="Comma 2 2 27" xfId="5510"/>
    <cellStyle name="Comma 2 2 3" xfId="1714"/>
    <cellStyle name="Comma 2 2 3 2" xfId="1715"/>
    <cellStyle name="Comma 2 2 4" xfId="1716"/>
    <cellStyle name="Comma 2 2 5" xfId="1717"/>
    <cellStyle name="Comma 2 2 6" xfId="1718"/>
    <cellStyle name="Comma 2 2 7" xfId="1719"/>
    <cellStyle name="Comma 2 2 8" xfId="1720"/>
    <cellStyle name="Comma 2 2 9" xfId="1721"/>
    <cellStyle name="Comma 2 2_05-12  KH trung han 2016-2020 - Liem Thinh edited" xfId="1722"/>
    <cellStyle name="Comma 2 20" xfId="1723"/>
    <cellStyle name="Comma 2 21" xfId="1724"/>
    <cellStyle name="Comma 2 22" xfId="1725"/>
    <cellStyle name="Comma 2 23" xfId="1726"/>
    <cellStyle name="Comma 2 24" xfId="1727"/>
    <cellStyle name="Comma 2 25" xfId="1728"/>
    <cellStyle name="Comma 2 26" xfId="1729"/>
    <cellStyle name="Comma 2 26 2" xfId="1730"/>
    <cellStyle name="Comma 2 27" xfId="1731"/>
    <cellStyle name="Comma 2 27 2" xfId="5511"/>
    <cellStyle name="Comma 2 28" xfId="1732"/>
    <cellStyle name="Comma 2 29" xfId="1733"/>
    <cellStyle name="Comma 2 3" xfId="1734"/>
    <cellStyle name="Comma 2 3 2" xfId="1735"/>
    <cellStyle name="Comma 2 3 2 10 2" xfId="5512"/>
    <cellStyle name="Comma 2 3 2 11 3 2" xfId="5513"/>
    <cellStyle name="Comma 2 3 2 11 5" xfId="5514"/>
    <cellStyle name="Comma 2 3 2 12 2" xfId="5515"/>
    <cellStyle name="Comma 2 3 2 14" xfId="5516"/>
    <cellStyle name="Comma 2 3 2 2" xfId="1736"/>
    <cellStyle name="Comma 2 3 2 3" xfId="1737"/>
    <cellStyle name="Comma 2 3 2 5 3 2" xfId="5517"/>
    <cellStyle name="Comma 2 3 2 5 3 2 2" xfId="5518"/>
    <cellStyle name="Comma 2 3 2 7 2" xfId="5519"/>
    <cellStyle name="Comma 2 3 2 7 9" xfId="5520"/>
    <cellStyle name="Comma 2 3 3" xfId="1738"/>
    <cellStyle name="Comma 2 3 4" xfId="5186"/>
    <cellStyle name="Comma 2 3 5" xfId="9250"/>
    <cellStyle name="Comma 2 30" xfId="5521"/>
    <cellStyle name="Comma 2 31" xfId="5522"/>
    <cellStyle name="Comma 2 32" xfId="5523"/>
    <cellStyle name="Comma 2 33" xfId="5524"/>
    <cellStyle name="Comma 2 34" xfId="5525"/>
    <cellStyle name="Comma 2 35" xfId="5526"/>
    <cellStyle name="Comma 2 36" xfId="5527"/>
    <cellStyle name="Comma 2 37" xfId="5528"/>
    <cellStyle name="Comma 2 38" xfId="5529"/>
    <cellStyle name="Comma 2 39" xfId="5530"/>
    <cellStyle name="Comma 2 4" xfId="1739"/>
    <cellStyle name="Comma 2 4 2" xfId="1740"/>
    <cellStyle name="Comma 2 40" xfId="5531"/>
    <cellStyle name="Comma 2 41" xfId="5532"/>
    <cellStyle name="Comma 2 42" xfId="5533"/>
    <cellStyle name="Comma 2 43" xfId="5534"/>
    <cellStyle name="Comma 2 44" xfId="5535"/>
    <cellStyle name="Comma 2 45" xfId="10059"/>
    <cellStyle name="Comma 2 5" xfId="1741"/>
    <cellStyle name="Comma 2 5 2" xfId="1742"/>
    <cellStyle name="Comma 2 5 3" xfId="1743"/>
    <cellStyle name="Comma 2 6" xfId="1744"/>
    <cellStyle name="Comma 2 6 2" xfId="9536"/>
    <cellStyle name="Comma 2 7" xfId="1745"/>
    <cellStyle name="Comma 2 8" xfId="1746"/>
    <cellStyle name="Comma 2 8 2" xfId="1747"/>
    <cellStyle name="Comma 2 9" xfId="1748"/>
    <cellStyle name="Comma 2_05-12  KH trung han 2016-2020 - Liem Thinh edited" xfId="1749"/>
    <cellStyle name="Comma 20" xfId="1750"/>
    <cellStyle name="Comma 20 2" xfId="1751"/>
    <cellStyle name="Comma 20 3" xfId="1752"/>
    <cellStyle name="Comma 21" xfId="1753"/>
    <cellStyle name="Comma 21 12" xfId="5536"/>
    <cellStyle name="Comma 21 2" xfId="1754"/>
    <cellStyle name="Comma 21 3" xfId="1755"/>
    <cellStyle name="Comma 22" xfId="1756"/>
    <cellStyle name="Comma 22 2" xfId="1757"/>
    <cellStyle name="Comma 22 3" xfId="1758"/>
    <cellStyle name="Comma 23" xfId="1759"/>
    <cellStyle name="Comma 23 2" xfId="1760"/>
    <cellStyle name="Comma 23 3" xfId="1761"/>
    <cellStyle name="Comma 24" xfId="1762"/>
    <cellStyle name="Comma 24 2" xfId="1763"/>
    <cellStyle name="Comma 24 3" xfId="5537"/>
    <cellStyle name="Comma 25" xfId="1764"/>
    <cellStyle name="Comma 25 2" xfId="1765"/>
    <cellStyle name="Comma 26" xfId="1766"/>
    <cellStyle name="Comma 26 2" xfId="1767"/>
    <cellStyle name="Comma 26 2 2 2 2 2 2 2" xfId="5538"/>
    <cellStyle name="Comma 26 2 2 2 2 4" xfId="5539"/>
    <cellStyle name="Comma 27" xfId="1768"/>
    <cellStyle name="Comma 27 2" xfId="1769"/>
    <cellStyle name="Comma 28" xfId="1770"/>
    <cellStyle name="Comma 28 2" xfId="1771"/>
    <cellStyle name="Comma 28 2 2 4" xfId="5540"/>
    <cellStyle name="Comma 28 2 2 4 2" xfId="5541"/>
    <cellStyle name="Comma 28 2 2 9" xfId="5542"/>
    <cellStyle name="Comma 28 2 3 2 2" xfId="5543"/>
    <cellStyle name="Comma 29" xfId="1772"/>
    <cellStyle name="Comma 29 2" xfId="1773"/>
    <cellStyle name="Comma 29 2 2" xfId="5544"/>
    <cellStyle name="Comma 29 3" xfId="5545"/>
    <cellStyle name="Comma 3" xfId="1774"/>
    <cellStyle name="Comma 3 2" xfId="1775"/>
    <cellStyle name="Comma 3 2 10" xfId="1776"/>
    <cellStyle name="Comma 3 2 11" xfId="1777"/>
    <cellStyle name="Comma 3 2 12" xfId="1778"/>
    <cellStyle name="Comma 3 2 13" xfId="1779"/>
    <cellStyle name="Comma 3 2 14" xfId="1780"/>
    <cellStyle name="Comma 3 2 15" xfId="1781"/>
    <cellStyle name="Comma 3 2 16" xfId="5546"/>
    <cellStyle name="Comma 3 2 2" xfId="1782"/>
    <cellStyle name="Comma 3 2 2 2" xfId="1783"/>
    <cellStyle name="Comma 3 2 2 3" xfId="1784"/>
    <cellStyle name="Comma 3 2 2 6" xfId="5547"/>
    <cellStyle name="Comma 3 2 2 6 2" xfId="5548"/>
    <cellStyle name="Comma 3 2 2 7" xfId="5549"/>
    <cellStyle name="Comma 3 2 3" xfId="1785"/>
    <cellStyle name="Comma 3 2 3 2" xfId="1786"/>
    <cellStyle name="Comma 3 2 3 3" xfId="1787"/>
    <cellStyle name="Comma 3 2 4" xfId="1788"/>
    <cellStyle name="Comma 3 2 5" xfId="1789"/>
    <cellStyle name="Comma 3 2 6" xfId="1790"/>
    <cellStyle name="Comma 3 2 7" xfId="1791"/>
    <cellStyle name="Comma 3 2 8" xfId="1792"/>
    <cellStyle name="Comma 3 2 9" xfId="1793"/>
    <cellStyle name="Comma 3 3" xfId="1794"/>
    <cellStyle name="Comma 3 3 2" xfId="1795"/>
    <cellStyle name="Comma 3 3 3" xfId="1796"/>
    <cellStyle name="Comma 3 3 4" xfId="1797"/>
    <cellStyle name="Comma 3 3 4 2" xfId="9249"/>
    <cellStyle name="Comma 3 4" xfId="1798"/>
    <cellStyle name="Comma 3 4 2" xfId="1799"/>
    <cellStyle name="Comma 3 4 3" xfId="1800"/>
    <cellStyle name="Comma 3 5" xfId="1801"/>
    <cellStyle name="Comma 3 5 2" xfId="1802"/>
    <cellStyle name="Comma 3 6" xfId="1803"/>
    <cellStyle name="Comma 3 6 2" xfId="1804"/>
    <cellStyle name="Comma 3 7" xfId="5190"/>
    <cellStyle name="Comma 3 7 2" xfId="5550"/>
    <cellStyle name="Comma 3 8" xfId="5551"/>
    <cellStyle name="Comma 3_Biểu 14 - KH2015 dự án ODA" xfId="1805"/>
    <cellStyle name="Comma 30" xfId="1806"/>
    <cellStyle name="Comma 30 2" xfId="1807"/>
    <cellStyle name="Comma 31" xfId="1808"/>
    <cellStyle name="Comma 31 2" xfId="1809"/>
    <cellStyle name="Comma 31 2 2" xfId="5552"/>
    <cellStyle name="Comma 31 3" xfId="5553"/>
    <cellStyle name="Comma 32" xfId="1810"/>
    <cellStyle name="Comma 32 2" xfId="1811"/>
    <cellStyle name="Comma 32 2 2" xfId="1812"/>
    <cellStyle name="Comma 32 3" xfId="1813"/>
    <cellStyle name="Comma 32 3 2" xfId="5554"/>
    <cellStyle name="Comma 33" xfId="1814"/>
    <cellStyle name="Comma 33 2" xfId="1815"/>
    <cellStyle name="Comma 33 2 2" xfId="5555"/>
    <cellStyle name="Comma 33 3" xfId="5556"/>
    <cellStyle name="Comma 33 4" xfId="5557"/>
    <cellStyle name="Comma 34" xfId="1816"/>
    <cellStyle name="Comma 34 2" xfId="1817"/>
    <cellStyle name="Comma 34 2 2" xfId="5558"/>
    <cellStyle name="Comma 34 3" xfId="5559"/>
    <cellStyle name="Comma 34 4" xfId="5560"/>
    <cellStyle name="Comma 35" xfId="1818"/>
    <cellStyle name="Comma 35 2" xfId="1819"/>
    <cellStyle name="Comma 35 2 2" xfId="5561"/>
    <cellStyle name="Comma 35 3" xfId="1820"/>
    <cellStyle name="Comma 35 3 2" xfId="1821"/>
    <cellStyle name="Comma 35 3 2 2" xfId="5562"/>
    <cellStyle name="Comma 35 3 3" xfId="5563"/>
    <cellStyle name="Comma 35 4" xfId="1822"/>
    <cellStyle name="Comma 35 4 2" xfId="1823"/>
    <cellStyle name="Comma 35 4 2 2" xfId="5564"/>
    <cellStyle name="Comma 35 4 3" xfId="5565"/>
    <cellStyle name="Comma 35 5" xfId="5566"/>
    <cellStyle name="Comma 35 5 2" xfId="5567"/>
    <cellStyle name="Comma 35 5 2 2" xfId="5568"/>
    <cellStyle name="Comma 35 6" xfId="5569"/>
    <cellStyle name="Comma 36" xfId="1824"/>
    <cellStyle name="Comma 36 2" xfId="1825"/>
    <cellStyle name="Comma 36 2 2" xfId="5570"/>
    <cellStyle name="Comma 36 3" xfId="5571"/>
    <cellStyle name="Comma 36 3 3 2" xfId="5572"/>
    <cellStyle name="Comma 36 4" xfId="5573"/>
    <cellStyle name="Comma 37" xfId="1826"/>
    <cellStyle name="Comma 37 2" xfId="1827"/>
    <cellStyle name="Comma 37 2 2" xfId="5574"/>
    <cellStyle name="Comma 37 3" xfId="5575"/>
    <cellStyle name="Comma 37 4" xfId="5576"/>
    <cellStyle name="Comma 38" xfId="1828"/>
    <cellStyle name="Comma 39" xfId="1829"/>
    <cellStyle name="Comma 39 2" xfId="1830"/>
    <cellStyle name="Comma 39 2 2" xfId="5577"/>
    <cellStyle name="Comma 39 3" xfId="5578"/>
    <cellStyle name="Comma 4" xfId="1831"/>
    <cellStyle name="Comma 4 10" xfId="1832"/>
    <cellStyle name="Comma 4 10 2" xfId="5579"/>
    <cellStyle name="Comma 4 11" xfId="1833"/>
    <cellStyle name="Comma 4 12" xfId="1834"/>
    <cellStyle name="Comma 4 13" xfId="1835"/>
    <cellStyle name="Comma 4 14" xfId="1836"/>
    <cellStyle name="Comma 4 15" xfId="1837"/>
    <cellStyle name="Comma 4 16" xfId="1838"/>
    <cellStyle name="Comma 4 17" xfId="1839"/>
    <cellStyle name="Comma 4 18" xfId="1840"/>
    <cellStyle name="Comma 4 19" xfId="1841"/>
    <cellStyle name="Comma 4 2" xfId="1842"/>
    <cellStyle name="Comma 4 2 2" xfId="1843"/>
    <cellStyle name="Comma 4 2 2 3" xfId="5580"/>
    <cellStyle name="Comma 4 2 3" xfId="5581"/>
    <cellStyle name="Comma 4 2 3 2" xfId="5582"/>
    <cellStyle name="Comma 4 2_bieu 21 2" xfId="5583"/>
    <cellStyle name="Comma 4 20" xfId="1844"/>
    <cellStyle name="Comma 4 20 2" xfId="5584"/>
    <cellStyle name="Comma 4 21" xfId="5585"/>
    <cellStyle name="Comma 4 25" xfId="5586"/>
    <cellStyle name="Comma 4 3" xfId="1845"/>
    <cellStyle name="Comma 4 3 2" xfId="1846"/>
    <cellStyle name="Comma 4 3 2 2" xfId="1847"/>
    <cellStyle name="Comma 4 3 3" xfId="1848"/>
    <cellStyle name="Comma 4 3 4" xfId="5587"/>
    <cellStyle name="Comma 4 3 4 2" xfId="5588"/>
    <cellStyle name="Comma 4 4" xfId="1849"/>
    <cellStyle name="Comma 4 4 2" xfId="1850"/>
    <cellStyle name="Comma 4 4 3" xfId="1851"/>
    <cellStyle name="Comma 4 4 4" xfId="1852"/>
    <cellStyle name="Comma 4 5" xfId="1853"/>
    <cellStyle name="Comma 4 6" xfId="1854"/>
    <cellStyle name="Comma 4 7" xfId="1855"/>
    <cellStyle name="Comma 4 8" xfId="1856"/>
    <cellStyle name="Comma 4 9" xfId="1857"/>
    <cellStyle name="Comma 4_Bieu TPCP 2015-xin keo dai 3.2016" xfId="5589"/>
    <cellStyle name="Comma 40" xfId="1858"/>
    <cellStyle name="Comma 40 2" xfId="1859"/>
    <cellStyle name="Comma 41" xfId="1860"/>
    <cellStyle name="Comma 42" xfId="1861"/>
    <cellStyle name="Comma 43" xfId="1862"/>
    <cellStyle name="Comma 44" xfId="1863"/>
    <cellStyle name="Comma 45" xfId="1864"/>
    <cellStyle name="Comma 46" xfId="1865"/>
    <cellStyle name="Comma 47" xfId="1866"/>
    <cellStyle name="Comma 48" xfId="1867"/>
    <cellStyle name="Comma 49" xfId="1868"/>
    <cellStyle name="Comma 5" xfId="1869"/>
    <cellStyle name="Comma 5 10" xfId="1870"/>
    <cellStyle name="Comma 5 11" xfId="1871"/>
    <cellStyle name="Comma 5 12" xfId="1872"/>
    <cellStyle name="Comma 5 13" xfId="1873"/>
    <cellStyle name="Comma 5 14" xfId="1874"/>
    <cellStyle name="Comma 5 15" xfId="1875"/>
    <cellStyle name="Comma 5 16" xfId="1876"/>
    <cellStyle name="Comma 5 17" xfId="1877"/>
    <cellStyle name="Comma 5 17 2" xfId="1878"/>
    <cellStyle name="Comma 5 17 3" xfId="5590"/>
    <cellStyle name="Comma 5 18" xfId="1879"/>
    <cellStyle name="Comma 5 19" xfId="1880"/>
    <cellStyle name="Comma 5 2" xfId="1881"/>
    <cellStyle name="Comma 5 2 2" xfId="1882"/>
    <cellStyle name="Comma 5 20" xfId="1883"/>
    <cellStyle name="Comma 5 21" xfId="5591"/>
    <cellStyle name="Comma 5 21 2" xfId="5592"/>
    <cellStyle name="Comma 5 21 2 2" xfId="5593"/>
    <cellStyle name="Comma 5 21 2 3" xfId="5594"/>
    <cellStyle name="Comma 5 21 2 3 2" xfId="5595"/>
    <cellStyle name="Comma 5 21 3" xfId="5596"/>
    <cellStyle name="Comma 5 21 3 2" xfId="5597"/>
    <cellStyle name="Comma 5 21 4" xfId="5598"/>
    <cellStyle name="Comma 5 22" xfId="5599"/>
    <cellStyle name="Comma 5 22 2" xfId="5600"/>
    <cellStyle name="Comma 5 3" xfId="1884"/>
    <cellStyle name="Comma 5 3 2" xfId="1885"/>
    <cellStyle name="Comma 5 4" xfId="1886"/>
    <cellStyle name="Comma 5 4 2" xfId="1887"/>
    <cellStyle name="Comma 5 5" xfId="1888"/>
    <cellStyle name="Comma 5 5 2" xfId="1889"/>
    <cellStyle name="Comma 5 5 3" xfId="5601"/>
    <cellStyle name="Comma 5 6" xfId="1890"/>
    <cellStyle name="Comma 5 7" xfId="1891"/>
    <cellStyle name="Comma 5 8" xfId="1892"/>
    <cellStyle name="Comma 5 9" xfId="1893"/>
    <cellStyle name="Comma 5_05-12  KH trung han 2016-2020 - Liem Thinh edited" xfId="1894"/>
    <cellStyle name="Comma 50" xfId="1895"/>
    <cellStyle name="Comma 50 2" xfId="1896"/>
    <cellStyle name="Comma 50 2 2" xfId="5602"/>
    <cellStyle name="Comma 50 3" xfId="5603"/>
    <cellStyle name="Comma 51" xfId="1897"/>
    <cellStyle name="Comma 51 2" xfId="1898"/>
    <cellStyle name="Comma 51 2 2" xfId="5604"/>
    <cellStyle name="Comma 51 3" xfId="5605"/>
    <cellStyle name="Comma 52" xfId="1899"/>
    <cellStyle name="Comma 53" xfId="1900"/>
    <cellStyle name="Comma 53 2" xfId="5606"/>
    <cellStyle name="Comma 53 4" xfId="5607"/>
    <cellStyle name="Comma 54" xfId="1901"/>
    <cellStyle name="Comma 54 2" xfId="5608"/>
    <cellStyle name="Comma 55" xfId="1902"/>
    <cellStyle name="Comma 56" xfId="1903"/>
    <cellStyle name="Comma 56 2" xfId="5609"/>
    <cellStyle name="Comma 56 3" xfId="5610"/>
    <cellStyle name="Comma 57" xfId="1904"/>
    <cellStyle name="Comma 57 4" xfId="5611"/>
    <cellStyle name="Comma 58" xfId="5612"/>
    <cellStyle name="Comma 59" xfId="1905"/>
    <cellStyle name="Comma 6" xfId="1906"/>
    <cellStyle name="Comma 6 2" xfId="1907"/>
    <cellStyle name="Comma 6 2 2" xfId="1908"/>
    <cellStyle name="Comma 6 3" xfId="1909"/>
    <cellStyle name="Comma 6 4" xfId="1910"/>
    <cellStyle name="Comma 60" xfId="5613"/>
    <cellStyle name="Comma 61" xfId="5614"/>
    <cellStyle name="Comma 62" xfId="5615"/>
    <cellStyle name="Comma 63" xfId="9946"/>
    <cellStyle name="Comma 65" xfId="5616"/>
    <cellStyle name="Comma 69" xfId="5617"/>
    <cellStyle name="Comma 7" xfId="1911"/>
    <cellStyle name="Comma 7 2" xfId="1912"/>
    <cellStyle name="Comma 7 3" xfId="1913"/>
    <cellStyle name="Comma 7 3 2" xfId="1914"/>
    <cellStyle name="Comma 7 4" xfId="5618"/>
    <cellStyle name="Comma 7 4 2" xfId="5619"/>
    <cellStyle name="Comma 7 5" xfId="5620"/>
    <cellStyle name="Comma 7_20131129 Nhu cau 2014_TPCP ODA (co hoan ung)" xfId="1915"/>
    <cellStyle name="Comma 73" xfId="5621"/>
    <cellStyle name="Comma 76" xfId="5622"/>
    <cellStyle name="Comma 77" xfId="5623"/>
    <cellStyle name="Comma 78" xfId="5624"/>
    <cellStyle name="Comma 8" xfId="1916"/>
    <cellStyle name="Comma 8 2" xfId="1917"/>
    <cellStyle name="Comma 8 2 2" xfId="1918"/>
    <cellStyle name="Comma 8 3" xfId="1919"/>
    <cellStyle name="Comma 8 4" xfId="1920"/>
    <cellStyle name="Comma 8 5" xfId="5625"/>
    <cellStyle name="Comma 80" xfId="5626"/>
    <cellStyle name="Comma 9" xfId="1921"/>
    <cellStyle name="Comma 9 2" xfId="1922"/>
    <cellStyle name="Comma 9 2 2" xfId="1923"/>
    <cellStyle name="Comma 9 2 2 2" xfId="5627"/>
    <cellStyle name="Comma 9 2 2 3" xfId="5628"/>
    <cellStyle name="Comma 9 2 3" xfId="1924"/>
    <cellStyle name="Comma 9 2 4" xfId="5629"/>
    <cellStyle name="Comma 9 3" xfId="1925"/>
    <cellStyle name="Comma 9 3 2" xfId="1926"/>
    <cellStyle name="Comma 9 3 3" xfId="5630"/>
    <cellStyle name="Comma 9 4" xfId="1927"/>
    <cellStyle name="Comma 9 5" xfId="1928"/>
    <cellStyle name="Comma 9 6" xfId="5631"/>
    <cellStyle name="Comma 9 6 2" xfId="5632"/>
    <cellStyle name="comma zerodec" xfId="1929"/>
    <cellStyle name="comma zerodec 2" xfId="9537"/>
    <cellStyle name="Comma0" xfId="1930"/>
    <cellStyle name="Comma0 10" xfId="1931"/>
    <cellStyle name="Comma0 11" xfId="1932"/>
    <cellStyle name="Comma0 12" xfId="1933"/>
    <cellStyle name="Comma0 13" xfId="1934"/>
    <cellStyle name="Comma0 14" xfId="1935"/>
    <cellStyle name="Comma0 15" xfId="1936"/>
    <cellStyle name="Comma0 16" xfId="1937"/>
    <cellStyle name="Comma0 2" xfId="1938"/>
    <cellStyle name="Comma0 2 2" xfId="1939"/>
    <cellStyle name="Comma0 3" xfId="1940"/>
    <cellStyle name="Comma0 4" xfId="1941"/>
    <cellStyle name="Comma0 5" xfId="1942"/>
    <cellStyle name="Comma0 6" xfId="1943"/>
    <cellStyle name="Comma0 7" xfId="1944"/>
    <cellStyle name="Comma0 8" xfId="1945"/>
    <cellStyle name="Comma0 9" xfId="1946"/>
    <cellStyle name="Company Name" xfId="1947"/>
    <cellStyle name="cong" xfId="1948"/>
    <cellStyle name="Copied" xfId="1949"/>
    <cellStyle name="Copied 2" xfId="9538"/>
    <cellStyle name="Co聭ma_Sheet1" xfId="1950"/>
    <cellStyle name="CR Comma" xfId="1951"/>
    <cellStyle name="CR Currency" xfId="1952"/>
    <cellStyle name="Credit" xfId="1953"/>
    <cellStyle name="Credit subtotal" xfId="1954"/>
    <cellStyle name="Credit subtotal 2" xfId="1955"/>
    <cellStyle name="Credit subtotal 2 2" xfId="5633"/>
    <cellStyle name="Credit subtotal 2 2 2" xfId="5634"/>
    <cellStyle name="Credit subtotal 2 3" xfId="5635"/>
    <cellStyle name="Credit subtotal 3" xfId="5636"/>
    <cellStyle name="Credit subtotal 3 2" xfId="5637"/>
    <cellStyle name="Credit subtotal 4" xfId="5638"/>
    <cellStyle name="Credit subtotal 4 2" xfId="5639"/>
    <cellStyle name="Credit subtotal 5" xfId="5640"/>
    <cellStyle name="Credit Total" xfId="1956"/>
    <cellStyle name="Credit Total 2" xfId="5641"/>
    <cellStyle name="Cࡵrrency_Sheet1_PRODUCTĠ" xfId="1957"/>
    <cellStyle name="Curråncy [0]_FCST_RESULTS" xfId="1958"/>
    <cellStyle name="Currency %" xfId="1959"/>
    <cellStyle name="Currency % 10" xfId="1960"/>
    <cellStyle name="Currency % 11" xfId="1961"/>
    <cellStyle name="Currency % 12" xfId="1962"/>
    <cellStyle name="Currency % 13" xfId="1963"/>
    <cellStyle name="Currency % 14" xfId="1964"/>
    <cellStyle name="Currency % 15" xfId="1965"/>
    <cellStyle name="Currency % 2" xfId="1966"/>
    <cellStyle name="Currency % 3" xfId="1967"/>
    <cellStyle name="Currency % 4" xfId="1968"/>
    <cellStyle name="Currency % 5" xfId="1969"/>
    <cellStyle name="Currency % 6" xfId="1970"/>
    <cellStyle name="Currency % 7" xfId="1971"/>
    <cellStyle name="Currency % 8" xfId="1972"/>
    <cellStyle name="Currency % 9" xfId="1973"/>
    <cellStyle name="Currency %_05-12  KH trung han 2016-2020 - Liem Thinh edited" xfId="1974"/>
    <cellStyle name="Currency [0]ßmud plant bolted_RESULTS" xfId="1975"/>
    <cellStyle name="Currency [00]" xfId="1976"/>
    <cellStyle name="Currency [00] 10" xfId="1977"/>
    <cellStyle name="Currency [00] 11" xfId="1978"/>
    <cellStyle name="Currency [00] 12" xfId="1979"/>
    <cellStyle name="Currency [00] 13" xfId="1980"/>
    <cellStyle name="Currency [00] 14" xfId="1981"/>
    <cellStyle name="Currency [00] 15" xfId="1982"/>
    <cellStyle name="Currency [00] 16" xfId="1983"/>
    <cellStyle name="Currency [00] 2" xfId="1984"/>
    <cellStyle name="Currency [00] 3" xfId="1985"/>
    <cellStyle name="Currency [00] 4" xfId="1986"/>
    <cellStyle name="Currency [00] 5" xfId="1987"/>
    <cellStyle name="Currency [00] 6" xfId="1988"/>
    <cellStyle name="Currency [00] 7" xfId="1989"/>
    <cellStyle name="Currency [00] 8" xfId="1990"/>
    <cellStyle name="Currency [00] 9" xfId="1991"/>
    <cellStyle name="Currency 0.0" xfId="1992"/>
    <cellStyle name="Currency 0.0%" xfId="1993"/>
    <cellStyle name="Currency 0.0_05-12  KH trung han 2016-2020 - Liem Thinh edited" xfId="1994"/>
    <cellStyle name="Currency 0.00" xfId="1995"/>
    <cellStyle name="Currency 0.00%" xfId="1996"/>
    <cellStyle name="Currency 0.00_05-12  KH trung han 2016-2020 - Liem Thinh edited" xfId="1997"/>
    <cellStyle name="Currency 0.000" xfId="1998"/>
    <cellStyle name="Currency 0.000%" xfId="1999"/>
    <cellStyle name="Currency 0.000_05-12  KH trung han 2016-2020 - Liem Thinh edited" xfId="2000"/>
    <cellStyle name="Currency 2" xfId="2001"/>
    <cellStyle name="Currency 2 10" xfId="2002"/>
    <cellStyle name="Currency 2 11" xfId="2003"/>
    <cellStyle name="Currency 2 12" xfId="2004"/>
    <cellStyle name="Currency 2 13" xfId="2005"/>
    <cellStyle name="Currency 2 14" xfId="2006"/>
    <cellStyle name="Currency 2 15" xfId="2007"/>
    <cellStyle name="Currency 2 16" xfId="2008"/>
    <cellStyle name="Currency 2 17" xfId="5642"/>
    <cellStyle name="Currency 2 2" xfId="2009"/>
    <cellStyle name="Currency 2 3" xfId="2010"/>
    <cellStyle name="Currency 2 4" xfId="2011"/>
    <cellStyle name="Currency 2 5" xfId="2012"/>
    <cellStyle name="Currency 2 6" xfId="2013"/>
    <cellStyle name="Currency 2 7" xfId="2014"/>
    <cellStyle name="Currency 2 8" xfId="2015"/>
    <cellStyle name="Currency 2 9" xfId="2016"/>
    <cellStyle name="Currency 3" xfId="5643"/>
    <cellStyle name="Currency![0]_FCSt (2)" xfId="2017"/>
    <cellStyle name="Currency0" xfId="2018"/>
    <cellStyle name="Currency0 10" xfId="2019"/>
    <cellStyle name="Currency0 11" xfId="2020"/>
    <cellStyle name="Currency0 12" xfId="2021"/>
    <cellStyle name="Currency0 13" xfId="2022"/>
    <cellStyle name="Currency0 14" xfId="2023"/>
    <cellStyle name="Currency0 15" xfId="2024"/>
    <cellStyle name="Currency0 16" xfId="2025"/>
    <cellStyle name="Currency0 17" xfId="5644"/>
    <cellStyle name="Currency0 2" xfId="2026"/>
    <cellStyle name="Currency0 2 2" xfId="2027"/>
    <cellStyle name="Currency0 3" xfId="2028"/>
    <cellStyle name="Currency0 4" xfId="2029"/>
    <cellStyle name="Currency0 5" xfId="2030"/>
    <cellStyle name="Currency0 6" xfId="2031"/>
    <cellStyle name="Currency0 7" xfId="2032"/>
    <cellStyle name="Currency0 8" xfId="2033"/>
    <cellStyle name="Currency0 9" xfId="2034"/>
    <cellStyle name="Currency1" xfId="2035"/>
    <cellStyle name="Currency1 10" xfId="2036"/>
    <cellStyle name="Currency1 11" xfId="2037"/>
    <cellStyle name="Currency1 12" xfId="2038"/>
    <cellStyle name="Currency1 13" xfId="2039"/>
    <cellStyle name="Currency1 14" xfId="2040"/>
    <cellStyle name="Currency1 15" xfId="2041"/>
    <cellStyle name="Currency1 16" xfId="2042"/>
    <cellStyle name="Currency1 2" xfId="2043"/>
    <cellStyle name="Currency1 2 2" xfId="2044"/>
    <cellStyle name="Currency1 3" xfId="2045"/>
    <cellStyle name="Currency1 4" xfId="2046"/>
    <cellStyle name="Currency1 5" xfId="2047"/>
    <cellStyle name="Currency1 6" xfId="2048"/>
    <cellStyle name="Currency1 7" xfId="2049"/>
    <cellStyle name="Currency1 8" xfId="2050"/>
    <cellStyle name="Currency1 9" xfId="2051"/>
    <cellStyle name="D1" xfId="2052"/>
    <cellStyle name="Date" xfId="2053"/>
    <cellStyle name="Date 10" xfId="2054"/>
    <cellStyle name="Date 11" xfId="2055"/>
    <cellStyle name="Date 12" xfId="2056"/>
    <cellStyle name="Date 13" xfId="2057"/>
    <cellStyle name="Date 14" xfId="2058"/>
    <cellStyle name="Date 15" xfId="2059"/>
    <cellStyle name="Date 16" xfId="2060"/>
    <cellStyle name="Date 2" xfId="2061"/>
    <cellStyle name="Date 2 2" xfId="2062"/>
    <cellStyle name="Date 3" xfId="2063"/>
    <cellStyle name="Date 4" xfId="2064"/>
    <cellStyle name="Date 5" xfId="2065"/>
    <cellStyle name="Date 6" xfId="2066"/>
    <cellStyle name="Date 7" xfId="2067"/>
    <cellStyle name="Date 8" xfId="2068"/>
    <cellStyle name="Date 9" xfId="2069"/>
    <cellStyle name="Date Short" xfId="2070"/>
    <cellStyle name="Date Short 2" xfId="2071"/>
    <cellStyle name="Date_1. Du toan 2015 - Chinh thuc (29-5-2014)" xfId="9539"/>
    <cellStyle name="Dấu phảy 2" xfId="5647"/>
    <cellStyle name="Dấu_phảy 2" xfId="2072"/>
    <cellStyle name="DAUDE" xfId="2073"/>
    <cellStyle name="Debit" xfId="2074"/>
    <cellStyle name="Debit subtotal" xfId="2075"/>
    <cellStyle name="Debit subtotal 2" xfId="2076"/>
    <cellStyle name="Debit subtotal 2 2" xfId="5648"/>
    <cellStyle name="Debit subtotal 2 2 2" xfId="5649"/>
    <cellStyle name="Debit subtotal 2 3" xfId="5650"/>
    <cellStyle name="Debit subtotal 3" xfId="5651"/>
    <cellStyle name="Debit subtotal 3 2" xfId="5652"/>
    <cellStyle name="Debit subtotal 4" xfId="5653"/>
    <cellStyle name="Debit subtotal 4 2" xfId="5654"/>
    <cellStyle name="Debit subtotal 5" xfId="5655"/>
    <cellStyle name="Debit Total" xfId="2077"/>
    <cellStyle name="Debit Total 2" xfId="5656"/>
    <cellStyle name="DELTA" xfId="2078"/>
    <cellStyle name="DELTA 10" xfId="2079"/>
    <cellStyle name="DELTA 10 2" xfId="5657"/>
    <cellStyle name="DELTA 11" xfId="2080"/>
    <cellStyle name="DELTA 11 2" xfId="5658"/>
    <cellStyle name="DELTA 12" xfId="2081"/>
    <cellStyle name="DELTA 12 2" xfId="5659"/>
    <cellStyle name="DELTA 13" xfId="2082"/>
    <cellStyle name="DELTA 13 2" xfId="5660"/>
    <cellStyle name="DELTA 14" xfId="2083"/>
    <cellStyle name="DELTA 14 2" xfId="5661"/>
    <cellStyle name="DELTA 15" xfId="2084"/>
    <cellStyle name="DELTA 15 2" xfId="5662"/>
    <cellStyle name="DELTA 16" xfId="5663"/>
    <cellStyle name="DELTA 2" xfId="2085"/>
    <cellStyle name="DELTA 2 2" xfId="5664"/>
    <cellStyle name="DELTA 3" xfId="2086"/>
    <cellStyle name="DELTA 3 2" xfId="5665"/>
    <cellStyle name="DELTA 4" xfId="2087"/>
    <cellStyle name="DELTA 4 2" xfId="5666"/>
    <cellStyle name="DELTA 5" xfId="2088"/>
    <cellStyle name="DELTA 5 2" xfId="5667"/>
    <cellStyle name="DELTA 6" xfId="2089"/>
    <cellStyle name="DELTA 6 2" xfId="5668"/>
    <cellStyle name="DELTA 7" xfId="2090"/>
    <cellStyle name="DELTA 7 2" xfId="5669"/>
    <cellStyle name="DELTA 8" xfId="2091"/>
    <cellStyle name="DELTA 8 2" xfId="5670"/>
    <cellStyle name="DELTA 9" xfId="2092"/>
    <cellStyle name="DELTA 9 2" xfId="5671"/>
    <cellStyle name="Dezimal [0]_35ERI8T2gbIEMixb4v26icuOo" xfId="2093"/>
    <cellStyle name="Dezimal_35ERI8T2gbIEMixb4v26icuOo" xfId="2094"/>
    <cellStyle name="Dg" xfId="2095"/>
    <cellStyle name="Dgia" xfId="2096"/>
    <cellStyle name="Dgia 2" xfId="2097"/>
    <cellStyle name="Dgia 2 2" xfId="5672"/>
    <cellStyle name="Dgia 2 2 2" xfId="5673"/>
    <cellStyle name="Dgia 3" xfId="5674"/>
    <cellStyle name="Dgia 3 2" xfId="5675"/>
    <cellStyle name="Dollar (zero dec)" xfId="2098"/>
    <cellStyle name="Dollar (zero dec) 10" xfId="2099"/>
    <cellStyle name="Dollar (zero dec) 11" xfId="2100"/>
    <cellStyle name="Dollar (zero dec) 12" xfId="2101"/>
    <cellStyle name="Dollar (zero dec) 13" xfId="2102"/>
    <cellStyle name="Dollar (zero dec) 14" xfId="2103"/>
    <cellStyle name="Dollar (zero dec) 15" xfId="2104"/>
    <cellStyle name="Dollar (zero dec) 16" xfId="2105"/>
    <cellStyle name="Dollar (zero dec) 2" xfId="2106"/>
    <cellStyle name="Dollar (zero dec) 2 2" xfId="2107"/>
    <cellStyle name="Dollar (zero dec) 3" xfId="2108"/>
    <cellStyle name="Dollar (zero dec) 4" xfId="2109"/>
    <cellStyle name="Dollar (zero dec) 5" xfId="2110"/>
    <cellStyle name="Dollar (zero dec) 6" xfId="2111"/>
    <cellStyle name="Dollar (zero dec) 7" xfId="2112"/>
    <cellStyle name="Dollar (zero dec) 8" xfId="2113"/>
    <cellStyle name="Dollar (zero dec) 9" xfId="2114"/>
    <cellStyle name="Don gia" xfId="2115"/>
    <cellStyle name="DuToanBXD" xfId="9540"/>
    <cellStyle name="Dziesi?tny [0]_Invoices2001Slovakia" xfId="2116"/>
    <cellStyle name="Dziesi?tny_Invoices2001Slovakia" xfId="2117"/>
    <cellStyle name="Dziesietny [0]_Invoices2001Slovakia" xfId="2118"/>
    <cellStyle name="Dziesiętny [0]_Invoices2001Slovakia" xfId="2119"/>
    <cellStyle name="Dziesietny [0]_Invoices2001Slovakia 2" xfId="2120"/>
    <cellStyle name="Dziesiętny [0]_Invoices2001Slovakia 2" xfId="2121"/>
    <cellStyle name="Dziesietny [0]_Invoices2001Slovakia 3" xfId="2122"/>
    <cellStyle name="Dziesiętny [0]_Invoices2001Slovakia 3" xfId="2123"/>
    <cellStyle name="Dziesietny [0]_Invoices2001Slovakia 4" xfId="2124"/>
    <cellStyle name="Dziesiętny [0]_Invoices2001Slovakia 4" xfId="2125"/>
    <cellStyle name="Dziesietny [0]_Invoices2001Slovakia 5" xfId="2126"/>
    <cellStyle name="Dziesiętny [0]_Invoices2001Slovakia 5" xfId="2127"/>
    <cellStyle name="Dziesietny [0]_Invoices2001Slovakia 6" xfId="2128"/>
    <cellStyle name="Dziesiętny [0]_Invoices2001Slovakia 6" xfId="2129"/>
    <cellStyle name="Dziesietny [0]_Invoices2001Slovakia 7" xfId="2130"/>
    <cellStyle name="Dziesiętny [0]_Invoices2001Slovakia 7" xfId="2131"/>
    <cellStyle name="Dziesietny [0]_Invoices2001Slovakia_01_Nha so 1_Dien" xfId="2132"/>
    <cellStyle name="Dziesiętny [0]_Invoices2001Slovakia_01_Nha so 1_Dien" xfId="2133"/>
    <cellStyle name="Dziesietny [0]_Invoices2001Slovakia_05-12  KH trung han 2016-2020 - Liem Thinh edited" xfId="2134"/>
    <cellStyle name="Dziesiętny [0]_Invoices2001Slovakia_05-12  KH trung han 2016-2020 - Liem Thinh edited" xfId="2135"/>
    <cellStyle name="Dziesietny [0]_Invoices2001Slovakia_10_Nha so 10_Dien1" xfId="2136"/>
    <cellStyle name="Dziesiętny [0]_Invoices2001Slovakia_10_Nha so 10_Dien1" xfId="2137"/>
    <cellStyle name="Dziesietny [0]_Invoices2001Slovakia_Book1" xfId="2138"/>
    <cellStyle name="Dziesiętny [0]_Invoices2001Slovakia_Book1" xfId="2139"/>
    <cellStyle name="Dziesietny [0]_Invoices2001Slovakia_Book1_1" xfId="2140"/>
    <cellStyle name="Dziesiętny [0]_Invoices2001Slovakia_Book1_1" xfId="2141"/>
    <cellStyle name="Dziesietny [0]_Invoices2001Slovakia_Book1_1_Book1" xfId="2142"/>
    <cellStyle name="Dziesiętny [0]_Invoices2001Slovakia_Book1_1_Book1" xfId="2143"/>
    <cellStyle name="Dziesietny [0]_Invoices2001Slovakia_Book1_2" xfId="2144"/>
    <cellStyle name="Dziesiętny [0]_Invoices2001Slovakia_Book1_2" xfId="2145"/>
    <cellStyle name="Dziesietny [0]_Invoices2001Slovakia_Book1_Nhu cau von ung truoc 2011 Tha h Hoa + Nge An gui TW" xfId="2146"/>
    <cellStyle name="Dziesiętny [0]_Invoices2001Slovakia_Book1_Nhu cau von ung truoc 2011 Tha h Hoa + Nge An gui TW" xfId="2147"/>
    <cellStyle name="Dziesietny [0]_Invoices2001Slovakia_Book1_Tong hop Cac tuyen(9-1-06)" xfId="2148"/>
    <cellStyle name="Dziesiętny [0]_Invoices2001Slovakia_Book1_Tong hop Cac tuyen(9-1-06)" xfId="2149"/>
    <cellStyle name="Dziesietny [0]_Invoices2001Slovakia_Book1_Tong hop Cac tuyen(9-1-06) 2" xfId="9541"/>
    <cellStyle name="Dziesiętny [0]_Invoices2001Slovakia_Book1_Tong hop Cac tuyen(9-1-06) 2" xfId="9542"/>
    <cellStyle name="Dziesietny [0]_Invoices2001Slovakia_Book1_ung truoc 2011 NSTW Thanh Hoa + Nge An gui Thu 12-5" xfId="2150"/>
    <cellStyle name="Dziesiętny [0]_Invoices2001Slovakia_Book1_ung truoc 2011 NSTW Thanh Hoa + Nge An gui Thu 12-5" xfId="2151"/>
    <cellStyle name="Dziesietny [0]_Invoices2001Slovakia_Copy of 05-12  KH trung han 2016-2020 - Liem Thinh edited (1)" xfId="2152"/>
    <cellStyle name="Dziesiętny [0]_Invoices2001Slovakia_Copy of 05-12  KH trung han 2016-2020 - Liem Thinh edited (1)" xfId="2153"/>
    <cellStyle name="Dziesietny [0]_Invoices2001Slovakia_d-uong+TDT" xfId="2154"/>
    <cellStyle name="Dziesiętny [0]_Invoices2001Slovakia_KH TPCP 2016-2020 (tong hop)" xfId="2155"/>
    <cellStyle name="Dziesietny [0]_Invoices2001Slovakia_Nha bao ve(28-7-05)" xfId="2156"/>
    <cellStyle name="Dziesiętny [0]_Invoices2001Slovakia_Nha bao ve(28-7-05)" xfId="2157"/>
    <cellStyle name="Dziesietny [0]_Invoices2001Slovakia_Nha bao ve(28-7-05) 2" xfId="5676"/>
    <cellStyle name="Dziesiętny [0]_Invoices2001Slovakia_Nha bao ve(28-7-05) 2" xfId="5677"/>
    <cellStyle name="Dziesietny [0]_Invoices2001Slovakia_NHA de xe nguyen du" xfId="2158"/>
    <cellStyle name="Dziesiętny [0]_Invoices2001Slovakia_NHA de xe nguyen du" xfId="2159"/>
    <cellStyle name="Dziesietny [0]_Invoices2001Slovakia_NHA de xe nguyen du 2" xfId="5678"/>
    <cellStyle name="Dziesiętny [0]_Invoices2001Slovakia_NHA de xe nguyen du 2" xfId="5679"/>
    <cellStyle name="Dziesietny [0]_Invoices2001Slovakia_Nhalamviec VTC(25-1-05)" xfId="2160"/>
    <cellStyle name="Dziesiętny [0]_Invoices2001Slovakia_Nhalamviec VTC(25-1-05)" xfId="2161"/>
    <cellStyle name="Dziesietny [0]_Invoices2001Slovakia_Nhu cau von ung truoc 2011 Tha h Hoa + Nge An gui TW" xfId="2162"/>
    <cellStyle name="Dziesiętny [0]_Invoices2001Slovakia_TDT KHANH HOA" xfId="2163"/>
    <cellStyle name="Dziesietny [0]_Invoices2001Slovakia_TDT KHANH HOA_Tong hop Cac tuyen(9-1-06)" xfId="2164"/>
    <cellStyle name="Dziesiętny [0]_Invoices2001Slovakia_TDT KHANH HOA_Tong hop Cac tuyen(9-1-06)" xfId="2165"/>
    <cellStyle name="Dziesietny [0]_Invoices2001Slovakia_TDT KHANH HOA_Tong hop Cac tuyen(9-1-06) 2" xfId="9543"/>
    <cellStyle name="Dziesiętny [0]_Invoices2001Slovakia_TDT KHANH HOA_Tong hop Cac tuyen(9-1-06) 2" xfId="9544"/>
    <cellStyle name="Dziesietny [0]_Invoices2001Slovakia_TDT quangngai" xfId="2166"/>
    <cellStyle name="Dziesiętny [0]_Invoices2001Slovakia_TDT quangngai" xfId="2167"/>
    <cellStyle name="Dziesietny [0]_Invoices2001Slovakia_TDT quangngai 2" xfId="5680"/>
    <cellStyle name="Dziesiętny [0]_Invoices2001Slovakia_TDT quangngai 2" xfId="5681"/>
    <cellStyle name="Dziesietny [0]_Invoices2001Slovakia_TMDT(10-5-06)" xfId="2168"/>
    <cellStyle name="Dziesietny_Invoices2001Slovakia" xfId="2169"/>
    <cellStyle name="Dziesiętny_Invoices2001Slovakia" xfId="2170"/>
    <cellStyle name="Dziesietny_Invoices2001Slovakia 2" xfId="2171"/>
    <cellStyle name="Dziesiętny_Invoices2001Slovakia 2" xfId="2172"/>
    <cellStyle name="Dziesietny_Invoices2001Slovakia 3" xfId="2173"/>
    <cellStyle name="Dziesiętny_Invoices2001Slovakia 3" xfId="2174"/>
    <cellStyle name="Dziesietny_Invoices2001Slovakia 4" xfId="2175"/>
    <cellStyle name="Dziesiętny_Invoices2001Slovakia 4" xfId="2176"/>
    <cellStyle name="Dziesietny_Invoices2001Slovakia 5" xfId="2177"/>
    <cellStyle name="Dziesiętny_Invoices2001Slovakia 5" xfId="2178"/>
    <cellStyle name="Dziesietny_Invoices2001Slovakia 6" xfId="2179"/>
    <cellStyle name="Dziesiętny_Invoices2001Slovakia 6" xfId="2180"/>
    <cellStyle name="Dziesietny_Invoices2001Slovakia 7" xfId="2181"/>
    <cellStyle name="Dziesiętny_Invoices2001Slovakia 7" xfId="2182"/>
    <cellStyle name="Dziesietny_Invoices2001Slovakia_01_Nha so 1_Dien" xfId="2183"/>
    <cellStyle name="Dziesiętny_Invoices2001Slovakia_01_Nha so 1_Dien" xfId="2184"/>
    <cellStyle name="Dziesietny_Invoices2001Slovakia_05-12  KH trung han 2016-2020 - Liem Thinh edited" xfId="2185"/>
    <cellStyle name="Dziesiętny_Invoices2001Slovakia_05-12  KH trung han 2016-2020 - Liem Thinh edited" xfId="2186"/>
    <cellStyle name="Dziesietny_Invoices2001Slovakia_10_Nha so 10_Dien1" xfId="2187"/>
    <cellStyle name="Dziesiętny_Invoices2001Slovakia_10_Nha so 10_Dien1" xfId="2188"/>
    <cellStyle name="Dziesietny_Invoices2001Slovakia_Book1" xfId="2189"/>
    <cellStyle name="Dziesiętny_Invoices2001Slovakia_Book1" xfId="2190"/>
    <cellStyle name="Dziesietny_Invoices2001Slovakia_Book1_1" xfId="2191"/>
    <cellStyle name="Dziesiętny_Invoices2001Slovakia_Book1_1" xfId="2192"/>
    <cellStyle name="Dziesietny_Invoices2001Slovakia_Book1_1_Book1" xfId="2193"/>
    <cellStyle name="Dziesiętny_Invoices2001Slovakia_Book1_1_Book1" xfId="2194"/>
    <cellStyle name="Dziesietny_Invoices2001Slovakia_Book1_2" xfId="2195"/>
    <cellStyle name="Dziesiętny_Invoices2001Slovakia_Book1_2" xfId="2196"/>
    <cellStyle name="Dziesietny_Invoices2001Slovakia_Book1_Nhu cau von ung truoc 2011 Tha h Hoa + Nge An gui TW" xfId="2197"/>
    <cellStyle name="Dziesiętny_Invoices2001Slovakia_Book1_Nhu cau von ung truoc 2011 Tha h Hoa + Nge An gui TW" xfId="2198"/>
    <cellStyle name="Dziesietny_Invoices2001Slovakia_Book1_Tong hop Cac tuyen(9-1-06)" xfId="2199"/>
    <cellStyle name="Dziesiętny_Invoices2001Slovakia_Book1_Tong hop Cac tuyen(9-1-06)" xfId="2200"/>
    <cellStyle name="Dziesietny_Invoices2001Slovakia_Book1_Tong hop Cac tuyen(9-1-06) 2" xfId="9545"/>
    <cellStyle name="Dziesiętny_Invoices2001Slovakia_Book1_Tong hop Cac tuyen(9-1-06) 2" xfId="9546"/>
    <cellStyle name="Dziesietny_Invoices2001Slovakia_Book1_ung truoc 2011 NSTW Thanh Hoa + Nge An gui Thu 12-5" xfId="2201"/>
    <cellStyle name="Dziesiętny_Invoices2001Slovakia_Book1_ung truoc 2011 NSTW Thanh Hoa + Nge An gui Thu 12-5" xfId="2202"/>
    <cellStyle name="Dziesietny_Invoices2001Slovakia_Copy of 05-12  KH trung han 2016-2020 - Liem Thinh edited (1)" xfId="2203"/>
    <cellStyle name="Dziesiętny_Invoices2001Slovakia_Copy of 05-12  KH trung han 2016-2020 - Liem Thinh edited (1)" xfId="2204"/>
    <cellStyle name="Dziesietny_Invoices2001Slovakia_d-uong+TDT" xfId="2205"/>
    <cellStyle name="Dziesiętny_Invoices2001Slovakia_KH TPCP 2016-2020 (tong hop)" xfId="2206"/>
    <cellStyle name="Dziesietny_Invoices2001Slovakia_Nha bao ve(28-7-05)" xfId="2207"/>
    <cellStyle name="Dziesiętny_Invoices2001Slovakia_Nha bao ve(28-7-05)" xfId="2208"/>
    <cellStyle name="Dziesietny_Invoices2001Slovakia_Nha bao ve(28-7-05) 2" xfId="5682"/>
    <cellStyle name="Dziesiętny_Invoices2001Slovakia_Nha bao ve(28-7-05) 2" xfId="5683"/>
    <cellStyle name="Dziesietny_Invoices2001Slovakia_NHA de xe nguyen du" xfId="2209"/>
    <cellStyle name="Dziesiętny_Invoices2001Slovakia_NHA de xe nguyen du" xfId="2210"/>
    <cellStyle name="Dziesietny_Invoices2001Slovakia_NHA de xe nguyen du 2" xfId="5684"/>
    <cellStyle name="Dziesiętny_Invoices2001Slovakia_NHA de xe nguyen du 2" xfId="5685"/>
    <cellStyle name="Dziesietny_Invoices2001Slovakia_Nhalamviec VTC(25-1-05)" xfId="2211"/>
    <cellStyle name="Dziesiętny_Invoices2001Slovakia_Nhalamviec VTC(25-1-05)" xfId="2212"/>
    <cellStyle name="Dziesietny_Invoices2001Slovakia_Nhu cau von ung truoc 2011 Tha h Hoa + Nge An gui TW" xfId="2213"/>
    <cellStyle name="Dziesiętny_Invoices2001Slovakia_TDT KHANH HOA" xfId="2214"/>
    <cellStyle name="Dziesietny_Invoices2001Slovakia_TDT KHANH HOA_Tong hop Cac tuyen(9-1-06)" xfId="2215"/>
    <cellStyle name="Dziesiętny_Invoices2001Slovakia_TDT KHANH HOA_Tong hop Cac tuyen(9-1-06)" xfId="2216"/>
    <cellStyle name="Dziesietny_Invoices2001Slovakia_TDT KHANH HOA_Tong hop Cac tuyen(9-1-06) 2" xfId="9547"/>
    <cellStyle name="Dziesiętny_Invoices2001Slovakia_TDT KHANH HOA_Tong hop Cac tuyen(9-1-06) 2" xfId="9548"/>
    <cellStyle name="Dziesietny_Invoices2001Slovakia_TDT quangngai" xfId="2217"/>
    <cellStyle name="Dziesiętny_Invoices2001Slovakia_TDT quangngai" xfId="2218"/>
    <cellStyle name="Dziesietny_Invoices2001Slovakia_TDT quangngai 2" xfId="5686"/>
    <cellStyle name="Dziesiętny_Invoices2001Slovakia_TDT quangngai 2" xfId="5687"/>
    <cellStyle name="Dziesietny_Invoices2001Slovakia_TMDT(10-5-06)" xfId="2219"/>
    <cellStyle name="e" xfId="2220"/>
    <cellStyle name="e 2" xfId="9549"/>
    <cellStyle name="Emphasis 1" xfId="9550"/>
    <cellStyle name="Emphasis 2" xfId="9551"/>
    <cellStyle name="Emphasis 3" xfId="9552"/>
    <cellStyle name="Enter Currency (0)" xfId="2221"/>
    <cellStyle name="Enter Currency (0) 10" xfId="2222"/>
    <cellStyle name="Enter Currency (0) 11" xfId="2223"/>
    <cellStyle name="Enter Currency (0) 12" xfId="2224"/>
    <cellStyle name="Enter Currency (0) 13" xfId="2225"/>
    <cellStyle name="Enter Currency (0) 14" xfId="2226"/>
    <cellStyle name="Enter Currency (0) 15" xfId="2227"/>
    <cellStyle name="Enter Currency (0) 16" xfId="2228"/>
    <cellStyle name="Enter Currency (0) 2" xfId="2229"/>
    <cellStyle name="Enter Currency (0) 3" xfId="2230"/>
    <cellStyle name="Enter Currency (0) 4" xfId="2231"/>
    <cellStyle name="Enter Currency (0) 5" xfId="2232"/>
    <cellStyle name="Enter Currency (0) 6" xfId="2233"/>
    <cellStyle name="Enter Currency (0) 7" xfId="2234"/>
    <cellStyle name="Enter Currency (0) 8" xfId="2235"/>
    <cellStyle name="Enter Currency (0) 9" xfId="2236"/>
    <cellStyle name="Enter Currency (2)" xfId="2237"/>
    <cellStyle name="Enter Currency (2) 10" xfId="2238"/>
    <cellStyle name="Enter Currency (2) 11" xfId="2239"/>
    <cellStyle name="Enter Currency (2) 12" xfId="2240"/>
    <cellStyle name="Enter Currency (2) 13" xfId="2241"/>
    <cellStyle name="Enter Currency (2) 14" xfId="2242"/>
    <cellStyle name="Enter Currency (2) 15" xfId="2243"/>
    <cellStyle name="Enter Currency (2) 16" xfId="2244"/>
    <cellStyle name="Enter Currency (2) 2" xfId="2245"/>
    <cellStyle name="Enter Currency (2) 3" xfId="2246"/>
    <cellStyle name="Enter Currency (2) 4" xfId="2247"/>
    <cellStyle name="Enter Currency (2) 5" xfId="2248"/>
    <cellStyle name="Enter Currency (2) 6" xfId="2249"/>
    <cellStyle name="Enter Currency (2) 7" xfId="2250"/>
    <cellStyle name="Enter Currency (2) 8" xfId="2251"/>
    <cellStyle name="Enter Currency (2) 9" xfId="2252"/>
    <cellStyle name="Enter Units (0)" xfId="2253"/>
    <cellStyle name="Enter Units (0) 10" xfId="2254"/>
    <cellStyle name="Enter Units (0) 11" xfId="2255"/>
    <cellStyle name="Enter Units (0) 12" xfId="2256"/>
    <cellStyle name="Enter Units (0) 13" xfId="2257"/>
    <cellStyle name="Enter Units (0) 14" xfId="2258"/>
    <cellStyle name="Enter Units (0) 15" xfId="2259"/>
    <cellStyle name="Enter Units (0) 16" xfId="2260"/>
    <cellStyle name="Enter Units (0) 2" xfId="2261"/>
    <cellStyle name="Enter Units (0) 3" xfId="2262"/>
    <cellStyle name="Enter Units (0) 4" xfId="2263"/>
    <cellStyle name="Enter Units (0) 5" xfId="2264"/>
    <cellStyle name="Enter Units (0) 6" xfId="2265"/>
    <cellStyle name="Enter Units (0) 7" xfId="2266"/>
    <cellStyle name="Enter Units (0) 8" xfId="2267"/>
    <cellStyle name="Enter Units (0) 9" xfId="2268"/>
    <cellStyle name="Enter Units (1)" xfId="2269"/>
    <cellStyle name="Enter Units (1) 10" xfId="2270"/>
    <cellStyle name="Enter Units (1) 11" xfId="2271"/>
    <cellStyle name="Enter Units (1) 12" xfId="2272"/>
    <cellStyle name="Enter Units (1) 13" xfId="2273"/>
    <cellStyle name="Enter Units (1) 14" xfId="2274"/>
    <cellStyle name="Enter Units (1) 15" xfId="2275"/>
    <cellStyle name="Enter Units (1) 16" xfId="2276"/>
    <cellStyle name="Enter Units (1) 2" xfId="2277"/>
    <cellStyle name="Enter Units (1) 3" xfId="2278"/>
    <cellStyle name="Enter Units (1) 4" xfId="2279"/>
    <cellStyle name="Enter Units (1) 5" xfId="2280"/>
    <cellStyle name="Enter Units (1) 6" xfId="2281"/>
    <cellStyle name="Enter Units (1) 7" xfId="2282"/>
    <cellStyle name="Enter Units (1) 8" xfId="2283"/>
    <cellStyle name="Enter Units (1) 9" xfId="2284"/>
    <cellStyle name="Enter Units (2)" xfId="2285"/>
    <cellStyle name="Enter Units (2) 10" xfId="2286"/>
    <cellStyle name="Enter Units (2) 11" xfId="2287"/>
    <cellStyle name="Enter Units (2) 12" xfId="2288"/>
    <cellStyle name="Enter Units (2) 13" xfId="2289"/>
    <cellStyle name="Enter Units (2) 14" xfId="2290"/>
    <cellStyle name="Enter Units (2) 15" xfId="2291"/>
    <cellStyle name="Enter Units (2) 16" xfId="2292"/>
    <cellStyle name="Enter Units (2) 2" xfId="2293"/>
    <cellStyle name="Enter Units (2) 3" xfId="2294"/>
    <cellStyle name="Enter Units (2) 4" xfId="2295"/>
    <cellStyle name="Enter Units (2) 5" xfId="2296"/>
    <cellStyle name="Enter Units (2) 6" xfId="2297"/>
    <cellStyle name="Enter Units (2) 7" xfId="2298"/>
    <cellStyle name="Enter Units (2) 8" xfId="2299"/>
    <cellStyle name="Enter Units (2) 9" xfId="2300"/>
    <cellStyle name="Entered" xfId="2301"/>
    <cellStyle name="Entered 2" xfId="9553"/>
    <cellStyle name="Euro" xfId="2302"/>
    <cellStyle name="Euro 10" xfId="2303"/>
    <cellStyle name="Euro 11" xfId="2304"/>
    <cellStyle name="Euro 12" xfId="2305"/>
    <cellStyle name="Euro 13" xfId="2306"/>
    <cellStyle name="Euro 14" xfId="2307"/>
    <cellStyle name="Euro 15" xfId="2308"/>
    <cellStyle name="Euro 16" xfId="2309"/>
    <cellStyle name="Euro 17" xfId="2310"/>
    <cellStyle name="Euro 2" xfId="2311"/>
    <cellStyle name="Euro 3" xfId="2312"/>
    <cellStyle name="Euro 4" xfId="2313"/>
    <cellStyle name="Euro 5" xfId="2314"/>
    <cellStyle name="Euro 6" xfId="2315"/>
    <cellStyle name="Euro 7" xfId="2316"/>
    <cellStyle name="Euro 8" xfId="2317"/>
    <cellStyle name="Euro 9" xfId="2318"/>
    <cellStyle name="Excel Built-in Normal" xfId="2319"/>
    <cellStyle name="Explanatory Text 2" xfId="2320"/>
    <cellStyle name="Explanatory Text 3" xfId="9554"/>
    <cellStyle name="f" xfId="2321"/>
    <cellStyle name="f 2" xfId="9555"/>
    <cellStyle name="f_Danhmuc_Quyhoach2009" xfId="2322"/>
    <cellStyle name="f_Danhmuc_Quyhoach2009 2" xfId="2323"/>
    <cellStyle name="f_Danhmuc_Quyhoach2009 2 2" xfId="2324"/>
    <cellStyle name="Fixed" xfId="2325"/>
    <cellStyle name="Fixed 10" xfId="2326"/>
    <cellStyle name="Fixed 11" xfId="2327"/>
    <cellStyle name="Fixed 12" xfId="2328"/>
    <cellStyle name="Fixed 13" xfId="2329"/>
    <cellStyle name="Fixed 14" xfId="2330"/>
    <cellStyle name="Fixed 15" xfId="2331"/>
    <cellStyle name="Fixed 16" xfId="2332"/>
    <cellStyle name="Fixed 2" xfId="2333"/>
    <cellStyle name="Fixed 2 2" xfId="2334"/>
    <cellStyle name="Fixed 3" xfId="2335"/>
    <cellStyle name="Fixed 4" xfId="2336"/>
    <cellStyle name="Fixed 5" xfId="2337"/>
    <cellStyle name="Fixed 6" xfId="2338"/>
    <cellStyle name="Fixed 7" xfId="2339"/>
    <cellStyle name="Fixed 8" xfId="2340"/>
    <cellStyle name="Fixed 9" xfId="2341"/>
    <cellStyle name="Font Britannic16" xfId="2342"/>
    <cellStyle name="Font Britannic18" xfId="2343"/>
    <cellStyle name="Font CenturyCond 18" xfId="2344"/>
    <cellStyle name="Font Cond20" xfId="2345"/>
    <cellStyle name="Font LucidaSans16" xfId="2346"/>
    <cellStyle name="Font NewCenturyCond18" xfId="2347"/>
    <cellStyle name="Font Ottawa14" xfId="2348"/>
    <cellStyle name="Font Ottawa16" xfId="2349"/>
    <cellStyle name="gia" xfId="2350"/>
    <cellStyle name="GIA-MOI" xfId="5689"/>
    <cellStyle name="GIA-MOI 2" xfId="5690"/>
    <cellStyle name="Good 2" xfId="2351"/>
    <cellStyle name="Good 3" xfId="9556"/>
    <cellStyle name="Grey" xfId="2352"/>
    <cellStyle name="Grey 10" xfId="2353"/>
    <cellStyle name="Grey 11" xfId="2354"/>
    <cellStyle name="Grey 12" xfId="2355"/>
    <cellStyle name="Grey 13" xfId="2356"/>
    <cellStyle name="Grey 14" xfId="2357"/>
    <cellStyle name="Grey 15" xfId="2358"/>
    <cellStyle name="Grey 16" xfId="2359"/>
    <cellStyle name="Grey 17" xfId="5688"/>
    <cellStyle name="Grey 2" xfId="2360"/>
    <cellStyle name="Grey 3" xfId="2361"/>
    <cellStyle name="Grey 4" xfId="2362"/>
    <cellStyle name="Grey 5" xfId="2363"/>
    <cellStyle name="Grey 6" xfId="2364"/>
    <cellStyle name="Grey 7" xfId="2365"/>
    <cellStyle name="Grey 8" xfId="2366"/>
    <cellStyle name="Grey 9" xfId="2367"/>
    <cellStyle name="Grey_KH TPCP 2016-2020 (tong hop)" xfId="2368"/>
    <cellStyle name="Group" xfId="2369"/>
    <cellStyle name="H" xfId="2370"/>
    <cellStyle name="ha" xfId="2371"/>
    <cellStyle name="HAI" xfId="2372"/>
    <cellStyle name="HAI 2" xfId="9557"/>
    <cellStyle name="Head 1" xfId="2373"/>
    <cellStyle name="Head 1 2" xfId="9558"/>
    <cellStyle name="Head 1 2 2" xfId="9559"/>
    <cellStyle name="Head 1 3" xfId="9560"/>
    <cellStyle name="HEADER" xfId="2374"/>
    <cellStyle name="HEADER 2" xfId="2375"/>
    <cellStyle name="HEADER 3" xfId="5691"/>
    <cellStyle name="Header1" xfId="2376"/>
    <cellStyle name="Header1 2" xfId="2377"/>
    <cellStyle name="Header1 2 2" xfId="5692"/>
    <cellStyle name="Header1 3" xfId="5693"/>
    <cellStyle name="Header2" xfId="2378"/>
    <cellStyle name="Header2 2" xfId="2379"/>
    <cellStyle name="Header2 2 2" xfId="2380"/>
    <cellStyle name="Header2 2 2 2" xfId="5694"/>
    <cellStyle name="Header2 2 3" xfId="2381"/>
    <cellStyle name="Header2 3" xfId="2382"/>
    <cellStyle name="Header2 3 2" xfId="5695"/>
    <cellStyle name="Header2 4" xfId="2383"/>
    <cellStyle name="Heading" xfId="2384"/>
    <cellStyle name="Heading 1 2" xfId="2385"/>
    <cellStyle name="Heading 1 3" xfId="9561"/>
    <cellStyle name="Heading 2 2" xfId="2386"/>
    <cellStyle name="Heading 2 3" xfId="9562"/>
    <cellStyle name="Heading 3 2" xfId="2387"/>
    <cellStyle name="Heading 4 2" xfId="2388"/>
    <cellStyle name="Heading No Underline" xfId="2389"/>
    <cellStyle name="Heading With Underline" xfId="2390"/>
    <cellStyle name="HEADING1" xfId="2391"/>
    <cellStyle name="Heading1 2" xfId="2392"/>
    <cellStyle name="HEADING1 2 2" xfId="9563"/>
    <cellStyle name="HEADING1_1  DT 2015 - dieu chinh co cau thu (ngay 24-10-2014)" xfId="9564"/>
    <cellStyle name="HEADING2" xfId="2393"/>
    <cellStyle name="Heading2 2" xfId="2394"/>
    <cellStyle name="HEADING2 2 2" xfId="9565"/>
    <cellStyle name="HEADING2_1  DT 2015 - dieu chinh co cau thu (ngay 24-10-2014)" xfId="9566"/>
    <cellStyle name="HEADINGS" xfId="2395"/>
    <cellStyle name="HEADINGS 2" xfId="9567"/>
    <cellStyle name="HEADINGSTOP" xfId="2396"/>
    <cellStyle name="HEADINGSTOP 2" xfId="9568"/>
    <cellStyle name="headoption" xfId="2397"/>
    <cellStyle name="headoption 2" xfId="2398"/>
    <cellStyle name="headoption 2 2" xfId="5696"/>
    <cellStyle name="headoption 2 2 2" xfId="5697"/>
    <cellStyle name="headoption 3" xfId="2399"/>
    <cellStyle name="headoption 3 2" xfId="5698"/>
    <cellStyle name="headoption 3 2 2" xfId="5699"/>
    <cellStyle name="headoption 4" xfId="5700"/>
    <cellStyle name="headoption 4 2" xfId="5701"/>
    <cellStyle name="Hoa-Scholl" xfId="2400"/>
    <cellStyle name="Hoa-Scholl 2" xfId="2401"/>
    <cellStyle name="Hoa-Scholl 2 2" xfId="5702"/>
    <cellStyle name="Hoa-Scholl 2 2 2" xfId="5703"/>
    <cellStyle name="Hoa-Scholl 3" xfId="5704"/>
    <cellStyle name="Hoa-Scholl 3 2" xfId="5705"/>
    <cellStyle name="HUY" xfId="2402"/>
    <cellStyle name="Hyperlink_Nhu%20cau%20KH%202010%20%28ODA%29(1) 2" xfId="9569"/>
    <cellStyle name="i phÝ kh¸c_B¶ng 2" xfId="2403"/>
    <cellStyle name="I.3" xfId="2404"/>
    <cellStyle name="i·0" xfId="2405"/>
    <cellStyle name="i·0 2" xfId="2406"/>
    <cellStyle name="ï-¾È»ê_BiÓu TB" xfId="2407"/>
    <cellStyle name="Input [yellow]" xfId="2408"/>
    <cellStyle name="Input [yellow] 10" xfId="2409"/>
    <cellStyle name="Input [yellow] 10 2" xfId="5706"/>
    <cellStyle name="Input [yellow] 10 2 2" xfId="5707"/>
    <cellStyle name="Input [yellow] 11" xfId="2410"/>
    <cellStyle name="Input [yellow] 11 2" xfId="5708"/>
    <cellStyle name="Input [yellow] 11 2 2" xfId="5709"/>
    <cellStyle name="Input [yellow] 12" xfId="2411"/>
    <cellStyle name="Input [yellow] 12 2" xfId="5710"/>
    <cellStyle name="Input [yellow] 12 2 2" xfId="5711"/>
    <cellStyle name="Input [yellow] 13" xfId="2412"/>
    <cellStyle name="Input [yellow] 13 2" xfId="5712"/>
    <cellStyle name="Input [yellow] 13 2 2" xfId="5713"/>
    <cellStyle name="Input [yellow] 14" xfId="2413"/>
    <cellStyle name="Input [yellow] 14 2" xfId="5714"/>
    <cellStyle name="Input [yellow] 14 2 2" xfId="5715"/>
    <cellStyle name="Input [yellow] 15" xfId="2414"/>
    <cellStyle name="Input [yellow] 15 2" xfId="5716"/>
    <cellStyle name="Input [yellow] 15 2 2" xfId="5717"/>
    <cellStyle name="Input [yellow] 16" xfId="2415"/>
    <cellStyle name="Input [yellow] 16 2" xfId="5718"/>
    <cellStyle name="Input [yellow] 16 2 2" xfId="5719"/>
    <cellStyle name="Input [yellow] 17" xfId="5720"/>
    <cellStyle name="Input [yellow] 17 2" xfId="5721"/>
    <cellStyle name="Input [yellow] 2" xfId="2416"/>
    <cellStyle name="Input [yellow] 2 2" xfId="2417"/>
    <cellStyle name="Input [yellow] 2 2 2" xfId="5722"/>
    <cellStyle name="Input [yellow] 2 2 2 2" xfId="5723"/>
    <cellStyle name="Input [yellow] 2 3" xfId="5724"/>
    <cellStyle name="Input [yellow] 2 3 2" xfId="5725"/>
    <cellStyle name="Input [yellow] 3" xfId="2418"/>
    <cellStyle name="Input [yellow] 3 2" xfId="5726"/>
    <cellStyle name="Input [yellow] 3 2 2" xfId="5727"/>
    <cellStyle name="Input [yellow] 4" xfId="2419"/>
    <cellStyle name="Input [yellow] 4 2" xfId="5728"/>
    <cellStyle name="Input [yellow] 4 2 2" xfId="5729"/>
    <cellStyle name="Input [yellow] 5" xfId="2420"/>
    <cellStyle name="Input [yellow] 5 2" xfId="5730"/>
    <cellStyle name="Input [yellow] 5 2 2" xfId="5731"/>
    <cellStyle name="Input [yellow] 6" xfId="2421"/>
    <cellStyle name="Input [yellow] 6 2" xfId="5732"/>
    <cellStyle name="Input [yellow] 6 2 2" xfId="5733"/>
    <cellStyle name="Input [yellow] 7" xfId="2422"/>
    <cellStyle name="Input [yellow] 7 2" xfId="5734"/>
    <cellStyle name="Input [yellow] 7 2 2" xfId="5735"/>
    <cellStyle name="Input [yellow] 8" xfId="2423"/>
    <cellStyle name="Input [yellow] 8 2" xfId="5736"/>
    <cellStyle name="Input [yellow] 8 2 2" xfId="5737"/>
    <cellStyle name="Input [yellow] 9" xfId="2424"/>
    <cellStyle name="Input [yellow] 9 2" xfId="5738"/>
    <cellStyle name="Input [yellow] 9 2 2" xfId="5739"/>
    <cellStyle name="Input [yellow]_KH TPCP 2016-2020 (tong hop)" xfId="2425"/>
    <cellStyle name="Input 2" xfId="2426"/>
    <cellStyle name="Input 2 2" xfId="2427"/>
    <cellStyle name="Input 2 2 2" xfId="5740"/>
    <cellStyle name="Input 2 2 2 2" xfId="5741"/>
    <cellStyle name="Input 2 2 3" xfId="5742"/>
    <cellStyle name="Input 2 3" xfId="2428"/>
    <cellStyle name="Input 2 3 2" xfId="5743"/>
    <cellStyle name="Input 2 4" xfId="5744"/>
    <cellStyle name="Input 2 4 2" xfId="5745"/>
    <cellStyle name="Input 2 5" xfId="5746"/>
    <cellStyle name="Input 3" xfId="2429"/>
    <cellStyle name="Input 3 2" xfId="2430"/>
    <cellStyle name="Input 3 2 2" xfId="5747"/>
    <cellStyle name="Input 3 2 2 2" xfId="5748"/>
    <cellStyle name="Input 3 2 3" xfId="5749"/>
    <cellStyle name="Input 3 3" xfId="2431"/>
    <cellStyle name="Input 3 3 2" xfId="5750"/>
    <cellStyle name="Input 3 4" xfId="5751"/>
    <cellStyle name="Input 3 4 2" xfId="5752"/>
    <cellStyle name="Input 3 5" xfId="5753"/>
    <cellStyle name="Input 4" xfId="2432"/>
    <cellStyle name="Input 4 2" xfId="2433"/>
    <cellStyle name="Input 4 2 2" xfId="5754"/>
    <cellStyle name="Input 4 2 2 2" xfId="5755"/>
    <cellStyle name="Input 4 2 3" xfId="5756"/>
    <cellStyle name="Input 4 3" xfId="2434"/>
    <cellStyle name="Input 4 3 2" xfId="5757"/>
    <cellStyle name="Input 4 4" xfId="5758"/>
    <cellStyle name="Input 4 4 2" xfId="5759"/>
    <cellStyle name="Input 4 5" xfId="5760"/>
    <cellStyle name="Input 5" xfId="2435"/>
    <cellStyle name="Input 5 2" xfId="2436"/>
    <cellStyle name="Input 5 2 2" xfId="5761"/>
    <cellStyle name="Input 5 2 2 2" xfId="5762"/>
    <cellStyle name="Input 5 2 3" xfId="5763"/>
    <cellStyle name="Input 5 3" xfId="2437"/>
    <cellStyle name="Input 5 3 2" xfId="5764"/>
    <cellStyle name="Input 5 4" xfId="5765"/>
    <cellStyle name="Input 5 4 2" xfId="5766"/>
    <cellStyle name="Input 5 5" xfId="5767"/>
    <cellStyle name="Input 6" xfId="2438"/>
    <cellStyle name="Input 6 2" xfId="2439"/>
    <cellStyle name="Input 6 2 2" xfId="5768"/>
    <cellStyle name="Input 6 2 2 2" xfId="5769"/>
    <cellStyle name="Input 6 2 3" xfId="5770"/>
    <cellStyle name="Input 6 3" xfId="2440"/>
    <cellStyle name="Input 6 3 2" xfId="5771"/>
    <cellStyle name="Input 6 4" xfId="5772"/>
    <cellStyle name="Input 6 4 2" xfId="5773"/>
    <cellStyle name="Input 6 5" xfId="5774"/>
    <cellStyle name="Input 7" xfId="2441"/>
    <cellStyle name="Input 7 2" xfId="2442"/>
    <cellStyle name="Input 7 2 2" xfId="5775"/>
    <cellStyle name="Input 7 2 2 2" xfId="5776"/>
    <cellStyle name="Input 7 2 3" xfId="5777"/>
    <cellStyle name="Input 7 3" xfId="2443"/>
    <cellStyle name="Input 7 3 2" xfId="5778"/>
    <cellStyle name="Input 7 4" xfId="5779"/>
    <cellStyle name="Input 7 4 2" xfId="5780"/>
    <cellStyle name="Input 7 5" xfId="5781"/>
    <cellStyle name="k" xfId="9570"/>
    <cellStyle name="k_TONG HOP KINH PHI" xfId="2444"/>
    <cellStyle name="k_TONG HOP KINH PHI_!1 1 bao cao giao KH ve HTCMT vung TNB   12-12-2011" xfId="2445"/>
    <cellStyle name="k_TONG HOP KINH PHI_Bieu4HTMT" xfId="2446"/>
    <cellStyle name="k_TONG HOP KINH PHI_Bieu4HTMT_!1 1 bao cao giao KH ve HTCMT vung TNB   12-12-2011" xfId="2447"/>
    <cellStyle name="k_TONG HOP KINH PHI_Bieu4HTMT_KH TPCP vung TNB (03-1-2012)" xfId="2448"/>
    <cellStyle name="k_TONG HOP KINH PHI_KH TPCP vung TNB (03-1-2012)" xfId="2449"/>
    <cellStyle name="k_TONG HOP KINH PHI_ra soat theo 7356" xfId="5782"/>
    <cellStyle name="k_TONG HOP KINH PHI_TONG HOP CHUNG 3.2.2012 (ban cuoi)" xfId="5783"/>
    <cellStyle name="k_ÿÿÿÿÿ" xfId="2450"/>
    <cellStyle name="k_ÿÿÿÿÿ_!1 1 bao cao giao KH ve HTCMT vung TNB   12-12-2011" xfId="2451"/>
    <cellStyle name="k_ÿÿÿÿÿ_1" xfId="2452"/>
    <cellStyle name="k_ÿÿÿÿÿ_2" xfId="2453"/>
    <cellStyle name="k_ÿÿÿÿÿ_2_!1 1 bao cao giao KH ve HTCMT vung TNB   12-12-2011" xfId="2454"/>
    <cellStyle name="k_ÿÿÿÿÿ_2_Bieu4HTMT" xfId="2455"/>
    <cellStyle name="k_ÿÿÿÿÿ_2_Bieu4HTMT_!1 1 bao cao giao KH ve HTCMT vung TNB   12-12-2011" xfId="2456"/>
    <cellStyle name="k_ÿÿÿÿÿ_2_Bieu4HTMT_KH TPCP vung TNB (03-1-2012)" xfId="2457"/>
    <cellStyle name="k_ÿÿÿÿÿ_2_KH TPCP vung TNB (03-1-2012)" xfId="2458"/>
    <cellStyle name="k_ÿÿÿÿÿ_2_ra soat theo 7356" xfId="5784"/>
    <cellStyle name="k_ÿÿÿÿÿ_2_TONG HOP CHUNG 3.2.2012 (ban cuoi)" xfId="5785"/>
    <cellStyle name="k_ÿÿÿÿÿ_Bieu4HTMT" xfId="2459"/>
    <cellStyle name="k_ÿÿÿÿÿ_Bieu4HTMT_!1 1 bao cao giao KH ve HTCMT vung TNB   12-12-2011" xfId="2460"/>
    <cellStyle name="k_ÿÿÿÿÿ_Bieu4HTMT_KH TPCP vung TNB (03-1-2012)" xfId="2461"/>
    <cellStyle name="k_ÿÿÿÿÿ_KH TPCP vung TNB (03-1-2012)" xfId="2462"/>
    <cellStyle name="k_ÿÿÿÿÿ_ra soat theo 7356" xfId="5786"/>
    <cellStyle name="k_ÿÿÿÿÿ_TONG HOP CHUNG 3.2.2012 (ban cuoi)" xfId="5787"/>
    <cellStyle name="kh¸c_Bang Chi tieu" xfId="2463"/>
    <cellStyle name="khanh" xfId="2464"/>
    <cellStyle name="KHANH 2" xfId="9571"/>
    <cellStyle name="khung" xfId="2465"/>
    <cellStyle name="khung 2" xfId="2466"/>
    <cellStyle name="khung 2 2" xfId="5790"/>
    <cellStyle name="khung 3" xfId="2467"/>
    <cellStyle name="khung 4" xfId="5791"/>
    <cellStyle name="KLBXUNG" xfId="5788"/>
    <cellStyle name="KLBXUNG 2" xfId="5789"/>
    <cellStyle name="Ledger 17 x 11 in" xfId="2468"/>
    <cellStyle name="Ledger 17 x 11 in 2" xfId="2469"/>
    <cellStyle name="Ledger 17 x 11 in 2 2" xfId="5792"/>
    <cellStyle name="Ledger 17 x 11 in 3" xfId="2470"/>
    <cellStyle name="Ledger 17 x 11 in 4" xfId="2471"/>
    <cellStyle name="Ledger 17 x 11 in 5" xfId="5793"/>
    <cellStyle name="Ledger 17 x 11 in_Chi Lan gui lai Uoc thu NSNN tu dau tho 2011-2015 &amp; DB 2016-2020" xfId="9572"/>
    <cellStyle name="left" xfId="2472"/>
    <cellStyle name="Line" xfId="2473"/>
    <cellStyle name="Link Currency (0)" xfId="2474"/>
    <cellStyle name="Link Currency (0) 10" xfId="2475"/>
    <cellStyle name="Link Currency (0) 11" xfId="2476"/>
    <cellStyle name="Link Currency (0) 12" xfId="2477"/>
    <cellStyle name="Link Currency (0) 13" xfId="2478"/>
    <cellStyle name="Link Currency (0) 14" xfId="2479"/>
    <cellStyle name="Link Currency (0) 15" xfId="2480"/>
    <cellStyle name="Link Currency (0) 16" xfId="2481"/>
    <cellStyle name="Link Currency (0) 2" xfId="2482"/>
    <cellStyle name="Link Currency (0) 3" xfId="2483"/>
    <cellStyle name="Link Currency (0) 4" xfId="2484"/>
    <cellStyle name="Link Currency (0) 5" xfId="2485"/>
    <cellStyle name="Link Currency (0) 6" xfId="2486"/>
    <cellStyle name="Link Currency (0) 7" xfId="2487"/>
    <cellStyle name="Link Currency (0) 8" xfId="2488"/>
    <cellStyle name="Link Currency (0) 9" xfId="2489"/>
    <cellStyle name="Link Currency (2)" xfId="2490"/>
    <cellStyle name="Link Currency (2) 10" xfId="2491"/>
    <cellStyle name="Link Currency (2) 11" xfId="2492"/>
    <cellStyle name="Link Currency (2) 12" xfId="2493"/>
    <cellStyle name="Link Currency (2) 13" xfId="2494"/>
    <cellStyle name="Link Currency (2) 14" xfId="2495"/>
    <cellStyle name="Link Currency (2) 15" xfId="2496"/>
    <cellStyle name="Link Currency (2) 16" xfId="2497"/>
    <cellStyle name="Link Currency (2) 2" xfId="2498"/>
    <cellStyle name="Link Currency (2) 3" xfId="2499"/>
    <cellStyle name="Link Currency (2) 4" xfId="2500"/>
    <cellStyle name="Link Currency (2) 5" xfId="2501"/>
    <cellStyle name="Link Currency (2) 6" xfId="2502"/>
    <cellStyle name="Link Currency (2) 7" xfId="2503"/>
    <cellStyle name="Link Currency (2) 8" xfId="2504"/>
    <cellStyle name="Link Currency (2) 9" xfId="2505"/>
    <cellStyle name="Link Units (0)" xfId="2506"/>
    <cellStyle name="Link Units (0) 10" xfId="2507"/>
    <cellStyle name="Link Units (0) 11" xfId="2508"/>
    <cellStyle name="Link Units (0) 12" xfId="2509"/>
    <cellStyle name="Link Units (0) 13" xfId="2510"/>
    <cellStyle name="Link Units (0) 14" xfId="2511"/>
    <cellStyle name="Link Units (0) 15" xfId="2512"/>
    <cellStyle name="Link Units (0) 16" xfId="2513"/>
    <cellStyle name="Link Units (0) 2" xfId="2514"/>
    <cellStyle name="Link Units (0) 3" xfId="2515"/>
    <cellStyle name="Link Units (0) 4" xfId="2516"/>
    <cellStyle name="Link Units (0) 5" xfId="2517"/>
    <cellStyle name="Link Units (0) 6" xfId="2518"/>
    <cellStyle name="Link Units (0) 7" xfId="2519"/>
    <cellStyle name="Link Units (0) 8" xfId="2520"/>
    <cellStyle name="Link Units (0) 9" xfId="2521"/>
    <cellStyle name="Link Units (1)" xfId="2522"/>
    <cellStyle name="Link Units (1) 10" xfId="2523"/>
    <cellStyle name="Link Units (1) 11" xfId="2524"/>
    <cellStyle name="Link Units (1) 12" xfId="2525"/>
    <cellStyle name="Link Units (1) 13" xfId="2526"/>
    <cellStyle name="Link Units (1) 14" xfId="2527"/>
    <cellStyle name="Link Units (1) 15" xfId="2528"/>
    <cellStyle name="Link Units (1) 16" xfId="2529"/>
    <cellStyle name="Link Units (1) 2" xfId="2530"/>
    <cellStyle name="Link Units (1) 3" xfId="2531"/>
    <cellStyle name="Link Units (1) 4" xfId="2532"/>
    <cellStyle name="Link Units (1) 5" xfId="2533"/>
    <cellStyle name="Link Units (1) 6" xfId="2534"/>
    <cellStyle name="Link Units (1) 7" xfId="2535"/>
    <cellStyle name="Link Units (1) 8" xfId="2536"/>
    <cellStyle name="Link Units (1) 9" xfId="2537"/>
    <cellStyle name="Link Units (2)" xfId="2538"/>
    <cellStyle name="Link Units (2) 10" xfId="2539"/>
    <cellStyle name="Link Units (2) 11" xfId="2540"/>
    <cellStyle name="Link Units (2) 12" xfId="2541"/>
    <cellStyle name="Link Units (2) 13" xfId="2542"/>
    <cellStyle name="Link Units (2) 14" xfId="2543"/>
    <cellStyle name="Link Units (2) 15" xfId="2544"/>
    <cellStyle name="Link Units (2) 16" xfId="2545"/>
    <cellStyle name="Link Units (2) 2" xfId="2546"/>
    <cellStyle name="Link Units (2) 3" xfId="2547"/>
    <cellStyle name="Link Units (2) 4" xfId="2548"/>
    <cellStyle name="Link Units (2) 5" xfId="2549"/>
    <cellStyle name="Link Units (2) 6" xfId="2550"/>
    <cellStyle name="Link Units (2) 7" xfId="2551"/>
    <cellStyle name="Link Units (2) 8" xfId="2552"/>
    <cellStyle name="Link Units (2) 9" xfId="2553"/>
    <cellStyle name="Linked Cell 2" xfId="2554"/>
    <cellStyle name="Loai CBDT" xfId="2555"/>
    <cellStyle name="Loai CT" xfId="2556"/>
    <cellStyle name="Loai GD" xfId="2557"/>
    <cellStyle name="MAU" xfId="2558"/>
    <cellStyle name="MAU 2" xfId="2559"/>
    <cellStyle name="MAU 2 2" xfId="5794"/>
    <cellStyle name="MAU 3" xfId="5795"/>
    <cellStyle name="Migliaia (0)_CALPREZZ" xfId="2560"/>
    <cellStyle name="Migliaia_ PESO ELETTR." xfId="2561"/>
    <cellStyle name="Millares [0]_Well Timing" xfId="2562"/>
    <cellStyle name="Millares_Well Timing" xfId="2563"/>
    <cellStyle name="Milliers [0]_      " xfId="2564"/>
    <cellStyle name="Milliers_      " xfId="2565"/>
    <cellStyle name="Model" xfId="2566"/>
    <cellStyle name="Model 2" xfId="2567"/>
    <cellStyle name="Model 3" xfId="5796"/>
    <cellStyle name="moi" xfId="2568"/>
    <cellStyle name="moi 2" xfId="2569"/>
    <cellStyle name="moi 2 2" xfId="5797"/>
    <cellStyle name="moi 3" xfId="2570"/>
    <cellStyle name="moi 3 2" xfId="5798"/>
    <cellStyle name="moi 4" xfId="2571"/>
    <cellStyle name="moi_K duoc xoa" xfId="9573"/>
    <cellStyle name="Moneda [0]_Well Timing" xfId="2572"/>
    <cellStyle name="Moneda_Well Timing" xfId="2573"/>
    <cellStyle name="Monétaire [0]_      " xfId="2574"/>
    <cellStyle name="Monétaire_      " xfId="2575"/>
    <cellStyle name="n" xfId="2576"/>
    <cellStyle name="n_Book1_Bieu du thao QD von ho tro co MT 3 2" xfId="5799"/>
    <cellStyle name="Neutral 2" xfId="2577"/>
    <cellStyle name="New" xfId="2578"/>
    <cellStyle name="New 2" xfId="5800"/>
    <cellStyle name="New 2 2" xfId="5801"/>
    <cellStyle name="New Times Roman" xfId="2579"/>
    <cellStyle name="New Times Roman 2" xfId="9574"/>
    <cellStyle name="New Times Roman_1  DT 2015 - dieu chinh co cau thu (ngay 24-10-2014)" xfId="9575"/>
    <cellStyle name="nga" xfId="2580"/>
    <cellStyle name="nga 2" xfId="6031"/>
    <cellStyle name="no dec" xfId="2581"/>
    <cellStyle name="no dec 2" xfId="2582"/>
    <cellStyle name="no dec 2 2" xfId="2583"/>
    <cellStyle name="ÑONVÒ" xfId="2584"/>
    <cellStyle name="ÑONVÒ 2" xfId="2585"/>
    <cellStyle name="ÑONVÒ 2 2" xfId="5802"/>
    <cellStyle name="ÑONVÒ 2 2 2" xfId="5803"/>
    <cellStyle name="ÑONVÒ 3" xfId="5804"/>
    <cellStyle name="ÑONVÒ 3 2" xfId="5805"/>
    <cellStyle name="Normal" xfId="0" builtinId="0"/>
    <cellStyle name="Normal - Style1" xfId="2586"/>
    <cellStyle name="Normal - Style1 2" xfId="2587"/>
    <cellStyle name="Normal - Style1 2 2" xfId="5806"/>
    <cellStyle name="Normal - Style1 3" xfId="2588"/>
    <cellStyle name="Normal - Style1 4" xfId="2589"/>
    <cellStyle name="Normal - Style1_KH TPCP 2016-2020 (tong hop)" xfId="2590"/>
    <cellStyle name="Normal - 유형1" xfId="2591"/>
    <cellStyle name="Normal 10" xfId="2592"/>
    <cellStyle name="Normal 10 10" xfId="5807"/>
    <cellStyle name="Normal 10 11" xfId="9696"/>
    <cellStyle name="Normal 10 12" xfId="9945"/>
    <cellStyle name="Normal 10 2" xfId="2593"/>
    <cellStyle name="Normal 10 2 10" xfId="5808"/>
    <cellStyle name="Normal 10 2 2" xfId="5809"/>
    <cellStyle name="Normal 10 2 2 2" xfId="5810"/>
    <cellStyle name="Normal 10 2 24" xfId="5811"/>
    <cellStyle name="Normal 10 2 28" xfId="5812"/>
    <cellStyle name="Normal 10 2 28 2" xfId="9252"/>
    <cellStyle name="Normal 10 2 3" xfId="5813"/>
    <cellStyle name="Normal 10 2 3 2" xfId="5814"/>
    <cellStyle name="Normal 10 2 4" xfId="5815"/>
    <cellStyle name="Normal 10 2 9" xfId="5816"/>
    <cellStyle name="Normal 10 3" xfId="2594"/>
    <cellStyle name="Normal 10 3 2" xfId="2595"/>
    <cellStyle name="Normal 10 3 2 2" xfId="5817"/>
    <cellStyle name="Normal 10 4" xfId="2596"/>
    <cellStyle name="Normal 10 4 2 2" xfId="5818"/>
    <cellStyle name="Normal 10 4_Bieu Đau tu KH 2016 tu so 9 den so 21 ( chinh thuc trinh  UBND Tinh)" xfId="5819"/>
    <cellStyle name="Normal 10 5" xfId="2597"/>
    <cellStyle name="Normal 10 6" xfId="2598"/>
    <cellStyle name="Normal 10 7" xfId="2599"/>
    <cellStyle name="Normal 10 7 2" xfId="5820"/>
    <cellStyle name="Normal 10 7 3" xfId="5821"/>
    <cellStyle name="Normal 10 7 3 2" xfId="5822"/>
    <cellStyle name="Normal 10 7 4" xfId="5823"/>
    <cellStyle name="Normal 10 7 5" xfId="5824"/>
    <cellStyle name="Normal 10 8" xfId="5825"/>
    <cellStyle name="Normal 10 9" xfId="5826"/>
    <cellStyle name="Normal 10_05-12  KH trung han 2016-2020 - Liem Thinh edited" xfId="2600"/>
    <cellStyle name="Normal 107" xfId="5827"/>
    <cellStyle name="Normal 11" xfId="2601"/>
    <cellStyle name="Normal 11 2" xfId="2602"/>
    <cellStyle name="Normal 11 2 2" xfId="2603"/>
    <cellStyle name="Normal 11 2 3" xfId="2604"/>
    <cellStyle name="Normal 11 3" xfId="2605"/>
    <cellStyle name="Normal 11 3 2" xfId="2606"/>
    <cellStyle name="Normal 11 3 2 2" xfId="5828"/>
    <cellStyle name="Normal 11 3 3" xfId="2607"/>
    <cellStyle name="Normal 11 3 3 2" xfId="5829"/>
    <cellStyle name="Normal 11 3 3 2 2" xfId="5830"/>
    <cellStyle name="Normal 11 3 3 3" xfId="5831"/>
    <cellStyle name="Normal 11 3 4" xfId="2608"/>
    <cellStyle name="Normal 11 3 4 2" xfId="5832"/>
    <cellStyle name="Normal 11 3 4 2 2" xfId="5833"/>
    <cellStyle name="Normal 11 3 4 2 2 2" xfId="5834"/>
    <cellStyle name="Normal 11 3 4 2 2 2 2" xfId="5835"/>
    <cellStyle name="Normal 11 3 4 2 2 3" xfId="5836"/>
    <cellStyle name="Normal 11 3 4 2 3" xfId="5837"/>
    <cellStyle name="Normal 11 3 4 2 3 2" xfId="5838"/>
    <cellStyle name="Normal 11 3 4 2 4" xfId="5839"/>
    <cellStyle name="Normal 11 3 4 3" xfId="5840"/>
    <cellStyle name="Normal 11 3 4 3 2" xfId="5841"/>
    <cellStyle name="Normal 11 3 4 3 2 2" xfId="5842"/>
    <cellStyle name="Normal 11 3 4 3 2 2 2" xfId="5843"/>
    <cellStyle name="Normal 11 3 4 3 2 3" xfId="5844"/>
    <cellStyle name="Normal 11 3 4 3 3" xfId="5845"/>
    <cellStyle name="Normal 11 3 4 3 3 2" xfId="5846"/>
    <cellStyle name="Normal 11 3 4 3 4" xfId="5847"/>
    <cellStyle name="Normal 11 3 4 4" xfId="5848"/>
    <cellStyle name="Normal 11 3 4 4 2" xfId="5849"/>
    <cellStyle name="Normal 11 3 4 5" xfId="5850"/>
    <cellStyle name="Normal 11 3 4 6" xfId="5851"/>
    <cellStyle name="Normal 11 3 5" xfId="5852"/>
    <cellStyle name="Normal 11 4" xfId="5853"/>
    <cellStyle name="Normal 12" xfId="2609"/>
    <cellStyle name="Normal 12 2" xfId="2610"/>
    <cellStyle name="Normal 12 2 2" xfId="5854"/>
    <cellStyle name="Normal 12 3" xfId="2611"/>
    <cellStyle name="Normal 12 3 2" xfId="5855"/>
    <cellStyle name="Normal 12 4" xfId="5856"/>
    <cellStyle name="Normal 13" xfId="2612"/>
    <cellStyle name="Normal 13 2" xfId="2613"/>
    <cellStyle name="Normal 13 3" xfId="5857"/>
    <cellStyle name="Normal 13 4" xfId="5858"/>
    <cellStyle name="Normal 14" xfId="2614"/>
    <cellStyle name="Normal 14 2" xfId="2615"/>
    <cellStyle name="Normal 14 2 2" xfId="5859"/>
    <cellStyle name="Normal 14 3" xfId="2616"/>
    <cellStyle name="Normal 14 4" xfId="5860"/>
    <cellStyle name="Normal 14_Bieu 2018_chuan" xfId="9576"/>
    <cellStyle name="Normal 148" xfId="9577"/>
    <cellStyle name="Normal 15" xfId="2617"/>
    <cellStyle name="Normal 15 2" xfId="2618"/>
    <cellStyle name="Normal 15 3" xfId="2619"/>
    <cellStyle name="Normal 15 4" xfId="5861"/>
    <cellStyle name="Normal 16" xfId="2620"/>
    <cellStyle name="Normal 16 2" xfId="2621"/>
    <cellStyle name="Normal 16 2 2" xfId="2622"/>
    <cellStyle name="Normal 16 2 2 2" xfId="2623"/>
    <cellStyle name="Normal 16 2 2 2 2" xfId="5862"/>
    <cellStyle name="Normal 16 2 2 3" xfId="5863"/>
    <cellStyle name="Normal 16 2 2 4" xfId="5864"/>
    <cellStyle name="Normal 16 2 3" xfId="2624"/>
    <cellStyle name="Normal 16 2 3 2" xfId="2625"/>
    <cellStyle name="Normal 16 2 3 2 2" xfId="5865"/>
    <cellStyle name="Normal 16 2 3 3" xfId="5866"/>
    <cellStyle name="Normal 16 2 4" xfId="2626"/>
    <cellStyle name="Normal 16 3" xfId="2627"/>
    <cellStyle name="Normal 16 4" xfId="2628"/>
    <cellStyle name="Normal 16 4 2" xfId="2629"/>
    <cellStyle name="Normal 16 4 2 2" xfId="5867"/>
    <cellStyle name="Normal 16 4 3" xfId="5868"/>
    <cellStyle name="Normal 16 5" xfId="2630"/>
    <cellStyle name="Normal 16 5 2" xfId="2631"/>
    <cellStyle name="Normal 16 5 2 2" xfId="5869"/>
    <cellStyle name="Normal 16 5 3" xfId="5870"/>
    <cellStyle name="Normal 16 6" xfId="5871"/>
    <cellStyle name="Normal 17" xfId="2632"/>
    <cellStyle name="Normal 17 2" xfId="2633"/>
    <cellStyle name="Normal 17 3 2" xfId="2634"/>
    <cellStyle name="Normal 17 3 2 2" xfId="2635"/>
    <cellStyle name="Normal 17 3 2 2 2" xfId="2636"/>
    <cellStyle name="Normal 17 3 2 2 2 2" xfId="5872"/>
    <cellStyle name="Normal 17 3 2 2 3" xfId="5873"/>
    <cellStyle name="Normal 17 3 2 3" xfId="2637"/>
    <cellStyle name="Normal 17 3 2 3 2" xfId="2638"/>
    <cellStyle name="Normal 17 3 2 3 2 2" xfId="5874"/>
    <cellStyle name="Normal 17 3 2 3 3" xfId="5875"/>
    <cellStyle name="Normal 17 3 2 4" xfId="2639"/>
    <cellStyle name="Normal 17 3 2 4 2" xfId="5876"/>
    <cellStyle name="Normal 17 3 2 5" xfId="5877"/>
    <cellStyle name="Normal 18" xfId="2640"/>
    <cellStyle name="Normal 18 2" xfId="2641"/>
    <cellStyle name="Normal 18 2 2" xfId="2642"/>
    <cellStyle name="Normal 18 2 3" xfId="2643"/>
    <cellStyle name="Normal 18 3" xfId="2644"/>
    <cellStyle name="Normal 18 4" xfId="5878"/>
    <cellStyle name="Normal 18 5" xfId="5879"/>
    <cellStyle name="Normal 18_05-12  KH trung han 2016-2020 - Liem Thinh edited" xfId="2645"/>
    <cellStyle name="Normal 19" xfId="2646"/>
    <cellStyle name="Normal 19 2" xfId="2647"/>
    <cellStyle name="Normal 19 2 2" xfId="5880"/>
    <cellStyle name="Normal 19 3" xfId="2648"/>
    <cellStyle name="Normal 19 4" xfId="5881"/>
    <cellStyle name="Normal 2" xfId="2649"/>
    <cellStyle name="Normal 2 10" xfId="2650"/>
    <cellStyle name="Normal 2 10 2" xfId="2651"/>
    <cellStyle name="Normal 2 10 3 2" xfId="5882"/>
    <cellStyle name="Normal 2 11" xfId="2652"/>
    <cellStyle name="Normal 2 11 2" xfId="2653"/>
    <cellStyle name="Normal 2 12" xfId="2654"/>
    <cellStyle name="Normal 2 12 2" xfId="2655"/>
    <cellStyle name="Normal 2 13" xfId="2656"/>
    <cellStyle name="Normal 2 13 2" xfId="2657"/>
    <cellStyle name="Normal 2 14" xfId="2658"/>
    <cellStyle name="Normal 2 14 2" xfId="2659"/>
    <cellStyle name="Normal 2 14_Phuongangiao 1-giaoxulykythuat" xfId="2660"/>
    <cellStyle name="Normal 2 15" xfId="2661"/>
    <cellStyle name="Normal 2 16" xfId="2662"/>
    <cellStyle name="Normal 2 17" xfId="2663"/>
    <cellStyle name="Normal 2 18" xfId="2664"/>
    <cellStyle name="Normal 2 19" xfId="2665"/>
    <cellStyle name="Normal 2 2" xfId="2666"/>
    <cellStyle name="Normal 2 2 10" xfId="2667"/>
    <cellStyle name="Normal 2 2 10 2" xfId="2668"/>
    <cellStyle name="Normal 2 2 11" xfId="2669"/>
    <cellStyle name="Normal 2 2 12" xfId="2670"/>
    <cellStyle name="Normal 2 2 13" xfId="2671"/>
    <cellStyle name="Normal 2 2 14" xfId="2672"/>
    <cellStyle name="Normal 2 2 15" xfId="2673"/>
    <cellStyle name="Normal 2 2 16" xfId="5883"/>
    <cellStyle name="Normal 2 2 2" xfId="2674"/>
    <cellStyle name="Normal 2 2 2 2" xfId="2675"/>
    <cellStyle name="Normal 2 2 2 2 2" xfId="5884"/>
    <cellStyle name="Normal 2 2 2 3" xfId="2676"/>
    <cellStyle name="Normal 2 2 2 4" xfId="5885"/>
    <cellStyle name="Normal 2 2 2 5" xfId="5886"/>
    <cellStyle name="Normal 2 2 3" xfId="2677"/>
    <cellStyle name="Normal 2 2 3 2" xfId="5887"/>
    <cellStyle name="Normal 2 2 33 4" xfId="5888"/>
    <cellStyle name="Normal 2 2 33 4 2" xfId="5889"/>
    <cellStyle name="Normal 2 2 33 4 2 2" xfId="5890"/>
    <cellStyle name="Normal 2 2 33 4 2 2 2" xfId="5891"/>
    <cellStyle name="Normal 2 2 33 4 2 3" xfId="5892"/>
    <cellStyle name="Normal 2 2 33 4 3" xfId="5893"/>
    <cellStyle name="Normal 2 2 33 4 3 2" xfId="5894"/>
    <cellStyle name="Normal 2 2 33 4 4" xfId="5895"/>
    <cellStyle name="Normal 2 2 4" xfId="2678"/>
    <cellStyle name="Normal 2 2 4 2" xfId="2679"/>
    <cellStyle name="Normal 2 2 4 3" xfId="2680"/>
    <cellStyle name="Normal 2 2 4 4" xfId="9578"/>
    <cellStyle name="Normal 2 2 5" xfId="2681"/>
    <cellStyle name="Normal 2 2 6" xfId="2682"/>
    <cellStyle name="Normal 2 2 7" xfId="2683"/>
    <cellStyle name="Normal 2 2 8" xfId="2684"/>
    <cellStyle name="Normal 2 2 9" xfId="2685"/>
    <cellStyle name="Normal 2 2_Bieu chi tiet tang quy mo, dch ky thuat 4" xfId="2686"/>
    <cellStyle name="Normal 2 20" xfId="2687"/>
    <cellStyle name="Normal 2 21" xfId="2688"/>
    <cellStyle name="Normal 2 22" xfId="2689"/>
    <cellStyle name="Normal 2 23" xfId="2690"/>
    <cellStyle name="Normal 2 24" xfId="2691"/>
    <cellStyle name="Normal 2 25" xfId="2692"/>
    <cellStyle name="Normal 2 26" xfId="2693"/>
    <cellStyle name="Normal 2 26 2" xfId="2694"/>
    <cellStyle name="Normal 2 27" xfId="2695"/>
    <cellStyle name="Normal 2 27 2" xfId="5896"/>
    <cellStyle name="Normal 2 28" xfId="2696"/>
    <cellStyle name="Normal 2 28 2" xfId="5897"/>
    <cellStyle name="Normal 2 28 2 2" xfId="5898"/>
    <cellStyle name="Normal 2 28 3" xfId="5899"/>
    <cellStyle name="Normal 2 29" xfId="2697"/>
    <cellStyle name="Normal 2 29 2" xfId="5900"/>
    <cellStyle name="Normal 2 3" xfId="2698"/>
    <cellStyle name="Normal 2 3 2" xfId="2699"/>
    <cellStyle name="Normal 2 3 2 2" xfId="2700"/>
    <cellStyle name="Normal 2 3 3" xfId="2701"/>
    <cellStyle name="Normal 2 3 3 2" xfId="9579"/>
    <cellStyle name="Normal 2 3 4" xfId="5901"/>
    <cellStyle name="Normal 2 3_1. Du toan 2015 - Chinh thuc (29-5-2014)" xfId="9580"/>
    <cellStyle name="Normal 2 30" xfId="2702"/>
    <cellStyle name="Normal 2 31" xfId="5170"/>
    <cellStyle name="Normal 2 32" xfId="2703"/>
    <cellStyle name="Normal 2 33" xfId="5902"/>
    <cellStyle name="Normal 2 34" xfId="5903"/>
    <cellStyle name="Normal 2 35" xfId="5904"/>
    <cellStyle name="Normal 2 35 2" xfId="5905"/>
    <cellStyle name="Normal 2 36" xfId="5906"/>
    <cellStyle name="Normal 2 37" xfId="5907"/>
    <cellStyle name="Normal 2 38" xfId="5908"/>
    <cellStyle name="Normal 2 39" xfId="5909"/>
    <cellStyle name="Normal 2 4" xfId="2704"/>
    <cellStyle name="Normal 2 4 2" xfId="2705"/>
    <cellStyle name="Normal 2 4 2 2" xfId="2706"/>
    <cellStyle name="Normal 2 4 2 3" xfId="5910"/>
    <cellStyle name="Normal 2 4 3" xfId="2707"/>
    <cellStyle name="Normal 2 4 3 2" xfId="2708"/>
    <cellStyle name="Normal 2 4 4" xfId="5911"/>
    <cellStyle name="Normal 2 4 5" xfId="5912"/>
    <cellStyle name="Normal 2 40" xfId="5913"/>
    <cellStyle name="Normal 2 41" xfId="5914"/>
    <cellStyle name="Normal 2 42" xfId="5915"/>
    <cellStyle name="Normal 2 43" xfId="5916"/>
    <cellStyle name="Normal 2 44" xfId="5917"/>
    <cellStyle name="Normal 2 45" xfId="5918"/>
    <cellStyle name="Normal 2 46" xfId="5919"/>
    <cellStyle name="Normal 2 47" xfId="9949"/>
    <cellStyle name="Normal 2 5" xfId="2709"/>
    <cellStyle name="Normal 2 5 2" xfId="2710"/>
    <cellStyle name="Normal 2 6" xfId="2711"/>
    <cellStyle name="Normal 2 6 2" xfId="2712"/>
    <cellStyle name="Normal 2 7" xfId="2713"/>
    <cellStyle name="Normal 2 7 2" xfId="2714"/>
    <cellStyle name="Normal 2 8" xfId="2715"/>
    <cellStyle name="Normal 2 8 2" xfId="2716"/>
    <cellStyle name="Normal 2 9" xfId="2717"/>
    <cellStyle name="Normal 2 9 2" xfId="2718"/>
    <cellStyle name="Normal 2_05-12  KH trung han 2016-2020 - Liem Thinh edited" xfId="2719"/>
    <cellStyle name="Normal 20" xfId="2720"/>
    <cellStyle name="Normal 20 2" xfId="2721"/>
    <cellStyle name="Normal 20 3" xfId="5920"/>
    <cellStyle name="Normal 21" xfId="2722"/>
    <cellStyle name="Normal 21 2" xfId="2723"/>
    <cellStyle name="Normal 22" xfId="2724"/>
    <cellStyle name="Normal 22 2" xfId="2725"/>
    <cellStyle name="Normal 23" xfId="2726"/>
    <cellStyle name="Normal 23 2" xfId="2727"/>
    <cellStyle name="Normal 23 3" xfId="2728"/>
    <cellStyle name="Normal 24" xfId="2729"/>
    <cellStyle name="Normal 24 2" xfId="2730"/>
    <cellStyle name="Normal 24 2 2" xfId="2731"/>
    <cellStyle name="Normal 25" xfId="2732"/>
    <cellStyle name="Normal 25 2" xfId="2733"/>
    <cellStyle name="Normal 25 3" xfId="2734"/>
    <cellStyle name="Normal 26" xfId="2735"/>
    <cellStyle name="Normal 26 2" xfId="2736"/>
    <cellStyle name="Normal 27" xfId="2737"/>
    <cellStyle name="Normal 27 2" xfId="2738"/>
    <cellStyle name="Normal 28" xfId="2739"/>
    <cellStyle name="Normal 28 2" xfId="2740"/>
    <cellStyle name="Normal 28 3" xfId="9581"/>
    <cellStyle name="Normal 29" xfId="2741"/>
    <cellStyle name="Normal 29 2" xfId="2742"/>
    <cellStyle name="Normal 3" xfId="2743"/>
    <cellStyle name="Normal 3 10" xfId="2744"/>
    <cellStyle name="Normal 3 11" xfId="2745"/>
    <cellStyle name="Normal 3 12" xfId="2746"/>
    <cellStyle name="Normal 3 13" xfId="2747"/>
    <cellStyle name="Normal 3 14" xfId="2748"/>
    <cellStyle name="Normal 3 15" xfId="2749"/>
    <cellStyle name="Normal 3 16" xfId="2750"/>
    <cellStyle name="Normal 3 17" xfId="2751"/>
    <cellStyle name="Normal 3 18" xfId="2752"/>
    <cellStyle name="Normal 3 19" xfId="5184"/>
    <cellStyle name="Normal 3 2" xfId="2753"/>
    <cellStyle name="Normal 3 2 2" xfId="2754"/>
    <cellStyle name="Normal 3 2 2 2" xfId="2755"/>
    <cellStyle name="Normal 3 2 3" xfId="2756"/>
    <cellStyle name="Normal 3 2 3 2" xfId="2757"/>
    <cellStyle name="Normal 3 2 4" xfId="2758"/>
    <cellStyle name="Normal 3 2 5" xfId="2759"/>
    <cellStyle name="Normal 3 2 5 2" xfId="2760"/>
    <cellStyle name="Normal 3 2 5 2 2" xfId="5921"/>
    <cellStyle name="Normal 3 2 5 3" xfId="5922"/>
    <cellStyle name="Normal 3 2 6" xfId="2761"/>
    <cellStyle name="Normal 3 2 6 2" xfId="2762"/>
    <cellStyle name="Normal 3 2 6 2 2" xfId="5923"/>
    <cellStyle name="Normal 3 2 6 3" xfId="5924"/>
    <cellStyle name="Normal 3 2 7" xfId="2763"/>
    <cellStyle name="Normal 3 2 7 2" xfId="5925"/>
    <cellStyle name="Normal 3 2 8" xfId="5171"/>
    <cellStyle name="Normal 3 2 8 2" xfId="5926"/>
    <cellStyle name="Normal 3 2 9" xfId="5927"/>
    <cellStyle name="Normal 3 2_1. 6 thang 2014 va so CK (7-6-2014)" xfId="9582"/>
    <cellStyle name="Normal 3 3" xfId="2764"/>
    <cellStyle name="Normal 3 3 2" xfId="2765"/>
    <cellStyle name="Normal 3 3 3" xfId="2766"/>
    <cellStyle name="Normal 3 4" xfId="2767"/>
    <cellStyle name="Normal 3 4 2" xfId="2768"/>
    <cellStyle name="Normal 3 4 3" xfId="5928"/>
    <cellStyle name="Normal 3 5" xfId="2769"/>
    <cellStyle name="Normal 3 6" xfId="2770"/>
    <cellStyle name="Normal 3 7" xfId="2771"/>
    <cellStyle name="Normal 3 8" xfId="2772"/>
    <cellStyle name="Normal 3 9" xfId="2773"/>
    <cellStyle name="Normal 3_1  DT 2014 - TBao So Ktra (SDBS)-" xfId="9583"/>
    <cellStyle name="Normal 30" xfId="2774"/>
    <cellStyle name="Normal 30 2" xfId="2775"/>
    <cellStyle name="Normal 30 2 2" xfId="2776"/>
    <cellStyle name="Normal 30 2 2 2" xfId="5929"/>
    <cellStyle name="Normal 30 2 3" xfId="5930"/>
    <cellStyle name="Normal 30 3" xfId="2777"/>
    <cellStyle name="Normal 30 3 2" xfId="2778"/>
    <cellStyle name="Normal 30 3 2 2" xfId="5931"/>
    <cellStyle name="Normal 30 3 3" xfId="5932"/>
    <cellStyle name="Normal 30 4" xfId="2779"/>
    <cellStyle name="Normal 30 4 2" xfId="5933"/>
    <cellStyle name="Normal 30 5" xfId="5172"/>
    <cellStyle name="Normal 30 6" xfId="5934"/>
    <cellStyle name="Normal 31" xfId="2780"/>
    <cellStyle name="Normal 31 2" xfId="2781"/>
    <cellStyle name="Normal 31 2 2" xfId="2782"/>
    <cellStyle name="Normal 31 2 2 2" xfId="5935"/>
    <cellStyle name="Normal 31 2 3" xfId="5936"/>
    <cellStyle name="Normal 31 2 3 2" xfId="5937"/>
    <cellStyle name="Normal 31 2 3 2 2" xfId="5938"/>
    <cellStyle name="Normal 31 2 3 3" xfId="5939"/>
    <cellStyle name="Normal 31 2 3 3 2" xfId="5940"/>
    <cellStyle name="Normal 31 3" xfId="2783"/>
    <cellStyle name="Normal 31 3 2" xfId="2784"/>
    <cellStyle name="Normal 31 3 2 2" xfId="5941"/>
    <cellStyle name="Normal 31 3 3" xfId="5942"/>
    <cellStyle name="Normal 31 4" xfId="2785"/>
    <cellStyle name="Normal 31 4 2" xfId="5943"/>
    <cellStyle name="Normal 31 5" xfId="5173"/>
    <cellStyle name="Normal 32" xfId="2786"/>
    <cellStyle name="Normal 32 2" xfId="2787"/>
    <cellStyle name="Normal 32 2 2" xfId="2788"/>
    <cellStyle name="Normal 32 2 2 2" xfId="5944"/>
    <cellStyle name="Normal 32 2 3" xfId="5945"/>
    <cellStyle name="Normal 33" xfId="2789"/>
    <cellStyle name="Normal 33 2" xfId="2790"/>
    <cellStyle name="Normal 33 3" xfId="5946"/>
    <cellStyle name="Normal 34" xfId="2791"/>
    <cellStyle name="Normal 34 2" xfId="9584"/>
    <cellStyle name="Normal 34 3" xfId="5947"/>
    <cellStyle name="Normal 35" xfId="2792"/>
    <cellStyle name="Normal 35 2" xfId="9585"/>
    <cellStyle name="Normal 36" xfId="2793"/>
    <cellStyle name="Normal 36 2" xfId="5948"/>
    <cellStyle name="Normal 36 3" xfId="9586"/>
    <cellStyle name="Normal 37" xfId="2794"/>
    <cellStyle name="Normal 37 2" xfId="2795"/>
    <cellStyle name="Normal 37 2 2" xfId="2796"/>
    <cellStyle name="Normal 37 2 3" xfId="2797"/>
    <cellStyle name="Normal 37 2 3 2" xfId="5949"/>
    <cellStyle name="Normal 37 2 3 3" xfId="5950"/>
    <cellStyle name="Normal 37 2 4" xfId="5951"/>
    <cellStyle name="Normal 37 2 5" xfId="5952"/>
    <cellStyle name="Normal 37 3" xfId="2798"/>
    <cellStyle name="Normal 37 3 2" xfId="2799"/>
    <cellStyle name="Normal 37 3 2 2" xfId="5953"/>
    <cellStyle name="Normal 37 3 2 3" xfId="5954"/>
    <cellStyle name="Normal 37 3 3" xfId="5955"/>
    <cellStyle name="Normal 37 3 4" xfId="5956"/>
    <cellStyle name="Normal 37 4" xfId="2800"/>
    <cellStyle name="Normal 37 4 2" xfId="5957"/>
    <cellStyle name="Normal 37 4 3" xfId="5958"/>
    <cellStyle name="Normal 37 5" xfId="5959"/>
    <cellStyle name="Normal 37 6" xfId="5960"/>
    <cellStyle name="Normal 38" xfId="2801"/>
    <cellStyle name="Normal 38 2" xfId="2802"/>
    <cellStyle name="Normal 38 2 2" xfId="2803"/>
    <cellStyle name="Normal 38 2 2 2" xfId="5961"/>
    <cellStyle name="Normal 38 2 2 3" xfId="5962"/>
    <cellStyle name="Normal 38 2 3" xfId="5963"/>
    <cellStyle name="Normal 38 2 4" xfId="5964"/>
    <cellStyle name="Normal 39" xfId="2804"/>
    <cellStyle name="Normal 39 2" xfId="2805"/>
    <cellStyle name="Normal 39 2 2" xfId="2806"/>
    <cellStyle name="Normal 39 2 2 2" xfId="5965"/>
    <cellStyle name="Normal 39 2 3" xfId="5966"/>
    <cellStyle name="Normal 39 3" xfId="2807"/>
    <cellStyle name="Normal 39 3 2" xfId="2808"/>
    <cellStyle name="Normal 39 3 2 2" xfId="5967"/>
    <cellStyle name="Normal 39 3 3" xfId="5968"/>
    <cellStyle name="Normal 4" xfId="2809"/>
    <cellStyle name="Normal 4 10" xfId="2810"/>
    <cellStyle name="Normal 4 11" xfId="2811"/>
    <cellStyle name="Normal 4 12" xfId="2812"/>
    <cellStyle name="Normal 4 13" xfId="2813"/>
    <cellStyle name="Normal 4 14" xfId="2814"/>
    <cellStyle name="Normal 4 15" xfId="2815"/>
    <cellStyle name="Normal 4 16" xfId="2816"/>
    <cellStyle name="Normal 4 17" xfId="2817"/>
    <cellStyle name="Normal 4 2" xfId="2818"/>
    <cellStyle name="Normal 4 2 2" xfId="2819"/>
    <cellStyle name="Normal 4 2 2 2" xfId="5969"/>
    <cellStyle name="Normal 4 3" xfId="2820"/>
    <cellStyle name="Normal 4 3 2" xfId="9587"/>
    <cellStyle name="Normal 4 4" xfId="2821"/>
    <cellStyle name="Normal 4 5" xfId="2822"/>
    <cellStyle name="Normal 4 6" xfId="2823"/>
    <cellStyle name="Normal 4 7" xfId="2824"/>
    <cellStyle name="Normal 4 8" xfId="2825"/>
    <cellStyle name="Normal 4 9" xfId="2826"/>
    <cellStyle name="Normal 4_1  DT 2014 - TBao So Ktra (SDBS)-" xfId="9588"/>
    <cellStyle name="Normal 40" xfId="2827"/>
    <cellStyle name="Normal 40 2" xfId="9589"/>
    <cellStyle name="Normal 41" xfId="2828"/>
    <cellStyle name="Normal 41 2" xfId="9590"/>
    <cellStyle name="Normal 42" xfId="2829"/>
    <cellStyle name="Normal 42 2" xfId="9591"/>
    <cellStyle name="Normal 43" xfId="2830"/>
    <cellStyle name="Normal 43 2" xfId="9592"/>
    <cellStyle name="Normal 44" xfId="2831"/>
    <cellStyle name="Normal 44 2" xfId="9593"/>
    <cellStyle name="Normal 45" xfId="2832"/>
    <cellStyle name="Normal 45 2" xfId="9594"/>
    <cellStyle name="Normal 46" xfId="2833"/>
    <cellStyle name="Normal 46 2" xfId="2834"/>
    <cellStyle name="Normal 46 2 2" xfId="5970"/>
    <cellStyle name="Normal 46 3" xfId="5971"/>
    <cellStyle name="Normal 47" xfId="2835"/>
    <cellStyle name="Normal 47 2" xfId="9595"/>
    <cellStyle name="Normal 47 3" xfId="5972"/>
    <cellStyle name="Normal 48" xfId="2836"/>
    <cellStyle name="Normal 48 2" xfId="9596"/>
    <cellStyle name="Normal 49" xfId="2837"/>
    <cellStyle name="Normal 49 2" xfId="9597"/>
    <cellStyle name="Normal 5" xfId="2838"/>
    <cellStyle name="Normal 5 2" xfId="2839"/>
    <cellStyle name="Normal 5 2 2" xfId="2840"/>
    <cellStyle name="Normal 5 3" xfId="2841"/>
    <cellStyle name="Normal 5 3 2" xfId="5973"/>
    <cellStyle name="Normal 5 4" xfId="9598"/>
    <cellStyle name="Normal 5 5" xfId="9599"/>
    <cellStyle name="Normal 5 6" xfId="9600"/>
    <cellStyle name="Normal 5_1. Du toan 2015 - Chinh thuc (29-5-2014)" xfId="9601"/>
    <cellStyle name="Normal 50" xfId="2842"/>
    <cellStyle name="Normal 50 2" xfId="9602"/>
    <cellStyle name="Normal 51" xfId="2843"/>
    <cellStyle name="Normal 51 2" xfId="9603"/>
    <cellStyle name="Normal 52" xfId="2844"/>
    <cellStyle name="Normal 52 2" xfId="5974"/>
    <cellStyle name="Normal 52 2 3" xfId="5975"/>
    <cellStyle name="Normal 52 2 3 2" xfId="5976"/>
    <cellStyle name="Normal 52 5" xfId="5977"/>
    <cellStyle name="Normal 52 5 2 2 2" xfId="5978"/>
    <cellStyle name="Normal 52 5 2 2 2 2" xfId="5979"/>
    <cellStyle name="Normal 53" xfId="2845"/>
    <cellStyle name="Normal 53 2" xfId="5980"/>
    <cellStyle name="Normal 54" xfId="2846"/>
    <cellStyle name="Normal 54 2" xfId="5981"/>
    <cellStyle name="Normal 54 3" xfId="5982"/>
    <cellStyle name="Normal 55" xfId="2847"/>
    <cellStyle name="Normal 55 2" xfId="5983"/>
    <cellStyle name="Normal 55 2 2" xfId="5984"/>
    <cellStyle name="Normal 55 3" xfId="5985"/>
    <cellStyle name="Normal 56" xfId="2848"/>
    <cellStyle name="Normal 56 2" xfId="5986"/>
    <cellStyle name="Normal 56 2 2" xfId="5987"/>
    <cellStyle name="Normal 56 2 2 2" xfId="5988"/>
    <cellStyle name="Normal 56 2 3" xfId="5989"/>
    <cellStyle name="Normal 56 3" xfId="5990"/>
    <cellStyle name="Normal 56 3 2" xfId="5991"/>
    <cellStyle name="Normal 56 4" xfId="5992"/>
    <cellStyle name="Normal 57" xfId="2849"/>
    <cellStyle name="Normal 57 2" xfId="5993"/>
    <cellStyle name="Normal 58" xfId="2850"/>
    <cellStyle name="Normal 58 2" xfId="9604"/>
    <cellStyle name="Normal 59" xfId="2851"/>
    <cellStyle name="Normal 6" xfId="2852"/>
    <cellStyle name="Normal 6 10" xfId="2853"/>
    <cellStyle name="Normal 6 11" xfId="2854"/>
    <cellStyle name="Normal 6 12" xfId="2855"/>
    <cellStyle name="Normal 6 13" xfId="2856"/>
    <cellStyle name="Normal 6 14" xfId="2857"/>
    <cellStyle name="Normal 6 15" xfId="2858"/>
    <cellStyle name="Normal 6 16" xfId="2859"/>
    <cellStyle name="Normal 6 17" xfId="2860"/>
    <cellStyle name="Normal 6 17 2" xfId="2861"/>
    <cellStyle name="Normal 6 17 2 2" xfId="5189"/>
    <cellStyle name="Normal 6 2" xfId="2862"/>
    <cellStyle name="Normal 6 2 2" xfId="2863"/>
    <cellStyle name="Normal 6 2 3" xfId="5994"/>
    <cellStyle name="Normal 6 3" xfId="2864"/>
    <cellStyle name="Normal 6 4" xfId="2865"/>
    <cellStyle name="Normal 6 4 2" xfId="5995"/>
    <cellStyle name="Normal 6 5" xfId="2866"/>
    <cellStyle name="Normal 6 6" xfId="2867"/>
    <cellStyle name="Normal 6 7" xfId="2868"/>
    <cellStyle name="Normal 6 8" xfId="2869"/>
    <cellStyle name="Normal 6 9" xfId="2870"/>
    <cellStyle name="Normal 6_Bao cao no dong XDCB-9590-BYT-Rut gon" xfId="5996"/>
    <cellStyle name="Normal 60" xfId="5148"/>
    <cellStyle name="Normal 60 2" xfId="9605"/>
    <cellStyle name="Normal 61" xfId="5149"/>
    <cellStyle name="Normal 61 2" xfId="9606"/>
    <cellStyle name="Normal 62" xfId="5150"/>
    <cellStyle name="Normal 62 2" xfId="9607"/>
    <cellStyle name="Normal 63" xfId="5151"/>
    <cellStyle name="Normal 63 2" xfId="9608"/>
    <cellStyle name="Normal 64" xfId="5152"/>
    <cellStyle name="Normal 64 2" xfId="9609"/>
    <cellStyle name="Normal 65" xfId="5153"/>
    <cellStyle name="Normal 65 2" xfId="9610"/>
    <cellStyle name="Normal 66" xfId="5154"/>
    <cellStyle name="Normal 67" xfId="5155"/>
    <cellStyle name="Normal 68" xfId="5156"/>
    <cellStyle name="Normal 68 2" xfId="9611"/>
    <cellStyle name="Normal 69" xfId="5157"/>
    <cellStyle name="Normal 7" xfId="2871"/>
    <cellStyle name="Normal 7 2" xfId="2872"/>
    <cellStyle name="Normal 7 2 3" xfId="5997"/>
    <cellStyle name="Normal 7 3" xfId="2873"/>
    <cellStyle name="Normal 7 3 2" xfId="2874"/>
    <cellStyle name="Normal 7 3 2 2" xfId="5998"/>
    <cellStyle name="Normal 7 3 3" xfId="2875"/>
    <cellStyle name="Normal 7 4" xfId="9612"/>
    <cellStyle name="Normal 7 5" xfId="9613"/>
    <cellStyle name="Normal 7_!1 1 bao cao giao KH ve HTCMT vung TNB   12-12-2011" xfId="2876"/>
    <cellStyle name="Normal 70" xfId="5158"/>
    <cellStyle name="Normal 70 2" xfId="9614"/>
    <cellStyle name="Normal 71" xfId="5159"/>
    <cellStyle name="Normal 72" xfId="5160"/>
    <cellStyle name="Normal 73" xfId="5161"/>
    <cellStyle name="Normal 74" xfId="5162"/>
    <cellStyle name="Normal 75" xfId="5163"/>
    <cellStyle name="Normal 76" xfId="5164"/>
    <cellStyle name="Normal 77" xfId="5165"/>
    <cellStyle name="Normal 78" xfId="5166"/>
    <cellStyle name="Normal 79" xfId="5167"/>
    <cellStyle name="Normal 79 2" xfId="5999"/>
    <cellStyle name="Normal 79 2 2" xfId="6000"/>
    <cellStyle name="Normal 79 2 2 2" xfId="6001"/>
    <cellStyle name="Normal 79 2 3" xfId="6002"/>
    <cellStyle name="Normal 79 3" xfId="6003"/>
    <cellStyle name="Normal 79 3 2" xfId="6004"/>
    <cellStyle name="Normal 79 4" xfId="6005"/>
    <cellStyle name="Normal 8" xfId="2877"/>
    <cellStyle name="Normal 8 2" xfId="2878"/>
    <cellStyle name="Normal 8 2 2" xfId="2879"/>
    <cellStyle name="Normal 8 2 2 2" xfId="2880"/>
    <cellStyle name="Normal 8 2 3" xfId="2881"/>
    <cellStyle name="Normal 8 2_Phuongangiao 1-giaoxulykythuat" xfId="2882"/>
    <cellStyle name="Normal 8 3" xfId="2883"/>
    <cellStyle name="Normal 8 3 2" xfId="2884"/>
    <cellStyle name="Normal 8 4" xfId="9615"/>
    <cellStyle name="Normal 8_21.3.2012Tong hop von ung nam 2012(banBCa.Hong)" xfId="6006"/>
    <cellStyle name="Normal 80" xfId="5168"/>
    <cellStyle name="Normal 81" xfId="5181"/>
    <cellStyle name="Normal 81 2" xfId="6007"/>
    <cellStyle name="Normal 82" xfId="5182"/>
    <cellStyle name="Normal 821" xfId="6008"/>
    <cellStyle name="Normal 83" xfId="5185"/>
    <cellStyle name="Normal 84" xfId="6009"/>
    <cellStyle name="Normal 85" xfId="9947"/>
    <cellStyle name="Normal 86" xfId="6010"/>
    <cellStyle name="Normal 87" xfId="6011"/>
    <cellStyle name="Normal 9" xfId="2885"/>
    <cellStyle name="Normal 9 10" xfId="2886"/>
    <cellStyle name="Normal 9 12" xfId="2887"/>
    <cellStyle name="Normal 9 13" xfId="2888"/>
    <cellStyle name="Normal 9 17" xfId="2889"/>
    <cellStyle name="Normal 9 2" xfId="2890"/>
    <cellStyle name="Normal 9 21" xfId="2891"/>
    <cellStyle name="Normal 9 23" xfId="2892"/>
    <cellStyle name="Normal 9 3" xfId="2893"/>
    <cellStyle name="Normal 9 4" xfId="6012"/>
    <cellStyle name="Normal 9 46" xfId="2894"/>
    <cellStyle name="Normal 9 47" xfId="2895"/>
    <cellStyle name="Normal 9 48" xfId="2896"/>
    <cellStyle name="Normal 9 49" xfId="2897"/>
    <cellStyle name="Normal 9 50" xfId="2898"/>
    <cellStyle name="Normal 9 51" xfId="2899"/>
    <cellStyle name="Normal 9 52" xfId="2900"/>
    <cellStyle name="Normal 9_Bieu KH trung han BKH TW" xfId="2901"/>
    <cellStyle name="Normal 90" xfId="6013"/>
    <cellStyle name="Normal 91" xfId="6014"/>
    <cellStyle name="Normal 92" xfId="6015"/>
    <cellStyle name="Normal 93" xfId="6016"/>
    <cellStyle name="Normal_Bieu mau (CV )" xfId="5183"/>
    <cellStyle name="Normal_Du kien 2007_vong 2" xfId="9253"/>
    <cellStyle name="Normal_Du toan thu chi toan tinh 2011_06_09" xfId="9616"/>
    <cellStyle name="Normal_Du toan thu NSNN, chi NSDP 2015 (16102015)" xfId="9251"/>
    <cellStyle name="Normal_Giao DT theo nganh" xfId="9254"/>
    <cellStyle name="Normal_Thao luan du toan 2009" xfId="9256"/>
    <cellStyle name="Normal1" xfId="2902"/>
    <cellStyle name="Normal1 2" xfId="9617"/>
    <cellStyle name="Normal1_1  DT 2015 - dieu chinh co cau thu (ngay 24-10-2014)" xfId="9618"/>
    <cellStyle name="Normal8" xfId="2903"/>
    <cellStyle name="Normale_ PESO ELETTR." xfId="2904"/>
    <cellStyle name="Normalny_Cennik obowiazuje od 06-08-2001 r (1)" xfId="2905"/>
    <cellStyle name="Note 2" xfId="2906"/>
    <cellStyle name="Note 2 2" xfId="2907"/>
    <cellStyle name="Note 2 2 2" xfId="2908"/>
    <cellStyle name="Note 2 2 2 2" xfId="6017"/>
    <cellStyle name="Note 2 2 3" xfId="2909"/>
    <cellStyle name="Note 2 2 4" xfId="6018"/>
    <cellStyle name="Note 2 3" xfId="2910"/>
    <cellStyle name="Note 2 3 2" xfId="6019"/>
    <cellStyle name="Note 2 4" xfId="2911"/>
    <cellStyle name="Note 2 5" xfId="6020"/>
    <cellStyle name="Note 3" xfId="2912"/>
    <cellStyle name="Note 3 2" xfId="2913"/>
    <cellStyle name="Note 3 2 2" xfId="2914"/>
    <cellStyle name="Note 3 2 2 2" xfId="6021"/>
    <cellStyle name="Note 3 2 3" xfId="2915"/>
    <cellStyle name="Note 3 2 4" xfId="6022"/>
    <cellStyle name="Note 3 3" xfId="2916"/>
    <cellStyle name="Note 3 3 2" xfId="6023"/>
    <cellStyle name="Note 3 4" xfId="2917"/>
    <cellStyle name="Note 3 5" xfId="6024"/>
    <cellStyle name="Note 4" xfId="2918"/>
    <cellStyle name="Note 4 2" xfId="2919"/>
    <cellStyle name="Note 4 2 2" xfId="2920"/>
    <cellStyle name="Note 4 2 2 2" xfId="6025"/>
    <cellStyle name="Note 4 2 3" xfId="2921"/>
    <cellStyle name="Note 4 2 4" xfId="6026"/>
    <cellStyle name="Note 4 3" xfId="2922"/>
    <cellStyle name="Note 4 3 2" xfId="6027"/>
    <cellStyle name="Note 4 4" xfId="2923"/>
    <cellStyle name="Note 4 5" xfId="6028"/>
    <cellStyle name="Note 5" xfId="2924"/>
    <cellStyle name="Note 5 2" xfId="2925"/>
    <cellStyle name="Note 5 2 2" xfId="6029"/>
    <cellStyle name="Note 5 3" xfId="2926"/>
    <cellStyle name="Note 5 4" xfId="6030"/>
    <cellStyle name="NWM" xfId="2927"/>
    <cellStyle name="Ò_x000a_Normal_123569" xfId="2928"/>
    <cellStyle name="Ò_x000d_Normal_123569" xfId="2929"/>
    <cellStyle name="Ò_x005f_x000d_Normal_123569" xfId="2930"/>
    <cellStyle name="Ò_x005f_x005f_x005f_x000d_Normal_123569" xfId="2931"/>
    <cellStyle name="Œ…‹æØ‚è [0.00]_ÆÂ¹²" xfId="2932"/>
    <cellStyle name="Œ…‹æØ‚è_laroux" xfId="2933"/>
    <cellStyle name="oft Excel]_x000a__x000a_Comment=open=/f ‚ðw’è‚·‚é‚ÆAƒ†[ƒU[’è‹`ŠÖ”‚ðŠÖ”“\‚è•t‚¯‚Ìˆê——‚É“o˜^‚·‚é‚±‚Æ‚ª‚Å‚«‚Ü‚·B_x000a__x000a_Maximized" xfId="2934"/>
    <cellStyle name="oft Excel]_x000a__x000a_Comment=open=/f ‚ðŽw’è‚·‚é‚ÆAƒ†[ƒU[’è‹`ŠÖ”‚ðŠÖ”“\‚è•t‚¯‚Ìˆê——‚É“o˜^‚·‚é‚±‚Æ‚ª‚Å‚«‚Ü‚·B_x000a__x000a_Maximized" xfId="2935"/>
    <cellStyle name="oft Excel]_x000a__x000a_Comment=open=/f ‚ðŽw’è‚·‚é‚ÆAƒ†[ƒU[’è‹`ŠÖ”‚ðŠÖ”“\‚è•t‚¯‚Ìˆê——‚É“o˜^‚·‚é‚±‚Æ‚ª‚Å‚«‚Ü‚·B_x000a__x000a_Maximized 2" xfId="9619"/>
    <cellStyle name="oft Excel]_x000a__x000a_Comment=The open=/f lines load custom functions into the Paste Function list._x000a__x000a_Maximized=2_x000a__x000a_Basics=1_x000a__x000a_A" xfId="2936"/>
    <cellStyle name="oft Excel]_x000a__x000a_Comment=The open=/f lines load custom functions into the Paste Function list._x000a__x000a_Maximized=2_x000a__x000a_Basics=1_x000a__x000a_A 2" xfId="9620"/>
    <cellStyle name="oft Excel]_x000a__x000a_Comment=The open=/f lines load custom functions into the Paste Function list._x000a__x000a_Maximized=3_x000a__x000a_Basics=1_x000a__x000a_A" xfId="2937"/>
    <cellStyle name="oft Excel]_x000a__x000a_Comment=The open=/f lines load custom functions into the Paste Function list._x000a__x000a_Maximized=3_x000a__x000a_Basics=1_x000a__x000a_A 2" xfId="9621"/>
    <cellStyle name="oft Excel]_x000d__x000a_Comment=open=/f ‚ðw’è‚·‚é‚ÆAƒ†[ƒU[’è‹`ŠÖ”‚ðŠÖ”“\‚è•t‚¯‚Ìˆê——‚É“o˜^‚·‚é‚±‚Æ‚ª‚Å‚«‚Ü‚·B_x000d__x000a_Maximized" xfId="2938"/>
    <cellStyle name="oft Excel]_x000d__x000a_Comment=open=/f ‚ðŽw’è‚·‚é‚ÆAƒ†[ƒU[’è‹`ŠÖ”‚ðŠÖ”“\‚è•t‚¯‚Ìˆê——‚É“o˜^‚·‚é‚±‚Æ‚ª‚Å‚«‚Ü‚·B_x000d__x000a_Maximized" xfId="2939"/>
    <cellStyle name="oft Excel]_x000d__x000a_Comment=The open=/f lines load custom functions into the Paste Function list._x000d__x000a_Maximized=2_x000d__x000a_Basics=1_x000d__x000a_A" xfId="2940"/>
    <cellStyle name="oft Excel]_x000d__x000a_Comment=The open=/f lines load custom functions into the Paste Function list._x000d__x000a_Maximized=3_x000d__x000a_Basics=1_x000d__x000a_A" xfId="2941"/>
    <cellStyle name="oft Excel]_x000d__x000d_Comment=open=/f ‚ðw’è‚·‚é‚ÆAƒ†[ƒU[’è‹`ŠÖ”‚ðŠÖ”“\‚è•t‚¯‚Ìˆê——‚É“o˜^‚·‚é‚±‚Æ‚ª‚Å‚«‚Ü‚·B_x000d__x000d_Maximized" xfId="6032"/>
    <cellStyle name="oft Excel]_x000d__x000d_Comment=open=/f ‚ðŽw’è‚·‚é‚ÆAƒ†[ƒU[’è‹`ŠÖ”‚ðŠÖ”“\‚è•t‚¯‚Ìˆê——‚É“o˜^‚·‚é‚±‚Æ‚ª‚Å‚«‚Ü‚·B_x000d__x000d_Maximized" xfId="6033"/>
    <cellStyle name="oft Excel]_x000d__x000d_Comment=The open=/f lines load custom functions into the Paste Function list._x000d__x000d_Maximized=2_x000d__x000d_Basics=1_x000d__x000d_A" xfId="6034"/>
    <cellStyle name="oft Excel]_x000d__x000d_Comment=The open=/f lines load custom functions into the Paste Function list._x000d__x000d_Maximized=3_x000d__x000d_Basics=1_x000d__x000d_A" xfId="6035"/>
    <cellStyle name="oft Excel]_x005f_x000d__x005f_x000a_Comment=open=/f ‚ðw’è‚·‚é‚ÆAƒ†[ƒU[’è‹`ŠÖ”‚ðŠÖ”“\‚è•t‚¯‚Ìˆê——‚É“o˜^‚·‚é‚±‚Æ‚ª‚Å‚«‚Ü‚·B_x005f_x000d__x005f_x000a_Maximized" xfId="2942"/>
    <cellStyle name="omma [0]_Mktg Prog" xfId="2943"/>
    <cellStyle name="ormal_Sheet1_1" xfId="2944"/>
    <cellStyle name="Output 2" xfId="2945"/>
    <cellStyle name="Output 2 2" xfId="2946"/>
    <cellStyle name="Output 2 2 2" xfId="6036"/>
    <cellStyle name="Output 2 2 2 2" xfId="6037"/>
    <cellStyle name="Output 2 2 3" xfId="6038"/>
    <cellStyle name="Output 2 3" xfId="2947"/>
    <cellStyle name="Output 2 3 2" xfId="6039"/>
    <cellStyle name="Output 2 4" xfId="2948"/>
    <cellStyle name="Output 2 4 2" xfId="6040"/>
    <cellStyle name="Output 2 5" xfId="6041"/>
    <cellStyle name="Output 3" xfId="6042"/>
    <cellStyle name="p" xfId="2949"/>
    <cellStyle name="p 2" xfId="6043"/>
    <cellStyle name="paint" xfId="2950"/>
    <cellStyle name="paint 2" xfId="2951"/>
    <cellStyle name="paint_05-12  KH trung han 2016-2020 - Liem Thinh edited" xfId="2952"/>
    <cellStyle name="Pattern" xfId="2953"/>
    <cellStyle name="Pattern 10" xfId="2954"/>
    <cellStyle name="Pattern 11" xfId="2955"/>
    <cellStyle name="Pattern 12" xfId="2956"/>
    <cellStyle name="Pattern 13" xfId="2957"/>
    <cellStyle name="Pattern 14" xfId="2958"/>
    <cellStyle name="Pattern 15" xfId="2959"/>
    <cellStyle name="Pattern 16" xfId="2960"/>
    <cellStyle name="Pattern 2" xfId="2961"/>
    <cellStyle name="Pattern 3" xfId="2962"/>
    <cellStyle name="Pattern 4" xfId="2963"/>
    <cellStyle name="Pattern 5" xfId="2964"/>
    <cellStyle name="Pattern 6" xfId="2965"/>
    <cellStyle name="Pattern 7" xfId="2966"/>
    <cellStyle name="Pattern 8" xfId="2967"/>
    <cellStyle name="Pattern 9" xfId="2968"/>
    <cellStyle name="per.style" xfId="2969"/>
    <cellStyle name="per.style 2" xfId="2970"/>
    <cellStyle name="Percent" xfId="5147" builtinId="5"/>
    <cellStyle name="Percent %" xfId="2971"/>
    <cellStyle name="Percent % Long Underline" xfId="2972"/>
    <cellStyle name="Percent %_Worksheet in  US Financial Statements Ref. Workbook - Single Co" xfId="2973"/>
    <cellStyle name="Percent (0)" xfId="2974"/>
    <cellStyle name="Percent (0) 10" xfId="2975"/>
    <cellStyle name="Percent (0) 11" xfId="2976"/>
    <cellStyle name="Percent (0) 12" xfId="2977"/>
    <cellStyle name="Percent (0) 13" xfId="2978"/>
    <cellStyle name="Percent (0) 14" xfId="2979"/>
    <cellStyle name="Percent (0) 15" xfId="2980"/>
    <cellStyle name="Percent (0) 2" xfId="2981"/>
    <cellStyle name="Percent (0) 3" xfId="2982"/>
    <cellStyle name="Percent (0) 4" xfId="2983"/>
    <cellStyle name="Percent (0) 5" xfId="2984"/>
    <cellStyle name="Percent (0) 6" xfId="2985"/>
    <cellStyle name="Percent (0) 7" xfId="2986"/>
    <cellStyle name="Percent (0) 8" xfId="2987"/>
    <cellStyle name="Percent (0) 9" xfId="2988"/>
    <cellStyle name="Percent [0]" xfId="2989"/>
    <cellStyle name="Percent [0] 10" xfId="2990"/>
    <cellStyle name="Percent [0] 11" xfId="2991"/>
    <cellStyle name="Percent [0] 12" xfId="2992"/>
    <cellStyle name="Percent [0] 13" xfId="2993"/>
    <cellStyle name="Percent [0] 14" xfId="2994"/>
    <cellStyle name="Percent [0] 15" xfId="2995"/>
    <cellStyle name="Percent [0] 16" xfId="2996"/>
    <cellStyle name="Percent [0] 2" xfId="2997"/>
    <cellStyle name="Percent [0] 3" xfId="2998"/>
    <cellStyle name="Percent [0] 4" xfId="2999"/>
    <cellStyle name="Percent [0] 5" xfId="3000"/>
    <cellStyle name="Percent [0] 6" xfId="3001"/>
    <cellStyle name="Percent [0] 7" xfId="3002"/>
    <cellStyle name="Percent [0] 8" xfId="3003"/>
    <cellStyle name="Percent [0] 9" xfId="3004"/>
    <cellStyle name="Percent [00]" xfId="3005"/>
    <cellStyle name="Percent [00] 10" xfId="3006"/>
    <cellStyle name="Percent [00] 11" xfId="3007"/>
    <cellStyle name="Percent [00] 12" xfId="3008"/>
    <cellStyle name="Percent [00] 13" xfId="3009"/>
    <cellStyle name="Percent [00] 14" xfId="3010"/>
    <cellStyle name="Percent [00] 15" xfId="3011"/>
    <cellStyle name="Percent [00] 16" xfId="3012"/>
    <cellStyle name="Percent [00] 2" xfId="3013"/>
    <cellStyle name="Percent [00] 3" xfId="3014"/>
    <cellStyle name="Percent [00] 4" xfId="3015"/>
    <cellStyle name="Percent [00] 5" xfId="3016"/>
    <cellStyle name="Percent [00] 6" xfId="3017"/>
    <cellStyle name="Percent [00] 7" xfId="3018"/>
    <cellStyle name="Percent [00] 8" xfId="3019"/>
    <cellStyle name="Percent [00] 9" xfId="3020"/>
    <cellStyle name="Percent [2]" xfId="3021"/>
    <cellStyle name="Percent [2] 10" xfId="3022"/>
    <cellStyle name="Percent [2] 11" xfId="3023"/>
    <cellStyle name="Percent [2] 12" xfId="3024"/>
    <cellStyle name="Percent [2] 13" xfId="3025"/>
    <cellStyle name="Percent [2] 14" xfId="3026"/>
    <cellStyle name="Percent [2] 15" xfId="3027"/>
    <cellStyle name="Percent [2] 16" xfId="3028"/>
    <cellStyle name="Percent [2] 2" xfId="3029"/>
    <cellStyle name="Percent [2] 2 2" xfId="3030"/>
    <cellStyle name="Percent [2] 3" xfId="3031"/>
    <cellStyle name="Percent [2] 4" xfId="3032"/>
    <cellStyle name="Percent [2] 5" xfId="3033"/>
    <cellStyle name="Percent [2] 6" xfId="3034"/>
    <cellStyle name="Percent [2] 7" xfId="3035"/>
    <cellStyle name="Percent [2] 8" xfId="3036"/>
    <cellStyle name="Percent [2] 9" xfId="3037"/>
    <cellStyle name="Percent 0.0%" xfId="3038"/>
    <cellStyle name="Percent 0.0% Long Underline" xfId="3039"/>
    <cellStyle name="Percent 0.00%" xfId="3040"/>
    <cellStyle name="Percent 0.00% Long Underline" xfId="3041"/>
    <cellStyle name="Percent 0.000%" xfId="3042"/>
    <cellStyle name="Percent 0.000% Long Underline" xfId="3043"/>
    <cellStyle name="Percent 10" xfId="3044"/>
    <cellStyle name="Percent 10 2" xfId="3045"/>
    <cellStyle name="Percent 11" xfId="3046"/>
    <cellStyle name="Percent 11 2" xfId="3047"/>
    <cellStyle name="Percent 12" xfId="3048"/>
    <cellStyle name="Percent 12 2" xfId="3049"/>
    <cellStyle name="Percent 13" xfId="3050"/>
    <cellStyle name="Percent 13 2" xfId="3051"/>
    <cellStyle name="Percent 14" xfId="3052"/>
    <cellStyle name="Percent 14 2" xfId="3053"/>
    <cellStyle name="Percent 15" xfId="3054"/>
    <cellStyle name="Percent 16" xfId="3055"/>
    <cellStyle name="Percent 17" xfId="3056"/>
    <cellStyle name="Percent 18" xfId="3057"/>
    <cellStyle name="Percent 19" xfId="3058"/>
    <cellStyle name="Percent 19 2" xfId="3059"/>
    <cellStyle name="Percent 2" xfId="3060"/>
    <cellStyle name="Percent 2 2" xfId="3061"/>
    <cellStyle name="Percent 2 2 2" xfId="3062"/>
    <cellStyle name="Percent 2 2 3" xfId="3063"/>
    <cellStyle name="Percent 2 3" xfId="3064"/>
    <cellStyle name="Percent 2 4" xfId="3065"/>
    <cellStyle name="Percent 2_Bieu kem de cuong" xfId="9622"/>
    <cellStyle name="Percent 20" xfId="3066"/>
    <cellStyle name="Percent 20 2" xfId="3067"/>
    <cellStyle name="Percent 21" xfId="3068"/>
    <cellStyle name="Percent 22" xfId="3069"/>
    <cellStyle name="Percent 23" xfId="3070"/>
    <cellStyle name="Percent 24" xfId="3071"/>
    <cellStyle name="Percent 24 2" xfId="5188"/>
    <cellStyle name="Percent 25" xfId="3072"/>
    <cellStyle name="Percent 26" xfId="3073"/>
    <cellStyle name="Percent 27" xfId="3074"/>
    <cellStyle name="Percent 28" xfId="3075"/>
    <cellStyle name="Percent 29" xfId="3076"/>
    <cellStyle name="Percent 3" xfId="3077"/>
    <cellStyle name="Percent 3 2" xfId="3078"/>
    <cellStyle name="Percent 3 3" xfId="3079"/>
    <cellStyle name="Percent 3 3 2" xfId="6044"/>
    <cellStyle name="Percent 3 4" xfId="3080"/>
    <cellStyle name="Percent 30" xfId="5191"/>
    <cellStyle name="Percent 31" xfId="9255"/>
    <cellStyle name="Percent 32" xfId="9623"/>
    <cellStyle name="Percent 33" xfId="9624"/>
    <cellStyle name="Percent 34" xfId="9625"/>
    <cellStyle name="Percent 35" xfId="9626"/>
    <cellStyle name="Percent 36" xfId="9627"/>
    <cellStyle name="Percent 37" xfId="9628"/>
    <cellStyle name="Percent 38" xfId="9629"/>
    <cellStyle name="Percent 39" xfId="9630"/>
    <cellStyle name="Percent 4" xfId="3081"/>
    <cellStyle name="Percent 4 2" xfId="3082"/>
    <cellStyle name="Percent 40" xfId="9631"/>
    <cellStyle name="Percent 41" xfId="9632"/>
    <cellStyle name="Percent 42" xfId="9633"/>
    <cellStyle name="Percent 43" xfId="9634"/>
    <cellStyle name="Percent 44" xfId="9635"/>
    <cellStyle name="Percent 45" xfId="9636"/>
    <cellStyle name="Percent 46" xfId="9637"/>
    <cellStyle name="Percent 47" xfId="9638"/>
    <cellStyle name="Percent 48" xfId="9639"/>
    <cellStyle name="Percent 49" xfId="9640"/>
    <cellStyle name="Percent 5" xfId="3083"/>
    <cellStyle name="Percent 5 2" xfId="3084"/>
    <cellStyle name="Percent 50" xfId="9641"/>
    <cellStyle name="Percent 51" xfId="9642"/>
    <cellStyle name="Percent 52" xfId="9643"/>
    <cellStyle name="Percent 53" xfId="9644"/>
    <cellStyle name="Percent 54" xfId="9645"/>
    <cellStyle name="Percent 55" xfId="9646"/>
    <cellStyle name="Percent 56" xfId="9647"/>
    <cellStyle name="Percent 57" xfId="9648"/>
    <cellStyle name="Percent 58" xfId="9649"/>
    <cellStyle name="Percent 59" xfId="9650"/>
    <cellStyle name="Percent 6" xfId="3085"/>
    <cellStyle name="Percent 6 2" xfId="3086"/>
    <cellStyle name="Percent 60" xfId="9651"/>
    <cellStyle name="Percent 61" xfId="9652"/>
    <cellStyle name="Percent 62" xfId="9653"/>
    <cellStyle name="Percent 63" xfId="9654"/>
    <cellStyle name="Percent 64" xfId="9655"/>
    <cellStyle name="Percent 64 2" xfId="9656"/>
    <cellStyle name="Percent 65" xfId="9948"/>
    <cellStyle name="Percent 66" xfId="9657"/>
    <cellStyle name="Percent 7" xfId="3087"/>
    <cellStyle name="Percent 7 2" xfId="3088"/>
    <cellStyle name="Percent 8" xfId="3089"/>
    <cellStyle name="Percent 8 2" xfId="3090"/>
    <cellStyle name="Percent 9" xfId="3091"/>
    <cellStyle name="Percent 9 2" xfId="3092"/>
    <cellStyle name="PERCENTAGE" xfId="3093"/>
    <cellStyle name="PERCENTAGE 2" xfId="3094"/>
    <cellStyle name="PERCENTAGE 2 2" xfId="6045"/>
    <cellStyle name="PERCENTAGE 3" xfId="6046"/>
    <cellStyle name="phong" xfId="9660"/>
    <cellStyle name="PrePop Currency (0)" xfId="3095"/>
    <cellStyle name="PrePop Currency (0) 10" xfId="3096"/>
    <cellStyle name="PrePop Currency (0) 11" xfId="3097"/>
    <cellStyle name="PrePop Currency (0) 12" xfId="3098"/>
    <cellStyle name="PrePop Currency (0) 13" xfId="3099"/>
    <cellStyle name="PrePop Currency (0) 14" xfId="3100"/>
    <cellStyle name="PrePop Currency (0) 15" xfId="3101"/>
    <cellStyle name="PrePop Currency (0) 16" xfId="3102"/>
    <cellStyle name="PrePop Currency (0) 2" xfId="3103"/>
    <cellStyle name="PrePop Currency (0) 3" xfId="3104"/>
    <cellStyle name="PrePop Currency (0) 4" xfId="3105"/>
    <cellStyle name="PrePop Currency (0) 5" xfId="3106"/>
    <cellStyle name="PrePop Currency (0) 6" xfId="3107"/>
    <cellStyle name="PrePop Currency (0) 7" xfId="3108"/>
    <cellStyle name="PrePop Currency (0) 8" xfId="3109"/>
    <cellStyle name="PrePop Currency (0) 9" xfId="3110"/>
    <cellStyle name="PrePop Currency (2)" xfId="3111"/>
    <cellStyle name="PrePop Currency (2) 10" xfId="3112"/>
    <cellStyle name="PrePop Currency (2) 11" xfId="3113"/>
    <cellStyle name="PrePop Currency (2) 12" xfId="3114"/>
    <cellStyle name="PrePop Currency (2) 13" xfId="3115"/>
    <cellStyle name="PrePop Currency (2) 14" xfId="3116"/>
    <cellStyle name="PrePop Currency (2) 15" xfId="3117"/>
    <cellStyle name="PrePop Currency (2) 16" xfId="3118"/>
    <cellStyle name="PrePop Currency (2) 2" xfId="3119"/>
    <cellStyle name="PrePop Currency (2) 3" xfId="3120"/>
    <cellStyle name="PrePop Currency (2) 4" xfId="3121"/>
    <cellStyle name="PrePop Currency (2) 5" xfId="3122"/>
    <cellStyle name="PrePop Currency (2) 6" xfId="3123"/>
    <cellStyle name="PrePop Currency (2) 7" xfId="3124"/>
    <cellStyle name="PrePop Currency (2) 8" xfId="3125"/>
    <cellStyle name="PrePop Currency (2) 9" xfId="3126"/>
    <cellStyle name="PrePop Units (0)" xfId="3127"/>
    <cellStyle name="PrePop Units (0) 10" xfId="3128"/>
    <cellStyle name="PrePop Units (0) 11" xfId="3129"/>
    <cellStyle name="PrePop Units (0) 12" xfId="3130"/>
    <cellStyle name="PrePop Units (0) 13" xfId="3131"/>
    <cellStyle name="PrePop Units (0) 14" xfId="3132"/>
    <cellStyle name="PrePop Units (0) 15" xfId="3133"/>
    <cellStyle name="PrePop Units (0) 16" xfId="3134"/>
    <cellStyle name="PrePop Units (0) 2" xfId="3135"/>
    <cellStyle name="PrePop Units (0) 3" xfId="3136"/>
    <cellStyle name="PrePop Units (0) 4" xfId="3137"/>
    <cellStyle name="PrePop Units (0) 5" xfId="3138"/>
    <cellStyle name="PrePop Units (0) 6" xfId="3139"/>
    <cellStyle name="PrePop Units (0) 7" xfId="3140"/>
    <cellStyle name="PrePop Units (0) 8" xfId="3141"/>
    <cellStyle name="PrePop Units (0) 9" xfId="3142"/>
    <cellStyle name="PrePop Units (1)" xfId="3143"/>
    <cellStyle name="PrePop Units (1) 10" xfId="3144"/>
    <cellStyle name="PrePop Units (1) 11" xfId="3145"/>
    <cellStyle name="PrePop Units (1) 12" xfId="3146"/>
    <cellStyle name="PrePop Units (1) 13" xfId="3147"/>
    <cellStyle name="PrePop Units (1) 14" xfId="3148"/>
    <cellStyle name="PrePop Units (1) 15" xfId="3149"/>
    <cellStyle name="PrePop Units (1) 16" xfId="3150"/>
    <cellStyle name="PrePop Units (1) 2" xfId="3151"/>
    <cellStyle name="PrePop Units (1) 3" xfId="3152"/>
    <cellStyle name="PrePop Units (1) 4" xfId="3153"/>
    <cellStyle name="PrePop Units (1) 5" xfId="3154"/>
    <cellStyle name="PrePop Units (1) 6" xfId="3155"/>
    <cellStyle name="PrePop Units (1) 7" xfId="3156"/>
    <cellStyle name="PrePop Units (1) 8" xfId="3157"/>
    <cellStyle name="PrePop Units (1) 9" xfId="3158"/>
    <cellStyle name="PrePop Units (2)" xfId="3159"/>
    <cellStyle name="PrePop Units (2) 10" xfId="3160"/>
    <cellStyle name="PrePop Units (2) 11" xfId="3161"/>
    <cellStyle name="PrePop Units (2) 12" xfId="3162"/>
    <cellStyle name="PrePop Units (2) 13" xfId="3163"/>
    <cellStyle name="PrePop Units (2) 14" xfId="3164"/>
    <cellStyle name="PrePop Units (2) 15" xfId="3165"/>
    <cellStyle name="PrePop Units (2) 16" xfId="3166"/>
    <cellStyle name="PrePop Units (2) 2" xfId="3167"/>
    <cellStyle name="PrePop Units (2) 3" xfId="3168"/>
    <cellStyle name="PrePop Units (2) 4" xfId="3169"/>
    <cellStyle name="PrePop Units (2) 5" xfId="3170"/>
    <cellStyle name="PrePop Units (2) 6" xfId="3171"/>
    <cellStyle name="PrePop Units (2) 7" xfId="3172"/>
    <cellStyle name="PrePop Units (2) 8" xfId="3173"/>
    <cellStyle name="PrePop Units (2) 9" xfId="3174"/>
    <cellStyle name="pricing" xfId="3175"/>
    <cellStyle name="pricing 2" xfId="3176"/>
    <cellStyle name="PSChar" xfId="3177"/>
    <cellStyle name="PSChar 2" xfId="9658"/>
    <cellStyle name="PSHeading" xfId="3178"/>
    <cellStyle name="PSHeading 2" xfId="9659"/>
    <cellStyle name="Quantity" xfId="3179"/>
    <cellStyle name="regstoresfromspecstores" xfId="3180"/>
    <cellStyle name="regstoresfromspecstores 2" xfId="3181"/>
    <cellStyle name="RevList" xfId="3182"/>
    <cellStyle name="rlink_tiªn l­în_x005f_x001b_Hyperlink_TONG HOP KINH PHI" xfId="3183"/>
    <cellStyle name="rmal_ADAdot" xfId="3184"/>
    <cellStyle name="S—_x0008_" xfId="3185"/>
    <cellStyle name="S—_x0008_ 2" xfId="3186"/>
    <cellStyle name="s]_x000a__x000a_spooler=yes_x000a__x000a_load=_x000a__x000a_Beep=yes_x000a__x000a_NullPort=None_x000a__x000a_BorderWidth=3_x000a__x000a_CursorBlinkRate=1200_x000a__x000a_DoubleClickSpeed=452_x000a__x000a_Programs=co" xfId="3187"/>
    <cellStyle name="s]_x000a__x000a_spooler=yes_x000a__x000a_load=_x000a__x000a_Beep=yes_x000a__x000a_NullPort=None_x000a__x000a_BorderWidth=3_x000a__x000a_CursorBlinkRate=1200_x000a__x000a_DoubleClickSpeed=452_x000a__x000a_Programs=co 2" xfId="9661"/>
    <cellStyle name="s]_x000d__x000a_spooler=yes_x000d__x000a_load=_x000d__x000a_Beep=yes_x000d__x000a_NullPort=None_x000d__x000a_BorderWidth=3_x000d__x000a_CursorBlinkRate=1200_x000d__x000a_DoubleClickSpeed=452_x000d__x000a_Programs=co" xfId="3188"/>
    <cellStyle name="s]_x000d__x000d_spooler=yes_x000d__x000d_load=_x000d__x000d_Beep=yes_x000d__x000d_NullPort=None_x000d__x000d_BorderWidth=3_x000d__x000d_CursorBlinkRate=1200_x000d__x000d_DoubleClickSpeed=452_x000d__x000d_Programs=co" xfId="6047"/>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89"/>
    <cellStyle name="S—_x0008__KH TPCP vung TNB (03-1-2012)" xfId="3190"/>
    <cellStyle name="S—_x005f_x0008_" xfId="3191"/>
    <cellStyle name="SAPBEXaggData" xfId="3192"/>
    <cellStyle name="SAPBEXaggData 2" xfId="3193"/>
    <cellStyle name="SAPBEXaggData 2 2" xfId="3194"/>
    <cellStyle name="SAPBEXaggData 2 2 2" xfId="6048"/>
    <cellStyle name="SAPBEXaggData 2 2 2 2" xfId="6049"/>
    <cellStyle name="SAPBEXaggData 2 2 3" xfId="6050"/>
    <cellStyle name="SAPBEXaggData 2 3" xfId="3195"/>
    <cellStyle name="SAPBEXaggData 2 3 2" xfId="6051"/>
    <cellStyle name="SAPBEXaggData 2 4" xfId="6052"/>
    <cellStyle name="SAPBEXaggData 2 4 2" xfId="6053"/>
    <cellStyle name="SAPBEXaggData 2 5" xfId="6054"/>
    <cellStyle name="SAPBEXaggData 3" xfId="3196"/>
    <cellStyle name="SAPBEXaggData 3 2" xfId="6055"/>
    <cellStyle name="SAPBEXaggData 3 2 2" xfId="6056"/>
    <cellStyle name="SAPBEXaggData 3 3" xfId="6057"/>
    <cellStyle name="SAPBEXaggData 4" xfId="3197"/>
    <cellStyle name="SAPBEXaggData 4 2" xfId="6058"/>
    <cellStyle name="SAPBEXaggData 5" xfId="6059"/>
    <cellStyle name="SAPBEXaggData 5 2" xfId="6060"/>
    <cellStyle name="SAPBEXaggData 6" xfId="6061"/>
    <cellStyle name="SAPBEXaggDataEmph" xfId="3198"/>
    <cellStyle name="SAPBEXaggDataEmph 2" xfId="3199"/>
    <cellStyle name="SAPBEXaggDataEmph 2 2" xfId="3200"/>
    <cellStyle name="SAPBEXaggDataEmph 2 2 2" xfId="6062"/>
    <cellStyle name="SAPBEXaggDataEmph 2 2 2 2" xfId="6063"/>
    <cellStyle name="SAPBEXaggDataEmph 2 2 3" xfId="6064"/>
    <cellStyle name="SAPBEXaggDataEmph 2 3" xfId="3201"/>
    <cellStyle name="SAPBEXaggDataEmph 2 3 2" xfId="6065"/>
    <cellStyle name="SAPBEXaggDataEmph 2 4" xfId="6066"/>
    <cellStyle name="SAPBEXaggDataEmph 2 4 2" xfId="6067"/>
    <cellStyle name="SAPBEXaggDataEmph 2 5" xfId="6068"/>
    <cellStyle name="SAPBEXaggDataEmph 3" xfId="3202"/>
    <cellStyle name="SAPBEXaggDataEmph 3 2" xfId="6069"/>
    <cellStyle name="SAPBEXaggDataEmph 3 2 2" xfId="6070"/>
    <cellStyle name="SAPBEXaggDataEmph 3 3" xfId="6071"/>
    <cellStyle name="SAPBEXaggDataEmph 4" xfId="3203"/>
    <cellStyle name="SAPBEXaggDataEmph 4 2" xfId="6072"/>
    <cellStyle name="SAPBEXaggDataEmph 5" xfId="6073"/>
    <cellStyle name="SAPBEXaggDataEmph 5 2" xfId="6074"/>
    <cellStyle name="SAPBEXaggDataEmph 6" xfId="6075"/>
    <cellStyle name="SAPBEXaggItem" xfId="3204"/>
    <cellStyle name="SAPBEXaggItem 2" xfId="3205"/>
    <cellStyle name="SAPBEXaggItem 2 2" xfId="3206"/>
    <cellStyle name="SAPBEXaggItem 2 2 2" xfId="6076"/>
    <cellStyle name="SAPBEXaggItem 2 2 2 2" xfId="6077"/>
    <cellStyle name="SAPBEXaggItem 2 2 3" xfId="6078"/>
    <cellStyle name="SAPBEXaggItem 2 3" xfId="3207"/>
    <cellStyle name="SAPBEXaggItem 2 3 2" xfId="6079"/>
    <cellStyle name="SAPBEXaggItem 2 4" xfId="6080"/>
    <cellStyle name="SAPBEXaggItem 2 4 2" xfId="6081"/>
    <cellStyle name="SAPBEXaggItem 2 5" xfId="6082"/>
    <cellStyle name="SAPBEXaggItem 3" xfId="3208"/>
    <cellStyle name="SAPBEXaggItem 3 2" xfId="6083"/>
    <cellStyle name="SAPBEXaggItem 3 2 2" xfId="6084"/>
    <cellStyle name="SAPBEXaggItem 3 3" xfId="6085"/>
    <cellStyle name="SAPBEXaggItem 4" xfId="3209"/>
    <cellStyle name="SAPBEXaggItem 4 2" xfId="6086"/>
    <cellStyle name="SAPBEXaggItem 5" xfId="6087"/>
    <cellStyle name="SAPBEXaggItem 5 2" xfId="6088"/>
    <cellStyle name="SAPBEXaggItem 6" xfId="6089"/>
    <cellStyle name="SAPBEXchaText" xfId="3210"/>
    <cellStyle name="SAPBEXchaText 2" xfId="3211"/>
    <cellStyle name="SAPBEXexcBad7" xfId="3212"/>
    <cellStyle name="SAPBEXexcBad7 2" xfId="3213"/>
    <cellStyle name="SAPBEXexcBad7 2 2" xfId="3214"/>
    <cellStyle name="SAPBEXexcBad7 2 2 2" xfId="6090"/>
    <cellStyle name="SAPBEXexcBad7 2 2 2 2" xfId="6091"/>
    <cellStyle name="SAPBEXexcBad7 2 2 3" xfId="6092"/>
    <cellStyle name="SAPBEXexcBad7 2 3" xfId="3215"/>
    <cellStyle name="SAPBEXexcBad7 2 3 2" xfId="6093"/>
    <cellStyle name="SAPBEXexcBad7 2 4" xfId="6094"/>
    <cellStyle name="SAPBEXexcBad7 2 4 2" xfId="6095"/>
    <cellStyle name="SAPBEXexcBad7 2 5" xfId="6096"/>
    <cellStyle name="SAPBEXexcBad7 3" xfId="3216"/>
    <cellStyle name="SAPBEXexcBad7 3 2" xfId="6097"/>
    <cellStyle name="SAPBEXexcBad7 3 2 2" xfId="6098"/>
    <cellStyle name="SAPBEXexcBad7 3 3" xfId="6099"/>
    <cellStyle name="SAPBEXexcBad7 4" xfId="3217"/>
    <cellStyle name="SAPBEXexcBad7 4 2" xfId="6100"/>
    <cellStyle name="SAPBEXexcBad7 5" xfId="6101"/>
    <cellStyle name="SAPBEXexcBad7 5 2" xfId="6102"/>
    <cellStyle name="SAPBEXexcBad7 6" xfId="6103"/>
    <cellStyle name="SAPBEXexcBad8" xfId="3218"/>
    <cellStyle name="SAPBEXexcBad8 2" xfId="3219"/>
    <cellStyle name="SAPBEXexcBad8 2 2" xfId="3220"/>
    <cellStyle name="SAPBEXexcBad8 2 2 2" xfId="6104"/>
    <cellStyle name="SAPBEXexcBad8 2 2 2 2" xfId="6105"/>
    <cellStyle name="SAPBEXexcBad8 2 2 3" xfId="6106"/>
    <cellStyle name="SAPBEXexcBad8 2 3" xfId="3221"/>
    <cellStyle name="SAPBEXexcBad8 2 3 2" xfId="6107"/>
    <cellStyle name="SAPBEXexcBad8 2 4" xfId="6108"/>
    <cellStyle name="SAPBEXexcBad8 2 4 2" xfId="6109"/>
    <cellStyle name="SAPBEXexcBad8 2 5" xfId="6110"/>
    <cellStyle name="SAPBEXexcBad8 3" xfId="3222"/>
    <cellStyle name="SAPBEXexcBad8 3 2" xfId="6111"/>
    <cellStyle name="SAPBEXexcBad8 3 2 2" xfId="6112"/>
    <cellStyle name="SAPBEXexcBad8 3 3" xfId="6113"/>
    <cellStyle name="SAPBEXexcBad8 4" xfId="3223"/>
    <cellStyle name="SAPBEXexcBad8 4 2" xfId="6114"/>
    <cellStyle name="SAPBEXexcBad8 5" xfId="6115"/>
    <cellStyle name="SAPBEXexcBad8 5 2" xfId="6116"/>
    <cellStyle name="SAPBEXexcBad8 6" xfId="6117"/>
    <cellStyle name="SAPBEXexcBad9" xfId="3224"/>
    <cellStyle name="SAPBEXexcBad9 2" xfId="3225"/>
    <cellStyle name="SAPBEXexcBad9 2 2" xfId="3226"/>
    <cellStyle name="SAPBEXexcBad9 2 2 2" xfId="6118"/>
    <cellStyle name="SAPBEXexcBad9 2 2 2 2" xfId="6119"/>
    <cellStyle name="SAPBEXexcBad9 2 2 3" xfId="6120"/>
    <cellStyle name="SAPBEXexcBad9 2 3" xfId="3227"/>
    <cellStyle name="SAPBEXexcBad9 2 3 2" xfId="6121"/>
    <cellStyle name="SAPBEXexcBad9 2 4" xfId="6122"/>
    <cellStyle name="SAPBEXexcBad9 2 4 2" xfId="6123"/>
    <cellStyle name="SAPBEXexcBad9 2 5" xfId="6124"/>
    <cellStyle name="SAPBEXexcBad9 3" xfId="3228"/>
    <cellStyle name="SAPBEXexcBad9 3 2" xfId="6125"/>
    <cellStyle name="SAPBEXexcBad9 3 2 2" xfId="6126"/>
    <cellStyle name="SAPBEXexcBad9 3 3" xfId="6127"/>
    <cellStyle name="SAPBEXexcBad9 4" xfId="3229"/>
    <cellStyle name="SAPBEXexcBad9 4 2" xfId="6128"/>
    <cellStyle name="SAPBEXexcBad9 5" xfId="6129"/>
    <cellStyle name="SAPBEXexcBad9 5 2" xfId="6130"/>
    <cellStyle name="SAPBEXexcBad9 6" xfId="6131"/>
    <cellStyle name="SAPBEXexcCritical4" xfId="3230"/>
    <cellStyle name="SAPBEXexcCritical4 2" xfId="3231"/>
    <cellStyle name="SAPBEXexcCritical4 2 2" xfId="3232"/>
    <cellStyle name="SAPBEXexcCritical4 2 2 2" xfId="6132"/>
    <cellStyle name="SAPBEXexcCritical4 2 2 2 2" xfId="6133"/>
    <cellStyle name="SAPBEXexcCritical4 2 2 3" xfId="6134"/>
    <cellStyle name="SAPBEXexcCritical4 2 3" xfId="3233"/>
    <cellStyle name="SAPBEXexcCritical4 2 3 2" xfId="6135"/>
    <cellStyle name="SAPBEXexcCritical4 2 4" xfId="6136"/>
    <cellStyle name="SAPBEXexcCritical4 2 4 2" xfId="6137"/>
    <cellStyle name="SAPBEXexcCritical4 2 5" xfId="6138"/>
    <cellStyle name="SAPBEXexcCritical4 3" xfId="3234"/>
    <cellStyle name="SAPBEXexcCritical4 3 2" xfId="6139"/>
    <cellStyle name="SAPBEXexcCritical4 3 2 2" xfId="6140"/>
    <cellStyle name="SAPBEXexcCritical4 3 3" xfId="6141"/>
    <cellStyle name="SAPBEXexcCritical4 4" xfId="3235"/>
    <cellStyle name="SAPBEXexcCritical4 4 2" xfId="6142"/>
    <cellStyle name="SAPBEXexcCritical4 5" xfId="6143"/>
    <cellStyle name="SAPBEXexcCritical4 5 2" xfId="6144"/>
    <cellStyle name="SAPBEXexcCritical4 6" xfId="6145"/>
    <cellStyle name="SAPBEXexcCritical5" xfId="3236"/>
    <cellStyle name="SAPBEXexcCritical5 2" xfId="3237"/>
    <cellStyle name="SAPBEXexcCritical5 2 2" xfId="3238"/>
    <cellStyle name="SAPBEXexcCritical5 2 2 2" xfId="6146"/>
    <cellStyle name="SAPBEXexcCritical5 2 2 2 2" xfId="6147"/>
    <cellStyle name="SAPBEXexcCritical5 2 2 3" xfId="6148"/>
    <cellStyle name="SAPBEXexcCritical5 2 3" xfId="3239"/>
    <cellStyle name="SAPBEXexcCritical5 2 3 2" xfId="6149"/>
    <cellStyle name="SAPBEXexcCritical5 2 4" xfId="6150"/>
    <cellStyle name="SAPBEXexcCritical5 2 4 2" xfId="6151"/>
    <cellStyle name="SAPBEXexcCritical5 2 5" xfId="6152"/>
    <cellStyle name="SAPBEXexcCritical5 3" xfId="3240"/>
    <cellStyle name="SAPBEXexcCritical5 3 2" xfId="6153"/>
    <cellStyle name="SAPBEXexcCritical5 3 2 2" xfId="6154"/>
    <cellStyle name="SAPBEXexcCritical5 3 3" xfId="6155"/>
    <cellStyle name="SAPBEXexcCritical5 4" xfId="3241"/>
    <cellStyle name="SAPBEXexcCritical5 4 2" xfId="6156"/>
    <cellStyle name="SAPBEXexcCritical5 5" xfId="6157"/>
    <cellStyle name="SAPBEXexcCritical5 5 2" xfId="6158"/>
    <cellStyle name="SAPBEXexcCritical5 6" xfId="6159"/>
    <cellStyle name="SAPBEXexcCritical6" xfId="3242"/>
    <cellStyle name="SAPBEXexcCritical6 2" xfId="3243"/>
    <cellStyle name="SAPBEXexcCritical6 2 2" xfId="3244"/>
    <cellStyle name="SAPBEXexcCritical6 2 2 2" xfId="6160"/>
    <cellStyle name="SAPBEXexcCritical6 2 2 2 2" xfId="6161"/>
    <cellStyle name="SAPBEXexcCritical6 2 2 3" xfId="6162"/>
    <cellStyle name="SAPBEXexcCritical6 2 3" xfId="3245"/>
    <cellStyle name="SAPBEXexcCritical6 2 3 2" xfId="6163"/>
    <cellStyle name="SAPBEXexcCritical6 2 4" xfId="6164"/>
    <cellStyle name="SAPBEXexcCritical6 2 4 2" xfId="6165"/>
    <cellStyle name="SAPBEXexcCritical6 2 5" xfId="6166"/>
    <cellStyle name="SAPBEXexcCritical6 3" xfId="3246"/>
    <cellStyle name="SAPBEXexcCritical6 3 2" xfId="6167"/>
    <cellStyle name="SAPBEXexcCritical6 3 2 2" xfId="6168"/>
    <cellStyle name="SAPBEXexcCritical6 3 3" xfId="6169"/>
    <cellStyle name="SAPBEXexcCritical6 4" xfId="3247"/>
    <cellStyle name="SAPBEXexcCritical6 4 2" xfId="6170"/>
    <cellStyle name="SAPBEXexcCritical6 5" xfId="6171"/>
    <cellStyle name="SAPBEXexcCritical6 5 2" xfId="6172"/>
    <cellStyle name="SAPBEXexcCritical6 6" xfId="6173"/>
    <cellStyle name="SAPBEXexcGood1" xfId="3248"/>
    <cellStyle name="SAPBEXexcGood1 2" xfId="3249"/>
    <cellStyle name="SAPBEXexcGood1 2 2" xfId="3250"/>
    <cellStyle name="SAPBEXexcGood1 2 2 2" xfId="6174"/>
    <cellStyle name="SAPBEXexcGood1 2 2 2 2" xfId="6175"/>
    <cellStyle name="SAPBEXexcGood1 2 2 3" xfId="6176"/>
    <cellStyle name="SAPBEXexcGood1 2 3" xfId="3251"/>
    <cellStyle name="SAPBEXexcGood1 2 3 2" xfId="6177"/>
    <cellStyle name="SAPBEXexcGood1 2 4" xfId="6178"/>
    <cellStyle name="SAPBEXexcGood1 2 4 2" xfId="6179"/>
    <cellStyle name="SAPBEXexcGood1 2 5" xfId="6180"/>
    <cellStyle name="SAPBEXexcGood1 3" xfId="3252"/>
    <cellStyle name="SAPBEXexcGood1 3 2" xfId="6181"/>
    <cellStyle name="SAPBEXexcGood1 3 2 2" xfId="6182"/>
    <cellStyle name="SAPBEXexcGood1 3 3" xfId="6183"/>
    <cellStyle name="SAPBEXexcGood1 4" xfId="3253"/>
    <cellStyle name="SAPBEXexcGood1 4 2" xfId="6184"/>
    <cellStyle name="SAPBEXexcGood1 5" xfId="6185"/>
    <cellStyle name="SAPBEXexcGood1 5 2" xfId="6186"/>
    <cellStyle name="SAPBEXexcGood1 6" xfId="6187"/>
    <cellStyle name="SAPBEXexcGood2" xfId="3254"/>
    <cellStyle name="SAPBEXexcGood2 2" xfId="3255"/>
    <cellStyle name="SAPBEXexcGood2 2 2" xfId="3256"/>
    <cellStyle name="SAPBEXexcGood2 2 2 2" xfId="6188"/>
    <cellStyle name="SAPBEXexcGood2 2 2 2 2" xfId="6189"/>
    <cellStyle name="SAPBEXexcGood2 2 2 3" xfId="6190"/>
    <cellStyle name="SAPBEXexcGood2 2 3" xfId="3257"/>
    <cellStyle name="SAPBEXexcGood2 2 3 2" xfId="6191"/>
    <cellStyle name="SAPBEXexcGood2 2 4" xfId="6192"/>
    <cellStyle name="SAPBEXexcGood2 2 4 2" xfId="6193"/>
    <cellStyle name="SAPBEXexcGood2 2 5" xfId="6194"/>
    <cellStyle name="SAPBEXexcGood2 3" xfId="3258"/>
    <cellStyle name="SAPBEXexcGood2 3 2" xfId="6195"/>
    <cellStyle name="SAPBEXexcGood2 3 2 2" xfId="6196"/>
    <cellStyle name="SAPBEXexcGood2 3 3" xfId="6197"/>
    <cellStyle name="SAPBEXexcGood2 4" xfId="3259"/>
    <cellStyle name="SAPBEXexcGood2 4 2" xfId="6198"/>
    <cellStyle name="SAPBEXexcGood2 5" xfId="6199"/>
    <cellStyle name="SAPBEXexcGood2 5 2" xfId="6200"/>
    <cellStyle name="SAPBEXexcGood2 6" xfId="6201"/>
    <cellStyle name="SAPBEXexcGood3" xfId="3260"/>
    <cellStyle name="SAPBEXexcGood3 2" xfId="3261"/>
    <cellStyle name="SAPBEXexcGood3 2 2" xfId="3262"/>
    <cellStyle name="SAPBEXexcGood3 2 2 2" xfId="6202"/>
    <cellStyle name="SAPBEXexcGood3 2 2 2 2" xfId="6203"/>
    <cellStyle name="SAPBEXexcGood3 2 2 3" xfId="6204"/>
    <cellStyle name="SAPBEXexcGood3 2 3" xfId="3263"/>
    <cellStyle name="SAPBEXexcGood3 2 3 2" xfId="6205"/>
    <cellStyle name="SAPBEXexcGood3 2 4" xfId="6206"/>
    <cellStyle name="SAPBEXexcGood3 2 4 2" xfId="6207"/>
    <cellStyle name="SAPBEXexcGood3 2 5" xfId="6208"/>
    <cellStyle name="SAPBEXexcGood3 3" xfId="3264"/>
    <cellStyle name="SAPBEXexcGood3 3 2" xfId="6209"/>
    <cellStyle name="SAPBEXexcGood3 3 2 2" xfId="6210"/>
    <cellStyle name="SAPBEXexcGood3 3 3" xfId="6211"/>
    <cellStyle name="SAPBEXexcGood3 4" xfId="3265"/>
    <cellStyle name="SAPBEXexcGood3 4 2" xfId="6212"/>
    <cellStyle name="SAPBEXexcGood3 5" xfId="6213"/>
    <cellStyle name="SAPBEXexcGood3 5 2" xfId="6214"/>
    <cellStyle name="SAPBEXexcGood3 6" xfId="6215"/>
    <cellStyle name="SAPBEXfilterDrill" xfId="3266"/>
    <cellStyle name="SAPBEXfilterDrill 2" xfId="3267"/>
    <cellStyle name="SAPBEXfilterItem" xfId="3268"/>
    <cellStyle name="SAPBEXfilterItem 2" xfId="3269"/>
    <cellStyle name="SAPBEXfilterText" xfId="3270"/>
    <cellStyle name="SAPBEXfilterText 2" xfId="3271"/>
    <cellStyle name="SAPBEXformats" xfId="3272"/>
    <cellStyle name="SAPBEXformats 2" xfId="3273"/>
    <cellStyle name="SAPBEXformats 2 2" xfId="3274"/>
    <cellStyle name="SAPBEXformats 2 2 2" xfId="6216"/>
    <cellStyle name="SAPBEXformats 2 2 2 2" xfId="6217"/>
    <cellStyle name="SAPBEXformats 2 2 3" xfId="6218"/>
    <cellStyle name="SAPBEXformats 2 3" xfId="3275"/>
    <cellStyle name="SAPBEXformats 2 3 2" xfId="6219"/>
    <cellStyle name="SAPBEXformats 2 4" xfId="6220"/>
    <cellStyle name="SAPBEXformats 2 4 2" xfId="6221"/>
    <cellStyle name="SAPBEXformats 2 5" xfId="6222"/>
    <cellStyle name="SAPBEXformats 3" xfId="3276"/>
    <cellStyle name="SAPBEXformats 3 2" xfId="6223"/>
    <cellStyle name="SAPBEXformats 3 2 2" xfId="6224"/>
    <cellStyle name="SAPBEXformats 3 3" xfId="6225"/>
    <cellStyle name="SAPBEXformats 4" xfId="3277"/>
    <cellStyle name="SAPBEXformats 4 2" xfId="6226"/>
    <cellStyle name="SAPBEXformats 5" xfId="6227"/>
    <cellStyle name="SAPBEXformats 5 2" xfId="6228"/>
    <cellStyle name="SAPBEXformats 6" xfId="6229"/>
    <cellStyle name="SAPBEXheaderItem" xfId="3278"/>
    <cellStyle name="SAPBEXheaderItem 2" xfId="3279"/>
    <cellStyle name="SAPBEXheaderText" xfId="3280"/>
    <cellStyle name="SAPBEXheaderText 2" xfId="3281"/>
    <cellStyle name="SAPBEXresData" xfId="3282"/>
    <cellStyle name="SAPBEXresData 2" xfId="3283"/>
    <cellStyle name="SAPBEXresData 2 2" xfId="3284"/>
    <cellStyle name="SAPBEXresData 2 2 2" xfId="6230"/>
    <cellStyle name="SAPBEXresData 2 2 2 2" xfId="6231"/>
    <cellStyle name="SAPBEXresData 2 2 3" xfId="6232"/>
    <cellStyle name="SAPBEXresData 2 3" xfId="3285"/>
    <cellStyle name="SAPBEXresData 2 3 2" xfId="6233"/>
    <cellStyle name="SAPBEXresData 2 4" xfId="6234"/>
    <cellStyle name="SAPBEXresData 2 4 2" xfId="6235"/>
    <cellStyle name="SAPBEXresData 2 5" xfId="6236"/>
    <cellStyle name="SAPBEXresData 3" xfId="3286"/>
    <cellStyle name="SAPBEXresData 3 2" xfId="6237"/>
    <cellStyle name="SAPBEXresData 3 2 2" xfId="6238"/>
    <cellStyle name="SAPBEXresData 3 3" xfId="6239"/>
    <cellStyle name="SAPBEXresData 4" xfId="3287"/>
    <cellStyle name="SAPBEXresData 4 2" xfId="6240"/>
    <cellStyle name="SAPBEXresData 5" xfId="6241"/>
    <cellStyle name="SAPBEXresData 5 2" xfId="6242"/>
    <cellStyle name="SAPBEXresData 6" xfId="6243"/>
    <cellStyle name="SAPBEXresDataEmph" xfId="3288"/>
    <cellStyle name="SAPBEXresDataEmph 2" xfId="3289"/>
    <cellStyle name="SAPBEXresDataEmph 2 2" xfId="3290"/>
    <cellStyle name="SAPBEXresDataEmph 2 2 2" xfId="6244"/>
    <cellStyle name="SAPBEXresDataEmph 2 2 2 2" xfId="6245"/>
    <cellStyle name="SAPBEXresDataEmph 2 2 3" xfId="6246"/>
    <cellStyle name="SAPBEXresDataEmph 2 3" xfId="3291"/>
    <cellStyle name="SAPBEXresDataEmph 2 3 2" xfId="6247"/>
    <cellStyle name="SAPBEXresDataEmph 2 4" xfId="6248"/>
    <cellStyle name="SAPBEXresDataEmph 2 4 2" xfId="6249"/>
    <cellStyle name="SAPBEXresDataEmph 2 5" xfId="6250"/>
    <cellStyle name="SAPBEXresDataEmph 3" xfId="3292"/>
    <cellStyle name="SAPBEXresDataEmph 3 2" xfId="6251"/>
    <cellStyle name="SAPBEXresDataEmph 3 2 2" xfId="6252"/>
    <cellStyle name="SAPBEXresDataEmph 3 3" xfId="6253"/>
    <cellStyle name="SAPBEXresDataEmph 4" xfId="3293"/>
    <cellStyle name="SAPBEXresDataEmph 4 2" xfId="6254"/>
    <cellStyle name="SAPBEXresDataEmph 5" xfId="6255"/>
    <cellStyle name="SAPBEXresDataEmph 5 2" xfId="6256"/>
    <cellStyle name="SAPBEXresDataEmph 6" xfId="6257"/>
    <cellStyle name="SAPBEXresItem" xfId="3294"/>
    <cellStyle name="SAPBEXresItem 2" xfId="3295"/>
    <cellStyle name="SAPBEXresItem 2 2" xfId="3296"/>
    <cellStyle name="SAPBEXresItem 2 2 2" xfId="6258"/>
    <cellStyle name="SAPBEXresItem 2 2 2 2" xfId="6259"/>
    <cellStyle name="SAPBEXresItem 2 2 3" xfId="6260"/>
    <cellStyle name="SAPBEXresItem 2 3" xfId="3297"/>
    <cellStyle name="SAPBEXresItem 2 3 2" xfId="6261"/>
    <cellStyle name="SAPBEXresItem 2 4" xfId="6262"/>
    <cellStyle name="SAPBEXresItem 2 4 2" xfId="6263"/>
    <cellStyle name="SAPBEXresItem 2 5" xfId="6264"/>
    <cellStyle name="SAPBEXresItem 3" xfId="3298"/>
    <cellStyle name="SAPBEXresItem 3 2" xfId="6265"/>
    <cellStyle name="SAPBEXresItem 3 2 2" xfId="6266"/>
    <cellStyle name="SAPBEXresItem 3 3" xfId="6267"/>
    <cellStyle name="SAPBEXresItem 4" xfId="3299"/>
    <cellStyle name="SAPBEXresItem 4 2" xfId="6268"/>
    <cellStyle name="SAPBEXresItem 5" xfId="6269"/>
    <cellStyle name="SAPBEXresItem 5 2" xfId="6270"/>
    <cellStyle name="SAPBEXresItem 6" xfId="6271"/>
    <cellStyle name="SAPBEXstdData" xfId="3300"/>
    <cellStyle name="SAPBEXstdData 2" xfId="3301"/>
    <cellStyle name="SAPBEXstdData 2 2" xfId="3302"/>
    <cellStyle name="SAPBEXstdData 2 2 2" xfId="6272"/>
    <cellStyle name="SAPBEXstdData 2 2 2 2" xfId="6273"/>
    <cellStyle name="SAPBEXstdData 2 2 3" xfId="6274"/>
    <cellStyle name="SAPBEXstdData 2 3" xfId="3303"/>
    <cellStyle name="SAPBEXstdData 2 3 2" xfId="6275"/>
    <cellStyle name="SAPBEXstdData 2 4" xfId="6276"/>
    <cellStyle name="SAPBEXstdData 2 4 2" xfId="6277"/>
    <cellStyle name="SAPBEXstdData 2 5" xfId="6278"/>
    <cellStyle name="SAPBEXstdData 3" xfId="3304"/>
    <cellStyle name="SAPBEXstdData 3 2" xfId="6279"/>
    <cellStyle name="SAPBEXstdData 3 2 2" xfId="6280"/>
    <cellStyle name="SAPBEXstdData 3 3" xfId="6281"/>
    <cellStyle name="SAPBEXstdData 4" xfId="3305"/>
    <cellStyle name="SAPBEXstdData 4 2" xfId="6282"/>
    <cellStyle name="SAPBEXstdData 5" xfId="6283"/>
    <cellStyle name="SAPBEXstdData 5 2" xfId="6284"/>
    <cellStyle name="SAPBEXstdData 6" xfId="6285"/>
    <cellStyle name="SAPBEXstdDataEmph" xfId="3306"/>
    <cellStyle name="SAPBEXstdDataEmph 2" xfId="3307"/>
    <cellStyle name="SAPBEXstdDataEmph 2 2" xfId="3308"/>
    <cellStyle name="SAPBEXstdDataEmph 2 2 2" xfId="6286"/>
    <cellStyle name="SAPBEXstdDataEmph 2 2 2 2" xfId="6287"/>
    <cellStyle name="SAPBEXstdDataEmph 2 2 3" xfId="6288"/>
    <cellStyle name="SAPBEXstdDataEmph 2 3" xfId="3309"/>
    <cellStyle name="SAPBEXstdDataEmph 2 3 2" xfId="6289"/>
    <cellStyle name="SAPBEXstdDataEmph 2 4" xfId="6290"/>
    <cellStyle name="SAPBEXstdDataEmph 2 4 2" xfId="6291"/>
    <cellStyle name="SAPBEXstdDataEmph 2 5" xfId="6292"/>
    <cellStyle name="SAPBEXstdDataEmph 3" xfId="3310"/>
    <cellStyle name="SAPBEXstdDataEmph 3 2" xfId="6293"/>
    <cellStyle name="SAPBEXstdDataEmph 3 2 2" xfId="6294"/>
    <cellStyle name="SAPBEXstdDataEmph 3 3" xfId="6295"/>
    <cellStyle name="SAPBEXstdDataEmph 4" xfId="3311"/>
    <cellStyle name="SAPBEXstdDataEmph 4 2" xfId="6296"/>
    <cellStyle name="SAPBEXstdDataEmph 5" xfId="6297"/>
    <cellStyle name="SAPBEXstdDataEmph 5 2" xfId="6298"/>
    <cellStyle name="SAPBEXstdDataEmph 6" xfId="6299"/>
    <cellStyle name="SAPBEXstdItem" xfId="3312"/>
    <cellStyle name="SAPBEXstdItem 2" xfId="3313"/>
    <cellStyle name="SAPBEXstdItem 2 2" xfId="3314"/>
    <cellStyle name="SAPBEXstdItem 2 2 2" xfId="6300"/>
    <cellStyle name="SAPBEXstdItem 2 2 2 2" xfId="6301"/>
    <cellStyle name="SAPBEXstdItem 2 2 3" xfId="6302"/>
    <cellStyle name="SAPBEXstdItem 2 3" xfId="3315"/>
    <cellStyle name="SAPBEXstdItem 2 3 2" xfId="6303"/>
    <cellStyle name="SAPBEXstdItem 2 4" xfId="6304"/>
    <cellStyle name="SAPBEXstdItem 2 4 2" xfId="6305"/>
    <cellStyle name="SAPBEXstdItem 2 5" xfId="6306"/>
    <cellStyle name="SAPBEXstdItem 3" xfId="3316"/>
    <cellStyle name="SAPBEXstdItem 3 2" xfId="6307"/>
    <cellStyle name="SAPBEXstdItem 3 2 2" xfId="6308"/>
    <cellStyle name="SAPBEXstdItem 3 3" xfId="6309"/>
    <cellStyle name="SAPBEXstdItem 4" xfId="3317"/>
    <cellStyle name="SAPBEXstdItem 4 2" xfId="6310"/>
    <cellStyle name="SAPBEXstdItem 5" xfId="6311"/>
    <cellStyle name="SAPBEXstdItem 5 2" xfId="6312"/>
    <cellStyle name="SAPBEXstdItem 6" xfId="6313"/>
    <cellStyle name="SAPBEXtitle" xfId="3318"/>
    <cellStyle name="SAPBEXtitle 2" xfId="3319"/>
    <cellStyle name="SAPBEXtitle 2 2" xfId="3320"/>
    <cellStyle name="SAPBEXtitle 2 2 2" xfId="6314"/>
    <cellStyle name="SAPBEXtitle 2 2 2 2" xfId="6315"/>
    <cellStyle name="SAPBEXtitle 2 2 3" xfId="6316"/>
    <cellStyle name="SAPBEXtitle 2 3" xfId="3321"/>
    <cellStyle name="SAPBEXtitle 2 3 2" xfId="6317"/>
    <cellStyle name="SAPBEXtitle 2 4" xfId="6318"/>
    <cellStyle name="SAPBEXtitle 2 4 2" xfId="6319"/>
    <cellStyle name="SAPBEXtitle 2 5" xfId="6320"/>
    <cellStyle name="SAPBEXtitle 3" xfId="3322"/>
    <cellStyle name="SAPBEXtitle 3 2" xfId="6321"/>
    <cellStyle name="SAPBEXtitle 3 2 2" xfId="6322"/>
    <cellStyle name="SAPBEXtitle 3 3" xfId="6323"/>
    <cellStyle name="SAPBEXtitle 4" xfId="3323"/>
    <cellStyle name="SAPBEXtitle 4 2" xfId="6324"/>
    <cellStyle name="SAPBEXtitle 5" xfId="6325"/>
    <cellStyle name="SAPBEXtitle 5 2" xfId="6326"/>
    <cellStyle name="SAPBEXtitle 6" xfId="6327"/>
    <cellStyle name="SAPBEXundefined" xfId="3324"/>
    <cellStyle name="SAPBEXundefined 2" xfId="3325"/>
    <cellStyle name="SAPBEXundefined 2 2" xfId="3326"/>
    <cellStyle name="SAPBEXundefined 2 2 2" xfId="6328"/>
    <cellStyle name="SAPBEXundefined 2 2 2 2" xfId="6329"/>
    <cellStyle name="SAPBEXundefined 2 2 3" xfId="6330"/>
    <cellStyle name="SAPBEXundefined 2 3" xfId="3327"/>
    <cellStyle name="SAPBEXundefined 2 3 2" xfId="6331"/>
    <cellStyle name="SAPBEXundefined 2 4" xfId="6332"/>
    <cellStyle name="SAPBEXundefined 2 4 2" xfId="6333"/>
    <cellStyle name="SAPBEXundefined 2 5" xfId="6334"/>
    <cellStyle name="SAPBEXundefined 3" xfId="3328"/>
    <cellStyle name="SAPBEXundefined 3 2" xfId="6335"/>
    <cellStyle name="SAPBEXundefined 3 2 2" xfId="6336"/>
    <cellStyle name="SAPBEXundefined 3 3" xfId="6337"/>
    <cellStyle name="SAPBEXundefined 4" xfId="3329"/>
    <cellStyle name="SAPBEXundefined 4 2" xfId="6338"/>
    <cellStyle name="SAPBEXundefined 5" xfId="6339"/>
    <cellStyle name="SAPBEXundefined 5 2" xfId="6340"/>
    <cellStyle name="SAPBEXundefined 6" xfId="6341"/>
    <cellStyle name="serJet 1200 Series PCL 6" xfId="3330"/>
    <cellStyle name="SHADEDSTORES" xfId="3331"/>
    <cellStyle name="SHADEDSTORES 2" xfId="3332"/>
    <cellStyle name="SHADEDSTORES 2 2" xfId="3333"/>
    <cellStyle name="SHADEDSTORES 2 2 2" xfId="6342"/>
    <cellStyle name="SHADEDSTORES 2 3" xfId="3334"/>
    <cellStyle name="SHADEDSTORES 3" xfId="3335"/>
    <cellStyle name="SHADEDSTORES 3 2" xfId="6343"/>
    <cellStyle name="SHADEDSTORES 4" xfId="3336"/>
    <cellStyle name="Sheet Title" xfId="9662"/>
    <cellStyle name="songuyen" xfId="3337"/>
    <cellStyle name="specstores" xfId="3338"/>
    <cellStyle name="specstores 2" xfId="9663"/>
    <cellStyle name="Standard" xfId="9664"/>
    <cellStyle name="Standard 2" xfId="9665"/>
    <cellStyle name="Standard_AAbgleich" xfId="3339"/>
    <cellStyle name="STTDG" xfId="3340"/>
    <cellStyle name="style" xfId="3341"/>
    <cellStyle name="Style 1" xfId="3342"/>
    <cellStyle name="Style 1 2" xfId="3343"/>
    <cellStyle name="Style 1 2 2" xfId="6344"/>
    <cellStyle name="Style 1 3" xfId="3344"/>
    <cellStyle name="Style 1 3 2" xfId="6345"/>
    <cellStyle name="Style 1 4" xfId="6346"/>
    <cellStyle name="Style 1 5" xfId="6347"/>
    <cellStyle name="Style 1 6" xfId="6348"/>
    <cellStyle name="Style 1_1  DT 2015 - dieu chinh co cau thu (ngay 24-10-2014)" xfId="9666"/>
    <cellStyle name="Style 10" xfId="3345"/>
    <cellStyle name="Style 10 2" xfId="3346"/>
    <cellStyle name="Style 100" xfId="3347"/>
    <cellStyle name="Style 101" xfId="3348"/>
    <cellStyle name="Style 102" xfId="3349"/>
    <cellStyle name="Style 103" xfId="3350"/>
    <cellStyle name="Style 104" xfId="3351"/>
    <cellStyle name="Style 105" xfId="3352"/>
    <cellStyle name="Style 106" xfId="3353"/>
    <cellStyle name="Style 107" xfId="3354"/>
    <cellStyle name="Style 108" xfId="3355"/>
    <cellStyle name="Style 109" xfId="3356"/>
    <cellStyle name="Style 11" xfId="3357"/>
    <cellStyle name="Style 11 2" xfId="3358"/>
    <cellStyle name="Style 110" xfId="3359"/>
    <cellStyle name="Style 111" xfId="3360"/>
    <cellStyle name="Style 112" xfId="3361"/>
    <cellStyle name="Style 113" xfId="3362"/>
    <cellStyle name="Style 114" xfId="3363"/>
    <cellStyle name="Style 115" xfId="3364"/>
    <cellStyle name="Style 116" xfId="3365"/>
    <cellStyle name="Style 117" xfId="3366"/>
    <cellStyle name="Style 118" xfId="3367"/>
    <cellStyle name="Style 119" xfId="3368"/>
    <cellStyle name="Style 12" xfId="3369"/>
    <cellStyle name="Style 12 2" xfId="3370"/>
    <cellStyle name="Style 120" xfId="3371"/>
    <cellStyle name="Style 121" xfId="3372"/>
    <cellStyle name="Style 122" xfId="3373"/>
    <cellStyle name="Style 123" xfId="3374"/>
    <cellStyle name="Style 124" xfId="3375"/>
    <cellStyle name="Style 125" xfId="3376"/>
    <cellStyle name="Style 126" xfId="3377"/>
    <cellStyle name="Style 127" xfId="3378"/>
    <cellStyle name="Style 128" xfId="3379"/>
    <cellStyle name="Style 129" xfId="3380"/>
    <cellStyle name="Style 13" xfId="3381"/>
    <cellStyle name="Style 13 2" xfId="3382"/>
    <cellStyle name="Style 130" xfId="3383"/>
    <cellStyle name="Style 131" xfId="3384"/>
    <cellStyle name="Style 132" xfId="3385"/>
    <cellStyle name="Style 133" xfId="3386"/>
    <cellStyle name="Style 134" xfId="3387"/>
    <cellStyle name="Style 135" xfId="3388"/>
    <cellStyle name="Style 136" xfId="3389"/>
    <cellStyle name="Style 137" xfId="3390"/>
    <cellStyle name="Style 138" xfId="3391"/>
    <cellStyle name="Style 139" xfId="3392"/>
    <cellStyle name="Style 14" xfId="3393"/>
    <cellStyle name="Style 14 2" xfId="3394"/>
    <cellStyle name="Style 140" xfId="3395"/>
    <cellStyle name="Style 141" xfId="3396"/>
    <cellStyle name="Style 142" xfId="3397"/>
    <cellStyle name="Style 143" xfId="3398"/>
    <cellStyle name="Style 144" xfId="3399"/>
    <cellStyle name="Style 145" xfId="3400"/>
    <cellStyle name="Style 146" xfId="3401"/>
    <cellStyle name="Style 147" xfId="3402"/>
    <cellStyle name="Style 148" xfId="3403"/>
    <cellStyle name="Style 149" xfId="3404"/>
    <cellStyle name="Style 15" xfId="3405"/>
    <cellStyle name="Style 15 2" xfId="3406"/>
    <cellStyle name="Style 150" xfId="3407"/>
    <cellStyle name="Style 151" xfId="3408"/>
    <cellStyle name="Style 152" xfId="3409"/>
    <cellStyle name="Style 153" xfId="3410"/>
    <cellStyle name="Style 154" xfId="3411"/>
    <cellStyle name="Style 155" xfId="3412"/>
    <cellStyle name="Style 16" xfId="3413"/>
    <cellStyle name="Style 16 2" xfId="3414"/>
    <cellStyle name="Style 17" xfId="3415"/>
    <cellStyle name="Style 17 2" xfId="3416"/>
    <cellStyle name="Style 17 3" xfId="6349"/>
    <cellStyle name="Style 18" xfId="3417"/>
    <cellStyle name="Style 18 2" xfId="3418"/>
    <cellStyle name="Style 18 3" xfId="6350"/>
    <cellStyle name="Style 19" xfId="3419"/>
    <cellStyle name="Style 19 2" xfId="3420"/>
    <cellStyle name="Style 2" xfId="3421"/>
    <cellStyle name="Style 2 2" xfId="3422"/>
    <cellStyle name="Style 2_K duoc xoa" xfId="9667"/>
    <cellStyle name="Style 20" xfId="3423"/>
    <cellStyle name="Style 20 2" xfId="3424"/>
    <cellStyle name="Style 20 3" xfId="6351"/>
    <cellStyle name="Style 21" xfId="3425"/>
    <cellStyle name="Style 21 2" xfId="3426"/>
    <cellStyle name="Style 21 3" xfId="6352"/>
    <cellStyle name="Style 22" xfId="3427"/>
    <cellStyle name="Style 22 2" xfId="3428"/>
    <cellStyle name="Style 23" xfId="3429"/>
    <cellStyle name="Style 23 2" xfId="3430"/>
    <cellStyle name="Style 24" xfId="3431"/>
    <cellStyle name="Style 24 2" xfId="3432"/>
    <cellStyle name="Style 25" xfId="3433"/>
    <cellStyle name="Style 25 2" xfId="3434"/>
    <cellStyle name="Style 26" xfId="3435"/>
    <cellStyle name="Style 26 2" xfId="3436"/>
    <cellStyle name="Style 27" xfId="3437"/>
    <cellStyle name="Style 27 2" xfId="3438"/>
    <cellStyle name="Style 28" xfId="3439"/>
    <cellStyle name="Style 28 2" xfId="3440"/>
    <cellStyle name="Style 29" xfId="3441"/>
    <cellStyle name="Style 29 2" xfId="3442"/>
    <cellStyle name="Style 3" xfId="3443"/>
    <cellStyle name="Style 3 2" xfId="3444"/>
    <cellStyle name="Style 3 3" xfId="6353"/>
    <cellStyle name="Style 30" xfId="3445"/>
    <cellStyle name="Style 30 2" xfId="3446"/>
    <cellStyle name="Style 31" xfId="3447"/>
    <cellStyle name="Style 31 2" xfId="3448"/>
    <cellStyle name="Style 32" xfId="3449"/>
    <cellStyle name="Style 32 2" xfId="3450"/>
    <cellStyle name="Style 33" xfId="3451"/>
    <cellStyle name="Style 33 2" xfId="3452"/>
    <cellStyle name="Style 34" xfId="3453"/>
    <cellStyle name="Style 34 2" xfId="3454"/>
    <cellStyle name="Style 35" xfId="3455"/>
    <cellStyle name="Style 35 2" xfId="3456"/>
    <cellStyle name="Style 36" xfId="3457"/>
    <cellStyle name="Style 37" xfId="3458"/>
    <cellStyle name="Style 37 2" xfId="3459"/>
    <cellStyle name="Style 38" xfId="3460"/>
    <cellStyle name="Style 38 2" xfId="3461"/>
    <cellStyle name="Style 38 3" xfId="6354"/>
    <cellStyle name="Style 39" xfId="3462"/>
    <cellStyle name="Style 39 2" xfId="3463"/>
    <cellStyle name="Style 39 3" xfId="6355"/>
    <cellStyle name="Style 4" xfId="3464"/>
    <cellStyle name="Style 4 2" xfId="3465"/>
    <cellStyle name="Style 4 3" xfId="6356"/>
    <cellStyle name="Style 40" xfId="3466"/>
    <cellStyle name="Style 40 2" xfId="3467"/>
    <cellStyle name="Style 41" xfId="3468"/>
    <cellStyle name="Style 41 2" xfId="3469"/>
    <cellStyle name="Style 42" xfId="3470"/>
    <cellStyle name="Style 42 2" xfId="3471"/>
    <cellStyle name="Style 43" xfId="3472"/>
    <cellStyle name="Style 43 2" xfId="3473"/>
    <cellStyle name="Style 44" xfId="3474"/>
    <cellStyle name="Style 44 2" xfId="3475"/>
    <cellStyle name="Style 45" xfId="3476"/>
    <cellStyle name="Style 45 2" xfId="3477"/>
    <cellStyle name="Style 46" xfId="3478"/>
    <cellStyle name="Style 46 2" xfId="3479"/>
    <cellStyle name="Style 46 3" xfId="6357"/>
    <cellStyle name="Style 47" xfId="3480"/>
    <cellStyle name="Style 47 2" xfId="3481"/>
    <cellStyle name="Style 47 3" xfId="6358"/>
    <cellStyle name="Style 48" xfId="3482"/>
    <cellStyle name="Style 48 2" xfId="3483"/>
    <cellStyle name="Style 49" xfId="3484"/>
    <cellStyle name="Style 49 2" xfId="3485"/>
    <cellStyle name="Style 5" xfId="3486"/>
    <cellStyle name="Style 50" xfId="3487"/>
    <cellStyle name="Style 50 2" xfId="3488"/>
    <cellStyle name="Style 51" xfId="3489"/>
    <cellStyle name="Style 51 2" xfId="3490"/>
    <cellStyle name="Style 52" xfId="3491"/>
    <cellStyle name="Style 52 2" xfId="3492"/>
    <cellStyle name="Style 53" xfId="3493"/>
    <cellStyle name="Style 53 2" xfId="3494"/>
    <cellStyle name="Style 53 3" xfId="6359"/>
    <cellStyle name="Style 54" xfId="3495"/>
    <cellStyle name="Style 54 2" xfId="3496"/>
    <cellStyle name="Style 55" xfId="3497"/>
    <cellStyle name="Style 55 2" xfId="3498"/>
    <cellStyle name="Style 56" xfId="3499"/>
    <cellStyle name="Style 57" xfId="3500"/>
    <cellStyle name="Style 58" xfId="3501"/>
    <cellStyle name="Style 59" xfId="3502"/>
    <cellStyle name="Style 6" xfId="3503"/>
    <cellStyle name="Style 6 2" xfId="3504"/>
    <cellStyle name="Style 6 3" xfId="6360"/>
    <cellStyle name="Style 60" xfId="3505"/>
    <cellStyle name="Style 61" xfId="3506"/>
    <cellStyle name="Style 62" xfId="3507"/>
    <cellStyle name="Style 63" xfId="3508"/>
    <cellStyle name="Style 64" xfId="3509"/>
    <cellStyle name="Style 65" xfId="3510"/>
    <cellStyle name="Style 66" xfId="3511"/>
    <cellStyle name="Style 67" xfId="3512"/>
    <cellStyle name="Style 68" xfId="3513"/>
    <cellStyle name="Style 69" xfId="3514"/>
    <cellStyle name="Style 7" xfId="3515"/>
    <cellStyle name="Style 7 2" xfId="3516"/>
    <cellStyle name="Style 7 3" xfId="6361"/>
    <cellStyle name="Style 70" xfId="3517"/>
    <cellStyle name="Style 71" xfId="3518"/>
    <cellStyle name="Style 72" xfId="3519"/>
    <cellStyle name="Style 73" xfId="3520"/>
    <cellStyle name="Style 74" xfId="3521"/>
    <cellStyle name="Style 75" xfId="3522"/>
    <cellStyle name="Style 75 2" xfId="6362"/>
    <cellStyle name="Style 76" xfId="3523"/>
    <cellStyle name="Style 77" xfId="3524"/>
    <cellStyle name="Style 77 2" xfId="6363"/>
    <cellStyle name="Style 78" xfId="3525"/>
    <cellStyle name="Style 79" xfId="3526"/>
    <cellStyle name="Style 8" xfId="3527"/>
    <cellStyle name="Style 8 2" xfId="3528"/>
    <cellStyle name="Style 80" xfId="3529"/>
    <cellStyle name="Style 81" xfId="3530"/>
    <cellStyle name="Style 82" xfId="3531"/>
    <cellStyle name="Style 83" xfId="3532"/>
    <cellStyle name="Style 84" xfId="3533"/>
    <cellStyle name="Style 85" xfId="3534"/>
    <cellStyle name="Style 86" xfId="3535"/>
    <cellStyle name="Style 87" xfId="3536"/>
    <cellStyle name="Style 87 2" xfId="6364"/>
    <cellStyle name="Style 88" xfId="3537"/>
    <cellStyle name="Style 89" xfId="3538"/>
    <cellStyle name="Style 9" xfId="3539"/>
    <cellStyle name="Style 9 2" xfId="3540"/>
    <cellStyle name="Style 90" xfId="3541"/>
    <cellStyle name="Style 91" xfId="3542"/>
    <cellStyle name="Style 92" xfId="3543"/>
    <cellStyle name="Style 93" xfId="3544"/>
    <cellStyle name="Style 94" xfId="3545"/>
    <cellStyle name="Style 95" xfId="3546"/>
    <cellStyle name="Style 96" xfId="3547"/>
    <cellStyle name="Style 96 2" xfId="6365"/>
    <cellStyle name="Style 97" xfId="3548"/>
    <cellStyle name="Style 98" xfId="3549"/>
    <cellStyle name="Style 99" xfId="3550"/>
    <cellStyle name="Style Date" xfId="3551"/>
    <cellStyle name="style_1" xfId="3552"/>
    <cellStyle name="subhead" xfId="3553"/>
    <cellStyle name="subhead 2" xfId="3554"/>
    <cellStyle name="subhead 3" xfId="6366"/>
    <cellStyle name="Subtotal" xfId="3555"/>
    <cellStyle name="symbol" xfId="3556"/>
    <cellStyle name="T" xfId="3557"/>
    <cellStyle name="T 2" xfId="3558"/>
    <cellStyle name="T 2 2" xfId="3559"/>
    <cellStyle name="T 2 2 2" xfId="6367"/>
    <cellStyle name="T 2 3" xfId="6368"/>
    <cellStyle name="T 2 4" xfId="6369"/>
    <cellStyle name="T 3" xfId="3560"/>
    <cellStyle name="T 3 2" xfId="6370"/>
    <cellStyle name="T 4" xfId="6371"/>
    <cellStyle name="T 5" xfId="6372"/>
    <cellStyle name="T_02.PH BIEU KS QNinh (1-10KHKT-NSDP)" xfId="9668"/>
    <cellStyle name="T_02.PH BIEU KS QNinh (1-10KHKT-NSDP) 2" xfId="9669"/>
    <cellStyle name="T_15_10_2013 BC nhu cau von doi ung ODA (2014-2016) ngay 15102013 Sua" xfId="3561"/>
    <cellStyle name="T_15_10_2013 BC nhu cau von doi ung ODA (2014-2016) ngay 15102013 Sua 2" xfId="3562"/>
    <cellStyle name="T_15_10_2013 BC nhu cau von doi ung ODA (2014-2016) ngay 15102013 Sua 2 2" xfId="6373"/>
    <cellStyle name="T_15_10_2013 BC nhu cau von doi ung ODA (2014-2016) ngay 15102013 Sua 3" xfId="6374"/>
    <cellStyle name="T_15_10_2013 BC nhu cau von doi ung ODA (2014-2016) ngay 15102013 Sua 4" xfId="6375"/>
    <cellStyle name="T_36- Quang Ngai - 2014 " xfId="9670"/>
    <cellStyle name="T_bao cao" xfId="3563"/>
    <cellStyle name="T_bao cao 2" xfId="3564"/>
    <cellStyle name="T_bao cao 2 2" xfId="3565"/>
    <cellStyle name="T_bao cao 2 2 2" xfId="6376"/>
    <cellStyle name="T_bao cao 2 3" xfId="6377"/>
    <cellStyle name="T_bao cao 2 4" xfId="6378"/>
    <cellStyle name="T_bao cao 3" xfId="3566"/>
    <cellStyle name="T_bao cao 3 2" xfId="6379"/>
    <cellStyle name="T_bao cao 4" xfId="6380"/>
    <cellStyle name="T_bao cao 5" xfId="6381"/>
    <cellStyle name="T_bao cao phan bo KHDT 2011(final)" xfId="3567"/>
    <cellStyle name="T_bao cao phan bo KHDT 2011(final) 2" xfId="3568"/>
    <cellStyle name="T_bao cao phan bo KHDT 2011(final) 2 2" xfId="6382"/>
    <cellStyle name="T_bao cao phan bo KHDT 2011(final) 3" xfId="6383"/>
    <cellStyle name="T_bao cao phan bo KHDT 2011(final) 4" xfId="6384"/>
    <cellStyle name="T_Bao cao so lieu kiem toan nam 2007 sua" xfId="3569"/>
    <cellStyle name="T_Bao cao so lieu kiem toan nam 2007 sua 2" xfId="3570"/>
    <cellStyle name="T_Bao cao so lieu kiem toan nam 2007 sua 2 2" xfId="3571"/>
    <cellStyle name="T_Bao cao so lieu kiem toan nam 2007 sua 2 2 2" xfId="6385"/>
    <cellStyle name="T_Bao cao so lieu kiem toan nam 2007 sua 2 3" xfId="6386"/>
    <cellStyle name="T_Bao cao so lieu kiem toan nam 2007 sua 2 4" xfId="6387"/>
    <cellStyle name="T_Bao cao so lieu kiem toan nam 2007 sua 3" xfId="3572"/>
    <cellStyle name="T_Bao cao so lieu kiem toan nam 2007 sua 3 2" xfId="6388"/>
    <cellStyle name="T_Bao cao so lieu kiem toan nam 2007 sua 4" xfId="6389"/>
    <cellStyle name="T_Bao cao so lieu kiem toan nam 2007 sua 5" xfId="6390"/>
    <cellStyle name="T_Bao cao so lieu kiem toan nam 2007 sua_!1 1 bao cao giao KH ve HTCMT vung TNB   12-12-2011" xfId="3573"/>
    <cellStyle name="T_Bao cao so lieu kiem toan nam 2007 sua_!1 1 bao cao giao KH ve HTCMT vung TNB   12-12-2011 2" xfId="3574"/>
    <cellStyle name="T_Bao cao so lieu kiem toan nam 2007 sua_!1 1 bao cao giao KH ve HTCMT vung TNB   12-12-2011 2 2" xfId="3575"/>
    <cellStyle name="T_Bao cao so lieu kiem toan nam 2007 sua_!1 1 bao cao giao KH ve HTCMT vung TNB   12-12-2011 2 2 2" xfId="6391"/>
    <cellStyle name="T_Bao cao so lieu kiem toan nam 2007 sua_!1 1 bao cao giao KH ve HTCMT vung TNB   12-12-2011 2 3" xfId="6392"/>
    <cellStyle name="T_Bao cao so lieu kiem toan nam 2007 sua_!1 1 bao cao giao KH ve HTCMT vung TNB   12-12-2011 2 4" xfId="6393"/>
    <cellStyle name="T_Bao cao so lieu kiem toan nam 2007 sua_!1 1 bao cao giao KH ve HTCMT vung TNB   12-12-2011 3" xfId="3576"/>
    <cellStyle name="T_Bao cao so lieu kiem toan nam 2007 sua_!1 1 bao cao giao KH ve HTCMT vung TNB   12-12-2011 3 2" xfId="6394"/>
    <cellStyle name="T_Bao cao so lieu kiem toan nam 2007 sua_!1 1 bao cao giao KH ve HTCMT vung TNB   12-12-2011 4" xfId="6395"/>
    <cellStyle name="T_Bao cao so lieu kiem toan nam 2007 sua_!1 1 bao cao giao KH ve HTCMT vung TNB   12-12-2011 5" xfId="6396"/>
    <cellStyle name="T_Bao cao so lieu kiem toan nam 2007 sua_Bieu TPCP 2015-xin keo dai 3.2016" xfId="6397"/>
    <cellStyle name="T_Bao cao so lieu kiem toan nam 2007 sua_Bieu TPCP 2015-xin keo dai 3.2016 2" xfId="6398"/>
    <cellStyle name="T_Bao cao so lieu kiem toan nam 2007 sua_KH TPCP vung TNB (03-1-2012)" xfId="3577"/>
    <cellStyle name="T_Bao cao so lieu kiem toan nam 2007 sua_KH TPCP vung TNB (03-1-2012) 2" xfId="3578"/>
    <cellStyle name="T_Bao cao so lieu kiem toan nam 2007 sua_KH TPCP vung TNB (03-1-2012) 2 2" xfId="3579"/>
    <cellStyle name="T_Bao cao so lieu kiem toan nam 2007 sua_KH TPCP vung TNB (03-1-2012) 2 2 2" xfId="6399"/>
    <cellStyle name="T_Bao cao so lieu kiem toan nam 2007 sua_KH TPCP vung TNB (03-1-2012) 2 3" xfId="6400"/>
    <cellStyle name="T_Bao cao so lieu kiem toan nam 2007 sua_KH TPCP vung TNB (03-1-2012) 2 4" xfId="6401"/>
    <cellStyle name="T_Bao cao so lieu kiem toan nam 2007 sua_KH TPCP vung TNB (03-1-2012) 3" xfId="3580"/>
    <cellStyle name="T_Bao cao so lieu kiem toan nam 2007 sua_KH TPCP vung TNB (03-1-2012) 3 2" xfId="6402"/>
    <cellStyle name="T_Bao cao so lieu kiem toan nam 2007 sua_KH TPCP vung TNB (03-1-2012) 4" xfId="6403"/>
    <cellStyle name="T_Bao cao so lieu kiem toan nam 2007 sua_KH TPCP vung TNB (03-1-2012) 5" xfId="6404"/>
    <cellStyle name="T_Bao cao so lieu kiem toan nam 2007 sua_ra soat theo 7356" xfId="6405"/>
    <cellStyle name="T_Bao cao so lieu kiem toan nam 2007 sua_ra soat theo 7356 2" xfId="6406"/>
    <cellStyle name="T_Bao cao so lieu kiem toan nam 2007 sua_ra soat theo 7356_Bao cao no dong XDCB-9590-BYT-Rut gon" xfId="6407"/>
    <cellStyle name="T_Bao cao so lieu kiem toan nam 2007 sua_ra soat theo 7356_Bao cao no dong XDCB-9590-BYT-Rut gon 2" xfId="6408"/>
    <cellStyle name="T_Bao cao so lieu kiem toan nam 2007 sua_ra soat theo 7356_Bieu 11-TPCP KH 2013" xfId="6409"/>
    <cellStyle name="T_Bao cao so lieu kiem toan nam 2007 sua_ra soat theo 7356_Bieu 11-TPCP KH 2013 2" xfId="6410"/>
    <cellStyle name="T_Bao cao so lieu kiem toan nam 2007 sua_TONG HOP CHUNG 3.2.2012 (ban cuoi)" xfId="6411"/>
    <cellStyle name="T_Bao cao so lieu kiem toan nam 2007 sua_TONG HOP CHUNG 3.2.2012 (ban cuoi) 2" xfId="6412"/>
    <cellStyle name="T_Bao cao so lieu kiem toan nam 2007 sua_TONG HOP CHUNG 3.2.2012 (ban cuoi)_Bao cao no dong XDCB-9590-BYT-Rut gon" xfId="6413"/>
    <cellStyle name="T_Bao cao so lieu kiem toan nam 2007 sua_TONG HOP CHUNG 3.2.2012 (ban cuoi)_Bao cao no dong XDCB-9590-BYT-Rut gon 2" xfId="6414"/>
    <cellStyle name="T_bao cao_!1 1 bao cao giao KH ve HTCMT vung TNB   12-12-2011" xfId="3581"/>
    <cellStyle name="T_bao cao_!1 1 bao cao giao KH ve HTCMT vung TNB   12-12-2011 2" xfId="3582"/>
    <cellStyle name="T_bao cao_!1 1 bao cao giao KH ve HTCMT vung TNB   12-12-2011 2 2" xfId="3583"/>
    <cellStyle name="T_bao cao_!1 1 bao cao giao KH ve HTCMT vung TNB   12-12-2011 2 2 2" xfId="6415"/>
    <cellStyle name="T_bao cao_!1 1 bao cao giao KH ve HTCMT vung TNB   12-12-2011 2 3" xfId="6416"/>
    <cellStyle name="T_bao cao_!1 1 bao cao giao KH ve HTCMT vung TNB   12-12-2011 2 4" xfId="6417"/>
    <cellStyle name="T_bao cao_!1 1 bao cao giao KH ve HTCMT vung TNB   12-12-2011 3" xfId="3584"/>
    <cellStyle name="T_bao cao_!1 1 bao cao giao KH ve HTCMT vung TNB   12-12-2011 3 2" xfId="6418"/>
    <cellStyle name="T_bao cao_!1 1 bao cao giao KH ve HTCMT vung TNB   12-12-2011 4" xfId="6419"/>
    <cellStyle name="T_bao cao_!1 1 bao cao giao KH ve HTCMT vung TNB   12-12-2011 5" xfId="6420"/>
    <cellStyle name="T_bao cao_Bieu4HTMT" xfId="3585"/>
    <cellStyle name="T_bao cao_Bieu4HTMT 2" xfId="3586"/>
    <cellStyle name="T_bao cao_Bieu4HTMT 2 2" xfId="3587"/>
    <cellStyle name="T_bao cao_Bieu4HTMT 2 2 2" xfId="6421"/>
    <cellStyle name="T_bao cao_Bieu4HTMT 2 3" xfId="6422"/>
    <cellStyle name="T_bao cao_Bieu4HTMT 2 4" xfId="6423"/>
    <cellStyle name="T_bao cao_Bieu4HTMT 3" xfId="3588"/>
    <cellStyle name="T_bao cao_Bieu4HTMT 3 2" xfId="6424"/>
    <cellStyle name="T_bao cao_Bieu4HTMT 4" xfId="6425"/>
    <cellStyle name="T_bao cao_Bieu4HTMT 5" xfId="6426"/>
    <cellStyle name="T_bao cao_Bieu4HTMT_!1 1 bao cao giao KH ve HTCMT vung TNB   12-12-2011" xfId="3589"/>
    <cellStyle name="T_bao cao_Bieu4HTMT_!1 1 bao cao giao KH ve HTCMT vung TNB   12-12-2011 2" xfId="3590"/>
    <cellStyle name="T_bao cao_Bieu4HTMT_!1 1 bao cao giao KH ve HTCMT vung TNB   12-12-2011 2 2" xfId="3591"/>
    <cellStyle name="T_bao cao_Bieu4HTMT_!1 1 bao cao giao KH ve HTCMT vung TNB   12-12-2011 2 2 2" xfId="6427"/>
    <cellStyle name="T_bao cao_Bieu4HTMT_!1 1 bao cao giao KH ve HTCMT vung TNB   12-12-2011 2 3" xfId="6428"/>
    <cellStyle name="T_bao cao_Bieu4HTMT_!1 1 bao cao giao KH ve HTCMT vung TNB   12-12-2011 2 4" xfId="6429"/>
    <cellStyle name="T_bao cao_Bieu4HTMT_!1 1 bao cao giao KH ve HTCMT vung TNB   12-12-2011 3" xfId="3592"/>
    <cellStyle name="T_bao cao_Bieu4HTMT_!1 1 bao cao giao KH ve HTCMT vung TNB   12-12-2011 3 2" xfId="6430"/>
    <cellStyle name="T_bao cao_Bieu4HTMT_!1 1 bao cao giao KH ve HTCMT vung TNB   12-12-2011 4" xfId="6431"/>
    <cellStyle name="T_bao cao_Bieu4HTMT_!1 1 bao cao giao KH ve HTCMT vung TNB   12-12-2011 5" xfId="6432"/>
    <cellStyle name="T_bao cao_Bieu4HTMT_KH TPCP vung TNB (03-1-2012)" xfId="3593"/>
    <cellStyle name="T_bao cao_Bieu4HTMT_KH TPCP vung TNB (03-1-2012) 2" xfId="3594"/>
    <cellStyle name="T_bao cao_Bieu4HTMT_KH TPCP vung TNB (03-1-2012) 2 2" xfId="3595"/>
    <cellStyle name="T_bao cao_Bieu4HTMT_KH TPCP vung TNB (03-1-2012) 2 2 2" xfId="6433"/>
    <cellStyle name="T_bao cao_Bieu4HTMT_KH TPCP vung TNB (03-1-2012) 2 3" xfId="6434"/>
    <cellStyle name="T_bao cao_Bieu4HTMT_KH TPCP vung TNB (03-1-2012) 2 4" xfId="6435"/>
    <cellStyle name="T_bao cao_Bieu4HTMT_KH TPCP vung TNB (03-1-2012) 3" xfId="3596"/>
    <cellStyle name="T_bao cao_Bieu4HTMT_KH TPCP vung TNB (03-1-2012) 3 2" xfId="6436"/>
    <cellStyle name="T_bao cao_Bieu4HTMT_KH TPCP vung TNB (03-1-2012) 4" xfId="6437"/>
    <cellStyle name="T_bao cao_Bieu4HTMT_KH TPCP vung TNB (03-1-2012) 5" xfId="6438"/>
    <cellStyle name="T_bao cao_KH TPCP vung TNB (03-1-2012)" xfId="3597"/>
    <cellStyle name="T_bao cao_KH TPCP vung TNB (03-1-2012) 2" xfId="3598"/>
    <cellStyle name="T_bao cao_KH TPCP vung TNB (03-1-2012) 2 2" xfId="3599"/>
    <cellStyle name="T_bao cao_KH TPCP vung TNB (03-1-2012) 2 2 2" xfId="6439"/>
    <cellStyle name="T_bao cao_KH TPCP vung TNB (03-1-2012) 2 3" xfId="6440"/>
    <cellStyle name="T_bao cao_KH TPCP vung TNB (03-1-2012) 2 4" xfId="6441"/>
    <cellStyle name="T_bao cao_KH TPCP vung TNB (03-1-2012) 3" xfId="3600"/>
    <cellStyle name="T_bao cao_KH TPCP vung TNB (03-1-2012) 3 2" xfId="6442"/>
    <cellStyle name="T_bao cao_KH TPCP vung TNB (03-1-2012) 4" xfId="6443"/>
    <cellStyle name="T_bao cao_KH TPCP vung TNB (03-1-2012) 5" xfId="6444"/>
    <cellStyle name="T_bao cao_ra soat theo 7356" xfId="6445"/>
    <cellStyle name="T_bao cao_ra soat theo 7356 2" xfId="6446"/>
    <cellStyle name="T_bao cao_ra soat theo 7356_Bao cao no dong XDCB-9590-BYT-Rut gon" xfId="6447"/>
    <cellStyle name="T_bao cao_ra soat theo 7356_Bao cao no dong XDCB-9590-BYT-Rut gon 2" xfId="6448"/>
    <cellStyle name="T_bao cao_ra soat theo 7356_Bieu 11-TPCP KH 2013" xfId="6449"/>
    <cellStyle name="T_bao cao_ra soat theo 7356_Bieu 11-TPCP KH 2013 2" xfId="6450"/>
    <cellStyle name="T_bao cao_TONG HOP CHUNG 3.2.2012 (ban cuoi)" xfId="6451"/>
    <cellStyle name="T_bao cao_TONG HOP CHUNG 3.2.2012 (ban cuoi) 2" xfId="6452"/>
    <cellStyle name="T_bao cao_TONG HOP CHUNG 3.2.2012 (ban cuoi)_Bao cao no dong XDCB-9590-BYT-Rut gon" xfId="6453"/>
    <cellStyle name="T_bao cao_TONG HOP CHUNG 3.2.2012 (ban cuoi)_Bao cao no dong XDCB-9590-BYT-Rut gon 2" xfId="6454"/>
    <cellStyle name="T_BBTNG-06" xfId="3601"/>
    <cellStyle name="T_BBTNG-06 2" xfId="3602"/>
    <cellStyle name="T_BBTNG-06 2 2" xfId="3603"/>
    <cellStyle name="T_BBTNG-06 2 2 2" xfId="6455"/>
    <cellStyle name="T_BBTNG-06 2 3" xfId="6456"/>
    <cellStyle name="T_BBTNG-06 2 4" xfId="6457"/>
    <cellStyle name="T_BBTNG-06 3" xfId="3604"/>
    <cellStyle name="T_BBTNG-06 3 2" xfId="6458"/>
    <cellStyle name="T_BBTNG-06 4" xfId="6459"/>
    <cellStyle name="T_BBTNG-06 5" xfId="6460"/>
    <cellStyle name="T_BBTNG-06_!1 1 bao cao giao KH ve HTCMT vung TNB   12-12-2011" xfId="3605"/>
    <cellStyle name="T_BBTNG-06_!1 1 bao cao giao KH ve HTCMT vung TNB   12-12-2011 2" xfId="3606"/>
    <cellStyle name="T_BBTNG-06_!1 1 bao cao giao KH ve HTCMT vung TNB   12-12-2011 2 2" xfId="3607"/>
    <cellStyle name="T_BBTNG-06_!1 1 bao cao giao KH ve HTCMT vung TNB   12-12-2011 2 2 2" xfId="6461"/>
    <cellStyle name="T_BBTNG-06_!1 1 bao cao giao KH ve HTCMT vung TNB   12-12-2011 2 3" xfId="6462"/>
    <cellStyle name="T_BBTNG-06_!1 1 bao cao giao KH ve HTCMT vung TNB   12-12-2011 2 4" xfId="6463"/>
    <cellStyle name="T_BBTNG-06_!1 1 bao cao giao KH ve HTCMT vung TNB   12-12-2011 3" xfId="3608"/>
    <cellStyle name="T_BBTNG-06_!1 1 bao cao giao KH ve HTCMT vung TNB   12-12-2011 3 2" xfId="6464"/>
    <cellStyle name="T_BBTNG-06_!1 1 bao cao giao KH ve HTCMT vung TNB   12-12-2011 4" xfId="6465"/>
    <cellStyle name="T_BBTNG-06_!1 1 bao cao giao KH ve HTCMT vung TNB   12-12-2011 5" xfId="6466"/>
    <cellStyle name="T_BBTNG-06_Bieu4HTMT" xfId="3609"/>
    <cellStyle name="T_BBTNG-06_Bieu4HTMT 2" xfId="3610"/>
    <cellStyle name="T_BBTNG-06_Bieu4HTMT 2 2" xfId="3611"/>
    <cellStyle name="T_BBTNG-06_Bieu4HTMT 2 2 2" xfId="6467"/>
    <cellStyle name="T_BBTNG-06_Bieu4HTMT 2 3" xfId="6468"/>
    <cellStyle name="T_BBTNG-06_Bieu4HTMT 2 4" xfId="6469"/>
    <cellStyle name="T_BBTNG-06_Bieu4HTMT 3" xfId="3612"/>
    <cellStyle name="T_BBTNG-06_Bieu4HTMT 3 2" xfId="6470"/>
    <cellStyle name="T_BBTNG-06_Bieu4HTMT 4" xfId="6471"/>
    <cellStyle name="T_BBTNG-06_Bieu4HTMT 5" xfId="6472"/>
    <cellStyle name="T_BBTNG-06_Bieu4HTMT_!1 1 bao cao giao KH ve HTCMT vung TNB   12-12-2011" xfId="3613"/>
    <cellStyle name="T_BBTNG-06_Bieu4HTMT_!1 1 bao cao giao KH ve HTCMT vung TNB   12-12-2011 2" xfId="3614"/>
    <cellStyle name="T_BBTNG-06_Bieu4HTMT_!1 1 bao cao giao KH ve HTCMT vung TNB   12-12-2011 2 2" xfId="3615"/>
    <cellStyle name="T_BBTNG-06_Bieu4HTMT_!1 1 bao cao giao KH ve HTCMT vung TNB   12-12-2011 2 2 2" xfId="6473"/>
    <cellStyle name="T_BBTNG-06_Bieu4HTMT_!1 1 bao cao giao KH ve HTCMT vung TNB   12-12-2011 2 3" xfId="6474"/>
    <cellStyle name="T_BBTNG-06_Bieu4HTMT_!1 1 bao cao giao KH ve HTCMT vung TNB   12-12-2011 2 4" xfId="6475"/>
    <cellStyle name="T_BBTNG-06_Bieu4HTMT_!1 1 bao cao giao KH ve HTCMT vung TNB   12-12-2011 3" xfId="3616"/>
    <cellStyle name="T_BBTNG-06_Bieu4HTMT_!1 1 bao cao giao KH ve HTCMT vung TNB   12-12-2011 3 2" xfId="6476"/>
    <cellStyle name="T_BBTNG-06_Bieu4HTMT_!1 1 bao cao giao KH ve HTCMT vung TNB   12-12-2011 4" xfId="6477"/>
    <cellStyle name="T_BBTNG-06_Bieu4HTMT_!1 1 bao cao giao KH ve HTCMT vung TNB   12-12-2011 5" xfId="6478"/>
    <cellStyle name="T_BBTNG-06_Bieu4HTMT_KH TPCP vung TNB (03-1-2012)" xfId="3617"/>
    <cellStyle name="T_BBTNG-06_Bieu4HTMT_KH TPCP vung TNB (03-1-2012) 2" xfId="3618"/>
    <cellStyle name="T_BBTNG-06_Bieu4HTMT_KH TPCP vung TNB (03-1-2012) 2 2" xfId="3619"/>
    <cellStyle name="T_BBTNG-06_Bieu4HTMT_KH TPCP vung TNB (03-1-2012) 2 2 2" xfId="6479"/>
    <cellStyle name="T_BBTNG-06_Bieu4HTMT_KH TPCP vung TNB (03-1-2012) 2 3" xfId="6480"/>
    <cellStyle name="T_BBTNG-06_Bieu4HTMT_KH TPCP vung TNB (03-1-2012) 2 4" xfId="6481"/>
    <cellStyle name="T_BBTNG-06_Bieu4HTMT_KH TPCP vung TNB (03-1-2012) 3" xfId="3620"/>
    <cellStyle name="T_BBTNG-06_Bieu4HTMT_KH TPCP vung TNB (03-1-2012) 3 2" xfId="6482"/>
    <cellStyle name="T_BBTNG-06_Bieu4HTMT_KH TPCP vung TNB (03-1-2012) 4" xfId="6483"/>
    <cellStyle name="T_BBTNG-06_Bieu4HTMT_KH TPCP vung TNB (03-1-2012) 5" xfId="6484"/>
    <cellStyle name="T_BBTNG-06_KH TPCP vung TNB (03-1-2012)" xfId="3621"/>
    <cellStyle name="T_BBTNG-06_KH TPCP vung TNB (03-1-2012) 2" xfId="3622"/>
    <cellStyle name="T_BBTNG-06_KH TPCP vung TNB (03-1-2012) 2 2" xfId="3623"/>
    <cellStyle name="T_BBTNG-06_KH TPCP vung TNB (03-1-2012) 2 2 2" xfId="6485"/>
    <cellStyle name="T_BBTNG-06_KH TPCP vung TNB (03-1-2012) 2 3" xfId="6486"/>
    <cellStyle name="T_BBTNG-06_KH TPCP vung TNB (03-1-2012) 2 4" xfId="6487"/>
    <cellStyle name="T_BBTNG-06_KH TPCP vung TNB (03-1-2012) 3" xfId="3624"/>
    <cellStyle name="T_BBTNG-06_KH TPCP vung TNB (03-1-2012) 3 2" xfId="6488"/>
    <cellStyle name="T_BBTNG-06_KH TPCP vung TNB (03-1-2012) 4" xfId="6489"/>
    <cellStyle name="T_BBTNG-06_KH TPCP vung TNB (03-1-2012) 5" xfId="6490"/>
    <cellStyle name="T_BBTNG-06_ra soat theo 7356" xfId="6491"/>
    <cellStyle name="T_BBTNG-06_ra soat theo 7356 2" xfId="6492"/>
    <cellStyle name="T_BBTNG-06_ra soat theo 7356_Bao cao no dong XDCB-9590-BYT-Rut gon" xfId="6493"/>
    <cellStyle name="T_BBTNG-06_ra soat theo 7356_Bao cao no dong XDCB-9590-BYT-Rut gon 2" xfId="6494"/>
    <cellStyle name="T_BBTNG-06_ra soat theo 7356_Bieu 11-TPCP KH 2013" xfId="6495"/>
    <cellStyle name="T_BBTNG-06_ra soat theo 7356_Bieu 11-TPCP KH 2013 2" xfId="6496"/>
    <cellStyle name="T_BBTNG-06_TONG HOP CHUNG 3.2.2012 (ban cuoi)" xfId="6497"/>
    <cellStyle name="T_BBTNG-06_TONG HOP CHUNG 3.2.2012 (ban cuoi) 2" xfId="6498"/>
    <cellStyle name="T_BBTNG-06_TONG HOP CHUNG 3.2.2012 (ban cuoi)_Bao cao no dong XDCB-9590-BYT-Rut gon" xfId="6499"/>
    <cellStyle name="T_BBTNG-06_TONG HOP CHUNG 3.2.2012 (ban cuoi)_Bao cao no dong XDCB-9590-BYT-Rut gon 2" xfId="6500"/>
    <cellStyle name="T_BC  NAM 2007" xfId="3625"/>
    <cellStyle name="T_BC  NAM 2007 2" xfId="3626"/>
    <cellStyle name="T_BC  NAM 2007 2 2" xfId="3627"/>
    <cellStyle name="T_BC  NAM 2007 2 2 2" xfId="6501"/>
    <cellStyle name="T_BC  NAM 2007 2 3" xfId="6502"/>
    <cellStyle name="T_BC  NAM 2007 2 4" xfId="6503"/>
    <cellStyle name="T_BC  NAM 2007 3" xfId="3628"/>
    <cellStyle name="T_BC  NAM 2007 3 2" xfId="6504"/>
    <cellStyle name="T_BC  NAM 2007 4" xfId="6505"/>
    <cellStyle name="T_BC  NAM 2007 5" xfId="6506"/>
    <cellStyle name="T_BC CTMT-2008 Ttinh" xfId="3629"/>
    <cellStyle name="T_BC CTMT-2008 Ttinh 2" xfId="3630"/>
    <cellStyle name="T_BC CTMT-2008 Ttinh 2 2" xfId="3631"/>
    <cellStyle name="T_BC CTMT-2008 Ttinh 2 2 2" xfId="6507"/>
    <cellStyle name="T_BC CTMT-2008 Ttinh 2 3" xfId="6508"/>
    <cellStyle name="T_BC CTMT-2008 Ttinh 2 4" xfId="6509"/>
    <cellStyle name="T_BC CTMT-2008 Ttinh 3" xfId="3632"/>
    <cellStyle name="T_BC CTMT-2008 Ttinh 3 2" xfId="6510"/>
    <cellStyle name="T_BC CTMT-2008 Ttinh 4" xfId="6511"/>
    <cellStyle name="T_BC CTMT-2008 Ttinh 5" xfId="6512"/>
    <cellStyle name="T_BC CTMT-2008 Ttinh_!1 1 bao cao giao KH ve HTCMT vung TNB   12-12-2011" xfId="3633"/>
    <cellStyle name="T_BC CTMT-2008 Ttinh_!1 1 bao cao giao KH ve HTCMT vung TNB   12-12-2011 2" xfId="3634"/>
    <cellStyle name="T_BC CTMT-2008 Ttinh_!1 1 bao cao giao KH ve HTCMT vung TNB   12-12-2011 2 2" xfId="3635"/>
    <cellStyle name="T_BC CTMT-2008 Ttinh_!1 1 bao cao giao KH ve HTCMT vung TNB   12-12-2011 2 2 2" xfId="6513"/>
    <cellStyle name="T_BC CTMT-2008 Ttinh_!1 1 bao cao giao KH ve HTCMT vung TNB   12-12-2011 2 3" xfId="6514"/>
    <cellStyle name="T_BC CTMT-2008 Ttinh_!1 1 bao cao giao KH ve HTCMT vung TNB   12-12-2011 2 4" xfId="6515"/>
    <cellStyle name="T_BC CTMT-2008 Ttinh_!1 1 bao cao giao KH ve HTCMT vung TNB   12-12-2011 3" xfId="3636"/>
    <cellStyle name="T_BC CTMT-2008 Ttinh_!1 1 bao cao giao KH ve HTCMT vung TNB   12-12-2011 3 2" xfId="6516"/>
    <cellStyle name="T_BC CTMT-2008 Ttinh_!1 1 bao cao giao KH ve HTCMT vung TNB   12-12-2011 4" xfId="6517"/>
    <cellStyle name="T_BC CTMT-2008 Ttinh_!1 1 bao cao giao KH ve HTCMT vung TNB   12-12-2011 5" xfId="6518"/>
    <cellStyle name="T_BC CTMT-2008 Ttinh_Bieu TPCP 2015-xin keo dai 3.2016" xfId="6519"/>
    <cellStyle name="T_BC CTMT-2008 Ttinh_Bieu TPCP 2015-xin keo dai 3.2016 2" xfId="6520"/>
    <cellStyle name="T_BC CTMT-2008 Ttinh_KH TPCP vung TNB (03-1-2012)" xfId="3637"/>
    <cellStyle name="T_BC CTMT-2008 Ttinh_KH TPCP vung TNB (03-1-2012) 2" xfId="3638"/>
    <cellStyle name="T_BC CTMT-2008 Ttinh_KH TPCP vung TNB (03-1-2012) 2 2" xfId="3639"/>
    <cellStyle name="T_BC CTMT-2008 Ttinh_KH TPCP vung TNB (03-1-2012) 2 2 2" xfId="6521"/>
    <cellStyle name="T_BC CTMT-2008 Ttinh_KH TPCP vung TNB (03-1-2012) 2 3" xfId="6522"/>
    <cellStyle name="T_BC CTMT-2008 Ttinh_KH TPCP vung TNB (03-1-2012) 2 4" xfId="6523"/>
    <cellStyle name="T_BC CTMT-2008 Ttinh_KH TPCP vung TNB (03-1-2012) 3" xfId="3640"/>
    <cellStyle name="T_BC CTMT-2008 Ttinh_KH TPCP vung TNB (03-1-2012) 3 2" xfId="6524"/>
    <cellStyle name="T_BC CTMT-2008 Ttinh_KH TPCP vung TNB (03-1-2012) 4" xfId="6525"/>
    <cellStyle name="T_BC CTMT-2008 Ttinh_KH TPCP vung TNB (03-1-2012) 5" xfId="6526"/>
    <cellStyle name="T_BC CTMT-2008 Ttinh_ra soat theo 7356" xfId="6527"/>
    <cellStyle name="T_BC CTMT-2008 Ttinh_ra soat theo 7356 2" xfId="6528"/>
    <cellStyle name="T_BC CTMT-2008 Ttinh_ra soat theo 7356_Bao cao no dong XDCB-9590-BYT-Rut gon" xfId="6529"/>
    <cellStyle name="T_BC CTMT-2008 Ttinh_ra soat theo 7356_Bao cao no dong XDCB-9590-BYT-Rut gon 2" xfId="6530"/>
    <cellStyle name="T_BC CTMT-2008 Ttinh_ra soat theo 7356_Bieu 11-TPCP KH 2013" xfId="6531"/>
    <cellStyle name="T_BC CTMT-2008 Ttinh_ra soat theo 7356_Bieu 11-TPCP KH 2013 2" xfId="6532"/>
    <cellStyle name="T_BC CTMT-2008 Ttinh_TONG HOP CHUNG 3.2.2012 (ban cuoi)" xfId="6533"/>
    <cellStyle name="T_BC CTMT-2008 Ttinh_TONG HOP CHUNG 3.2.2012 (ban cuoi) 2" xfId="6534"/>
    <cellStyle name="T_BC CTMT-2008 Ttinh_TONG HOP CHUNG 3.2.2012 (ban cuoi)_Bao cao no dong XDCB-9590-BYT-Rut gon" xfId="6535"/>
    <cellStyle name="T_BC CTMT-2008 Ttinh_TONG HOP CHUNG 3.2.2012 (ban cuoi)_Bao cao no dong XDCB-9590-BYT-Rut gon 2" xfId="6536"/>
    <cellStyle name="T_BC nhu cau von doi ung ODA nganh NN (BKH)" xfId="3641"/>
    <cellStyle name="T_BC nhu cau von doi ung ODA nganh NN (BKH) 2" xfId="3642"/>
    <cellStyle name="T_BC nhu cau von doi ung ODA nganh NN (BKH) 2 2" xfId="6537"/>
    <cellStyle name="T_BC nhu cau von doi ung ODA nganh NN (BKH) 3" xfId="6538"/>
    <cellStyle name="T_BC nhu cau von doi ung ODA nganh NN (BKH) 4" xfId="6539"/>
    <cellStyle name="T_BC nhu cau von doi ung ODA nganh NN (BKH)_05-12  KH trung han 2016-2020 - Liem Thinh edited" xfId="3643"/>
    <cellStyle name="T_BC nhu cau von doi ung ODA nganh NN (BKH)_05-12  KH trung han 2016-2020 - Liem Thinh edited 2" xfId="3644"/>
    <cellStyle name="T_BC nhu cau von doi ung ODA nganh NN (BKH)_05-12  KH trung han 2016-2020 - Liem Thinh edited 2 2" xfId="6540"/>
    <cellStyle name="T_BC nhu cau von doi ung ODA nganh NN (BKH)_05-12  KH trung han 2016-2020 - Liem Thinh edited 3" xfId="6541"/>
    <cellStyle name="T_BC nhu cau von doi ung ODA nganh NN (BKH)_05-12  KH trung han 2016-2020 - Liem Thinh edited 4" xfId="6542"/>
    <cellStyle name="T_BC nhu cau von doi ung ODA nganh NN (BKH)_Copy of 05-12  KH trung han 2016-2020 - Liem Thinh edited (1)" xfId="3645"/>
    <cellStyle name="T_BC nhu cau von doi ung ODA nganh NN (BKH)_Copy of 05-12  KH trung han 2016-2020 - Liem Thinh edited (1) 2" xfId="3646"/>
    <cellStyle name="T_BC nhu cau von doi ung ODA nganh NN (BKH)_Copy of 05-12  KH trung han 2016-2020 - Liem Thinh edited (1) 2 2" xfId="6543"/>
    <cellStyle name="T_BC nhu cau von doi ung ODA nganh NN (BKH)_Copy of 05-12  KH trung han 2016-2020 - Liem Thinh edited (1) 3" xfId="6544"/>
    <cellStyle name="T_BC nhu cau von doi ung ODA nganh NN (BKH)_Copy of 05-12  KH trung han 2016-2020 - Liem Thinh edited (1) 4" xfId="6545"/>
    <cellStyle name="T_BC Tai co cau (bieu TH)" xfId="3647"/>
    <cellStyle name="T_BC Tai co cau (bieu TH) 2" xfId="3648"/>
    <cellStyle name="T_BC Tai co cau (bieu TH) 2 2" xfId="6546"/>
    <cellStyle name="T_BC Tai co cau (bieu TH) 3" xfId="6547"/>
    <cellStyle name="T_BC Tai co cau (bieu TH) 4" xfId="6548"/>
    <cellStyle name="T_BC Tai co cau (bieu TH)_05-12  KH trung han 2016-2020 - Liem Thinh edited" xfId="3649"/>
    <cellStyle name="T_BC Tai co cau (bieu TH)_05-12  KH trung han 2016-2020 - Liem Thinh edited 2" xfId="3650"/>
    <cellStyle name="T_BC Tai co cau (bieu TH)_05-12  KH trung han 2016-2020 - Liem Thinh edited 2 2" xfId="6549"/>
    <cellStyle name="T_BC Tai co cau (bieu TH)_05-12  KH trung han 2016-2020 - Liem Thinh edited 3" xfId="6550"/>
    <cellStyle name="T_BC Tai co cau (bieu TH)_05-12  KH trung han 2016-2020 - Liem Thinh edited 4" xfId="6551"/>
    <cellStyle name="T_BC Tai co cau (bieu TH)_Copy of 05-12  KH trung han 2016-2020 - Liem Thinh edited (1)" xfId="3651"/>
    <cellStyle name="T_BC Tai co cau (bieu TH)_Copy of 05-12  KH trung han 2016-2020 - Liem Thinh edited (1) 2" xfId="3652"/>
    <cellStyle name="T_BC Tai co cau (bieu TH)_Copy of 05-12  KH trung han 2016-2020 - Liem Thinh edited (1) 2 2" xfId="6552"/>
    <cellStyle name="T_BC Tai co cau (bieu TH)_Copy of 05-12  KH trung han 2016-2020 - Liem Thinh edited (1) 3" xfId="6553"/>
    <cellStyle name="T_BC Tai co cau (bieu TH)_Copy of 05-12  KH trung han 2016-2020 - Liem Thinh edited (1) 4" xfId="6554"/>
    <cellStyle name="T_Bieu 4.2 A, B KHCTgiong 2011" xfId="3653"/>
    <cellStyle name="T_Bieu 4.2 A, B KHCTgiong 2011 10" xfId="3654"/>
    <cellStyle name="T_Bieu 4.2 A, B KHCTgiong 2011 10 2" xfId="3655"/>
    <cellStyle name="T_Bieu 4.2 A, B KHCTgiong 2011 10 2 2" xfId="6555"/>
    <cellStyle name="T_Bieu 4.2 A, B KHCTgiong 2011 10 3" xfId="6556"/>
    <cellStyle name="T_Bieu 4.2 A, B KHCTgiong 2011 10 4" xfId="6557"/>
    <cellStyle name="T_Bieu 4.2 A, B KHCTgiong 2011 11" xfId="3656"/>
    <cellStyle name="T_Bieu 4.2 A, B KHCTgiong 2011 11 2" xfId="3657"/>
    <cellStyle name="T_Bieu 4.2 A, B KHCTgiong 2011 11 2 2" xfId="6558"/>
    <cellStyle name="T_Bieu 4.2 A, B KHCTgiong 2011 11 3" xfId="6559"/>
    <cellStyle name="T_Bieu 4.2 A, B KHCTgiong 2011 11 4" xfId="6560"/>
    <cellStyle name="T_Bieu 4.2 A, B KHCTgiong 2011 12" xfId="3658"/>
    <cellStyle name="T_Bieu 4.2 A, B KHCTgiong 2011 12 2" xfId="3659"/>
    <cellStyle name="T_Bieu 4.2 A, B KHCTgiong 2011 12 2 2" xfId="6561"/>
    <cellStyle name="T_Bieu 4.2 A, B KHCTgiong 2011 12 3" xfId="6562"/>
    <cellStyle name="T_Bieu 4.2 A, B KHCTgiong 2011 12 4" xfId="6563"/>
    <cellStyle name="T_Bieu 4.2 A, B KHCTgiong 2011 13" xfId="3660"/>
    <cellStyle name="T_Bieu 4.2 A, B KHCTgiong 2011 13 2" xfId="3661"/>
    <cellStyle name="T_Bieu 4.2 A, B KHCTgiong 2011 13 2 2" xfId="6564"/>
    <cellStyle name="T_Bieu 4.2 A, B KHCTgiong 2011 13 3" xfId="6565"/>
    <cellStyle name="T_Bieu 4.2 A, B KHCTgiong 2011 13 4" xfId="6566"/>
    <cellStyle name="T_Bieu 4.2 A, B KHCTgiong 2011 14" xfId="3662"/>
    <cellStyle name="T_Bieu 4.2 A, B KHCTgiong 2011 14 2" xfId="3663"/>
    <cellStyle name="T_Bieu 4.2 A, B KHCTgiong 2011 14 2 2" xfId="6567"/>
    <cellStyle name="T_Bieu 4.2 A, B KHCTgiong 2011 14 3" xfId="6568"/>
    <cellStyle name="T_Bieu 4.2 A, B KHCTgiong 2011 14 4" xfId="6569"/>
    <cellStyle name="T_Bieu 4.2 A, B KHCTgiong 2011 15" xfId="3664"/>
    <cellStyle name="T_Bieu 4.2 A, B KHCTgiong 2011 15 2" xfId="3665"/>
    <cellStyle name="T_Bieu 4.2 A, B KHCTgiong 2011 15 2 2" xfId="6570"/>
    <cellStyle name="T_Bieu 4.2 A, B KHCTgiong 2011 15 3" xfId="6571"/>
    <cellStyle name="T_Bieu 4.2 A, B KHCTgiong 2011 15 4" xfId="6572"/>
    <cellStyle name="T_Bieu 4.2 A, B KHCTgiong 2011 16" xfId="3666"/>
    <cellStyle name="T_Bieu 4.2 A, B KHCTgiong 2011 16 2" xfId="6573"/>
    <cellStyle name="T_Bieu 4.2 A, B KHCTgiong 2011 17" xfId="6574"/>
    <cellStyle name="T_Bieu 4.2 A, B KHCTgiong 2011 18" xfId="6575"/>
    <cellStyle name="T_Bieu 4.2 A, B KHCTgiong 2011 2" xfId="3667"/>
    <cellStyle name="T_Bieu 4.2 A, B KHCTgiong 2011 2 2" xfId="3668"/>
    <cellStyle name="T_Bieu 4.2 A, B KHCTgiong 2011 2 2 2" xfId="6576"/>
    <cellStyle name="T_Bieu 4.2 A, B KHCTgiong 2011 2 3" xfId="6577"/>
    <cellStyle name="T_Bieu 4.2 A, B KHCTgiong 2011 2 4" xfId="6578"/>
    <cellStyle name="T_Bieu 4.2 A, B KHCTgiong 2011 3" xfId="3669"/>
    <cellStyle name="T_Bieu 4.2 A, B KHCTgiong 2011 3 2" xfId="3670"/>
    <cellStyle name="T_Bieu 4.2 A, B KHCTgiong 2011 3 2 2" xfId="6579"/>
    <cellStyle name="T_Bieu 4.2 A, B KHCTgiong 2011 3 3" xfId="6580"/>
    <cellStyle name="T_Bieu 4.2 A, B KHCTgiong 2011 3 4" xfId="6581"/>
    <cellStyle name="T_Bieu 4.2 A, B KHCTgiong 2011 4" xfId="3671"/>
    <cellStyle name="T_Bieu 4.2 A, B KHCTgiong 2011 4 2" xfId="3672"/>
    <cellStyle name="T_Bieu 4.2 A, B KHCTgiong 2011 4 2 2" xfId="6582"/>
    <cellStyle name="T_Bieu 4.2 A, B KHCTgiong 2011 4 3" xfId="6583"/>
    <cellStyle name="T_Bieu 4.2 A, B KHCTgiong 2011 4 4" xfId="6584"/>
    <cellStyle name="T_Bieu 4.2 A, B KHCTgiong 2011 5" xfId="3673"/>
    <cellStyle name="T_Bieu 4.2 A, B KHCTgiong 2011 5 2" xfId="3674"/>
    <cellStyle name="T_Bieu 4.2 A, B KHCTgiong 2011 5 2 2" xfId="6585"/>
    <cellStyle name="T_Bieu 4.2 A, B KHCTgiong 2011 5 3" xfId="6586"/>
    <cellStyle name="T_Bieu 4.2 A, B KHCTgiong 2011 5 4" xfId="6587"/>
    <cellStyle name="T_Bieu 4.2 A, B KHCTgiong 2011 6" xfId="3675"/>
    <cellStyle name="T_Bieu 4.2 A, B KHCTgiong 2011 6 2" xfId="3676"/>
    <cellStyle name="T_Bieu 4.2 A, B KHCTgiong 2011 6 2 2" xfId="6588"/>
    <cellStyle name="T_Bieu 4.2 A, B KHCTgiong 2011 6 3" xfId="6589"/>
    <cellStyle name="T_Bieu 4.2 A, B KHCTgiong 2011 6 4" xfId="6590"/>
    <cellStyle name="T_Bieu 4.2 A, B KHCTgiong 2011 7" xfId="3677"/>
    <cellStyle name="T_Bieu 4.2 A, B KHCTgiong 2011 7 2" xfId="3678"/>
    <cellStyle name="T_Bieu 4.2 A, B KHCTgiong 2011 7 2 2" xfId="6591"/>
    <cellStyle name="T_Bieu 4.2 A, B KHCTgiong 2011 7 3" xfId="6592"/>
    <cellStyle name="T_Bieu 4.2 A, B KHCTgiong 2011 7 4" xfId="6593"/>
    <cellStyle name="T_Bieu 4.2 A, B KHCTgiong 2011 8" xfId="3679"/>
    <cellStyle name="T_Bieu 4.2 A, B KHCTgiong 2011 8 2" xfId="3680"/>
    <cellStyle name="T_Bieu 4.2 A, B KHCTgiong 2011 8 2 2" xfId="6594"/>
    <cellStyle name="T_Bieu 4.2 A, B KHCTgiong 2011 8 3" xfId="6595"/>
    <cellStyle name="T_Bieu 4.2 A, B KHCTgiong 2011 8 4" xfId="6596"/>
    <cellStyle name="T_Bieu 4.2 A, B KHCTgiong 2011 9" xfId="3681"/>
    <cellStyle name="T_Bieu 4.2 A, B KHCTgiong 2011 9 2" xfId="3682"/>
    <cellStyle name="T_Bieu 4.2 A, B KHCTgiong 2011 9 2 2" xfId="6597"/>
    <cellStyle name="T_Bieu 4.2 A, B KHCTgiong 2011 9 3" xfId="6598"/>
    <cellStyle name="T_Bieu 4.2 A, B KHCTgiong 2011 9 4" xfId="6599"/>
    <cellStyle name="T_Bieu kem cv 1454 ( Ca Mau)" xfId="9671"/>
    <cellStyle name="T_Bieu mau cong trinh khoi cong moi 3-4" xfId="3683"/>
    <cellStyle name="T_Bieu mau cong trinh khoi cong moi 3-4 2" xfId="3684"/>
    <cellStyle name="T_Bieu mau cong trinh khoi cong moi 3-4 2 2" xfId="3685"/>
    <cellStyle name="T_Bieu mau cong trinh khoi cong moi 3-4 2 2 2" xfId="6600"/>
    <cellStyle name="T_Bieu mau cong trinh khoi cong moi 3-4 2 3" xfId="6601"/>
    <cellStyle name="T_Bieu mau cong trinh khoi cong moi 3-4 2 4" xfId="6602"/>
    <cellStyle name="T_Bieu mau cong trinh khoi cong moi 3-4 3" xfId="3686"/>
    <cellStyle name="T_Bieu mau cong trinh khoi cong moi 3-4 3 2" xfId="6603"/>
    <cellStyle name="T_Bieu mau cong trinh khoi cong moi 3-4 4" xfId="6604"/>
    <cellStyle name="T_Bieu mau cong trinh khoi cong moi 3-4 5" xfId="6605"/>
    <cellStyle name="T_Bieu mau cong trinh khoi cong moi 3-4_!1 1 bao cao giao KH ve HTCMT vung TNB   12-12-2011" xfId="3687"/>
    <cellStyle name="T_Bieu mau cong trinh khoi cong moi 3-4_!1 1 bao cao giao KH ve HTCMT vung TNB   12-12-2011 2" xfId="3688"/>
    <cellStyle name="T_Bieu mau cong trinh khoi cong moi 3-4_!1 1 bao cao giao KH ve HTCMT vung TNB   12-12-2011 2 2" xfId="3689"/>
    <cellStyle name="T_Bieu mau cong trinh khoi cong moi 3-4_!1 1 bao cao giao KH ve HTCMT vung TNB   12-12-2011 2 2 2" xfId="6606"/>
    <cellStyle name="T_Bieu mau cong trinh khoi cong moi 3-4_!1 1 bao cao giao KH ve HTCMT vung TNB   12-12-2011 2 3" xfId="6607"/>
    <cellStyle name="T_Bieu mau cong trinh khoi cong moi 3-4_!1 1 bao cao giao KH ve HTCMT vung TNB   12-12-2011 2 4" xfId="6608"/>
    <cellStyle name="T_Bieu mau cong trinh khoi cong moi 3-4_!1 1 bao cao giao KH ve HTCMT vung TNB   12-12-2011 3" xfId="3690"/>
    <cellStyle name="T_Bieu mau cong trinh khoi cong moi 3-4_!1 1 bao cao giao KH ve HTCMT vung TNB   12-12-2011 3 2" xfId="6609"/>
    <cellStyle name="T_Bieu mau cong trinh khoi cong moi 3-4_!1 1 bao cao giao KH ve HTCMT vung TNB   12-12-2011 4" xfId="6610"/>
    <cellStyle name="T_Bieu mau cong trinh khoi cong moi 3-4_!1 1 bao cao giao KH ve HTCMT vung TNB   12-12-2011 5" xfId="6611"/>
    <cellStyle name="T_Bieu mau cong trinh khoi cong moi 3-4_KH TPCP vung TNB (03-1-2012)" xfId="3691"/>
    <cellStyle name="T_Bieu mau cong trinh khoi cong moi 3-4_KH TPCP vung TNB (03-1-2012) 2" xfId="3692"/>
    <cellStyle name="T_Bieu mau cong trinh khoi cong moi 3-4_KH TPCP vung TNB (03-1-2012) 2 2" xfId="3693"/>
    <cellStyle name="T_Bieu mau cong trinh khoi cong moi 3-4_KH TPCP vung TNB (03-1-2012) 2 2 2" xfId="6612"/>
    <cellStyle name="T_Bieu mau cong trinh khoi cong moi 3-4_KH TPCP vung TNB (03-1-2012) 2 3" xfId="6613"/>
    <cellStyle name="T_Bieu mau cong trinh khoi cong moi 3-4_KH TPCP vung TNB (03-1-2012) 2 4" xfId="6614"/>
    <cellStyle name="T_Bieu mau cong trinh khoi cong moi 3-4_KH TPCP vung TNB (03-1-2012) 3" xfId="3694"/>
    <cellStyle name="T_Bieu mau cong trinh khoi cong moi 3-4_KH TPCP vung TNB (03-1-2012) 3 2" xfId="6615"/>
    <cellStyle name="T_Bieu mau cong trinh khoi cong moi 3-4_KH TPCP vung TNB (03-1-2012) 4" xfId="6616"/>
    <cellStyle name="T_Bieu mau cong trinh khoi cong moi 3-4_KH TPCP vung TNB (03-1-2012) 5" xfId="6617"/>
    <cellStyle name="T_Bieu mau danh muc du an thuoc CTMTQG nam 2008" xfId="3695"/>
    <cellStyle name="T_Bieu mau danh muc du an thuoc CTMTQG nam 2008 2" xfId="3696"/>
    <cellStyle name="T_Bieu mau danh muc du an thuoc CTMTQG nam 2008 2 2" xfId="3697"/>
    <cellStyle name="T_Bieu mau danh muc du an thuoc CTMTQG nam 2008 2 2 2" xfId="6618"/>
    <cellStyle name="T_Bieu mau danh muc du an thuoc CTMTQG nam 2008 2 3" xfId="6619"/>
    <cellStyle name="T_Bieu mau danh muc du an thuoc CTMTQG nam 2008 2 4" xfId="6620"/>
    <cellStyle name="T_Bieu mau danh muc du an thuoc CTMTQG nam 2008 3" xfId="3698"/>
    <cellStyle name="T_Bieu mau danh muc du an thuoc CTMTQG nam 2008 3 2" xfId="6621"/>
    <cellStyle name="T_Bieu mau danh muc du an thuoc CTMTQG nam 2008 4" xfId="6622"/>
    <cellStyle name="T_Bieu mau danh muc du an thuoc CTMTQG nam 2008 5" xfId="6623"/>
    <cellStyle name="T_Bieu mau danh muc du an thuoc CTMTQG nam 2008_!1 1 bao cao giao KH ve HTCMT vung TNB   12-12-2011" xfId="3699"/>
    <cellStyle name="T_Bieu mau danh muc du an thuoc CTMTQG nam 2008_!1 1 bao cao giao KH ve HTCMT vung TNB   12-12-2011 2" xfId="3700"/>
    <cellStyle name="T_Bieu mau danh muc du an thuoc CTMTQG nam 2008_!1 1 bao cao giao KH ve HTCMT vung TNB   12-12-2011 2 2" xfId="3701"/>
    <cellStyle name="T_Bieu mau danh muc du an thuoc CTMTQG nam 2008_!1 1 bao cao giao KH ve HTCMT vung TNB   12-12-2011 2 2 2" xfId="6624"/>
    <cellStyle name="T_Bieu mau danh muc du an thuoc CTMTQG nam 2008_!1 1 bao cao giao KH ve HTCMT vung TNB   12-12-2011 2 3" xfId="6625"/>
    <cellStyle name="T_Bieu mau danh muc du an thuoc CTMTQG nam 2008_!1 1 bao cao giao KH ve HTCMT vung TNB   12-12-2011 2 4" xfId="6626"/>
    <cellStyle name="T_Bieu mau danh muc du an thuoc CTMTQG nam 2008_!1 1 bao cao giao KH ve HTCMT vung TNB   12-12-2011 3" xfId="3702"/>
    <cellStyle name="T_Bieu mau danh muc du an thuoc CTMTQG nam 2008_!1 1 bao cao giao KH ve HTCMT vung TNB   12-12-2011 3 2" xfId="6627"/>
    <cellStyle name="T_Bieu mau danh muc du an thuoc CTMTQG nam 2008_!1 1 bao cao giao KH ve HTCMT vung TNB   12-12-2011 4" xfId="6628"/>
    <cellStyle name="T_Bieu mau danh muc du an thuoc CTMTQG nam 2008_!1 1 bao cao giao KH ve HTCMT vung TNB   12-12-2011 5" xfId="6629"/>
    <cellStyle name="T_Bieu mau danh muc du an thuoc CTMTQG nam 2008_Bieu TPCP 2015-xin keo dai 3.2016" xfId="6630"/>
    <cellStyle name="T_Bieu mau danh muc du an thuoc CTMTQG nam 2008_Bieu TPCP 2015-xin keo dai 3.2016 2" xfId="6631"/>
    <cellStyle name="T_Bieu mau danh muc du an thuoc CTMTQG nam 2008_KH TPCP vung TNB (03-1-2012)" xfId="3703"/>
    <cellStyle name="T_Bieu mau danh muc du an thuoc CTMTQG nam 2008_KH TPCP vung TNB (03-1-2012) 2" xfId="3704"/>
    <cellStyle name="T_Bieu mau danh muc du an thuoc CTMTQG nam 2008_KH TPCP vung TNB (03-1-2012) 2 2" xfId="3705"/>
    <cellStyle name="T_Bieu mau danh muc du an thuoc CTMTQG nam 2008_KH TPCP vung TNB (03-1-2012) 2 2 2" xfId="6632"/>
    <cellStyle name="T_Bieu mau danh muc du an thuoc CTMTQG nam 2008_KH TPCP vung TNB (03-1-2012) 2 3" xfId="6633"/>
    <cellStyle name="T_Bieu mau danh muc du an thuoc CTMTQG nam 2008_KH TPCP vung TNB (03-1-2012) 2 4" xfId="6634"/>
    <cellStyle name="T_Bieu mau danh muc du an thuoc CTMTQG nam 2008_KH TPCP vung TNB (03-1-2012) 3" xfId="3706"/>
    <cellStyle name="T_Bieu mau danh muc du an thuoc CTMTQG nam 2008_KH TPCP vung TNB (03-1-2012) 3 2" xfId="6635"/>
    <cellStyle name="T_Bieu mau danh muc du an thuoc CTMTQG nam 2008_KH TPCP vung TNB (03-1-2012) 4" xfId="6636"/>
    <cellStyle name="T_Bieu mau danh muc du an thuoc CTMTQG nam 2008_KH TPCP vung TNB (03-1-2012) 5" xfId="6637"/>
    <cellStyle name="T_Bieu mau danh muc du an thuoc CTMTQG nam 2008_ra soat theo 7356" xfId="6638"/>
    <cellStyle name="T_Bieu mau danh muc du an thuoc CTMTQG nam 2008_ra soat theo 7356 2" xfId="6639"/>
    <cellStyle name="T_Bieu mau danh muc du an thuoc CTMTQG nam 2008_ra soat theo 7356_Bao cao no dong XDCB-9590-BYT-Rut gon" xfId="6640"/>
    <cellStyle name="T_Bieu mau danh muc du an thuoc CTMTQG nam 2008_ra soat theo 7356_Bao cao no dong XDCB-9590-BYT-Rut gon 2" xfId="6641"/>
    <cellStyle name="T_Bieu mau danh muc du an thuoc CTMTQG nam 2008_ra soat theo 7356_Bieu 11-TPCP KH 2013" xfId="6642"/>
    <cellStyle name="T_Bieu mau danh muc du an thuoc CTMTQG nam 2008_ra soat theo 7356_Bieu 11-TPCP KH 2013 2" xfId="6643"/>
    <cellStyle name="T_Bieu mau danh muc du an thuoc CTMTQG nam 2008_TONG HOP CHUNG 3.2.2012 (ban cuoi)" xfId="6644"/>
    <cellStyle name="T_Bieu mau danh muc du an thuoc CTMTQG nam 2008_TONG HOP CHUNG 3.2.2012 (ban cuoi) 2" xfId="6645"/>
    <cellStyle name="T_Bieu mau danh muc du an thuoc CTMTQG nam 2008_TONG HOP CHUNG 3.2.2012 (ban cuoi)_Bao cao no dong XDCB-9590-BYT-Rut gon" xfId="6646"/>
    <cellStyle name="T_Bieu mau danh muc du an thuoc CTMTQG nam 2008_TONG HOP CHUNG 3.2.2012 (ban cuoi)_Bao cao no dong XDCB-9590-BYT-Rut gon 2" xfId="6647"/>
    <cellStyle name="T_Bieu tong hop nhu cau ung 2011 da chon loc -Mien nui" xfId="3707"/>
    <cellStyle name="T_Bieu tong hop nhu cau ung 2011 da chon loc -Mien nui 2" xfId="3708"/>
    <cellStyle name="T_Bieu tong hop nhu cau ung 2011 da chon loc -Mien nui 2 2" xfId="3709"/>
    <cellStyle name="T_Bieu tong hop nhu cau ung 2011 da chon loc -Mien nui 2 2 2" xfId="6648"/>
    <cellStyle name="T_Bieu tong hop nhu cau ung 2011 da chon loc -Mien nui 2 3" xfId="6649"/>
    <cellStyle name="T_Bieu tong hop nhu cau ung 2011 da chon loc -Mien nui 2 4" xfId="6650"/>
    <cellStyle name="T_Bieu tong hop nhu cau ung 2011 da chon loc -Mien nui 3" xfId="3710"/>
    <cellStyle name="T_Bieu tong hop nhu cau ung 2011 da chon loc -Mien nui 3 2" xfId="6651"/>
    <cellStyle name="T_Bieu tong hop nhu cau ung 2011 da chon loc -Mien nui 4" xfId="6652"/>
    <cellStyle name="T_Bieu tong hop nhu cau ung 2011 da chon loc -Mien nui 5" xfId="6653"/>
    <cellStyle name="T_Bieu tong hop nhu cau ung 2011 da chon loc -Mien nui_!1 1 bao cao giao KH ve HTCMT vung TNB   12-12-2011" xfId="3711"/>
    <cellStyle name="T_Bieu tong hop nhu cau ung 2011 da chon loc -Mien nui_!1 1 bao cao giao KH ve HTCMT vung TNB   12-12-2011 2" xfId="3712"/>
    <cellStyle name="T_Bieu tong hop nhu cau ung 2011 da chon loc -Mien nui_!1 1 bao cao giao KH ve HTCMT vung TNB   12-12-2011 2 2" xfId="3713"/>
    <cellStyle name="T_Bieu tong hop nhu cau ung 2011 da chon loc -Mien nui_!1 1 bao cao giao KH ve HTCMT vung TNB   12-12-2011 2 2 2" xfId="6654"/>
    <cellStyle name="T_Bieu tong hop nhu cau ung 2011 da chon loc -Mien nui_!1 1 bao cao giao KH ve HTCMT vung TNB   12-12-2011 2 3" xfId="6655"/>
    <cellStyle name="T_Bieu tong hop nhu cau ung 2011 da chon loc -Mien nui_!1 1 bao cao giao KH ve HTCMT vung TNB   12-12-2011 2 4" xfId="6656"/>
    <cellStyle name="T_Bieu tong hop nhu cau ung 2011 da chon loc -Mien nui_!1 1 bao cao giao KH ve HTCMT vung TNB   12-12-2011 3" xfId="3714"/>
    <cellStyle name="T_Bieu tong hop nhu cau ung 2011 da chon loc -Mien nui_!1 1 bao cao giao KH ve HTCMT vung TNB   12-12-2011 3 2" xfId="6657"/>
    <cellStyle name="T_Bieu tong hop nhu cau ung 2011 da chon loc -Mien nui_!1 1 bao cao giao KH ve HTCMT vung TNB   12-12-2011 4" xfId="6658"/>
    <cellStyle name="T_Bieu tong hop nhu cau ung 2011 da chon loc -Mien nui_!1 1 bao cao giao KH ve HTCMT vung TNB   12-12-2011 5" xfId="6659"/>
    <cellStyle name="T_Bieu tong hop nhu cau ung 2011 da chon loc -Mien nui_Bieu TPCP 2015-xin keo dai 3.2016" xfId="6660"/>
    <cellStyle name="T_Bieu tong hop nhu cau ung 2011 da chon loc -Mien nui_Bieu TPCP 2015-xin keo dai 3.2016 2" xfId="6661"/>
    <cellStyle name="T_Bieu tong hop nhu cau ung 2011 da chon loc -Mien nui_KH TPCP vung TNB (03-1-2012)" xfId="3715"/>
    <cellStyle name="T_Bieu tong hop nhu cau ung 2011 da chon loc -Mien nui_KH TPCP vung TNB (03-1-2012) 2" xfId="3716"/>
    <cellStyle name="T_Bieu tong hop nhu cau ung 2011 da chon loc -Mien nui_KH TPCP vung TNB (03-1-2012) 2 2" xfId="3717"/>
    <cellStyle name="T_Bieu tong hop nhu cau ung 2011 da chon loc -Mien nui_KH TPCP vung TNB (03-1-2012) 2 2 2" xfId="6662"/>
    <cellStyle name="T_Bieu tong hop nhu cau ung 2011 da chon loc -Mien nui_KH TPCP vung TNB (03-1-2012) 2 3" xfId="6663"/>
    <cellStyle name="T_Bieu tong hop nhu cau ung 2011 da chon loc -Mien nui_KH TPCP vung TNB (03-1-2012) 2 4" xfId="6664"/>
    <cellStyle name="T_Bieu tong hop nhu cau ung 2011 da chon loc -Mien nui_KH TPCP vung TNB (03-1-2012) 3" xfId="3718"/>
    <cellStyle name="T_Bieu tong hop nhu cau ung 2011 da chon loc -Mien nui_KH TPCP vung TNB (03-1-2012) 3 2" xfId="6665"/>
    <cellStyle name="T_Bieu tong hop nhu cau ung 2011 da chon loc -Mien nui_KH TPCP vung TNB (03-1-2012) 4" xfId="6666"/>
    <cellStyle name="T_Bieu tong hop nhu cau ung 2011 da chon loc -Mien nui_KH TPCP vung TNB (03-1-2012) 5" xfId="6667"/>
    <cellStyle name="T_Bieu tong hop nhu cau ung 2011 da chon loc -Mien nui_ra soat theo 7356" xfId="6668"/>
    <cellStyle name="T_Bieu tong hop nhu cau ung 2011 da chon loc -Mien nui_ra soat theo 7356 2" xfId="6669"/>
    <cellStyle name="T_Bieu tong hop nhu cau ung 2011 da chon loc -Mien nui_ra soat theo 7356_Bao cao no dong XDCB-9590-BYT-Rut gon" xfId="6670"/>
    <cellStyle name="T_Bieu tong hop nhu cau ung 2011 da chon loc -Mien nui_ra soat theo 7356_Bao cao no dong XDCB-9590-BYT-Rut gon 2" xfId="6671"/>
    <cellStyle name="T_Bieu tong hop nhu cau ung 2011 da chon loc -Mien nui_ra soat theo 7356_Bieu 11-TPCP KH 2013" xfId="6672"/>
    <cellStyle name="T_Bieu tong hop nhu cau ung 2011 da chon loc -Mien nui_ra soat theo 7356_Bieu 11-TPCP KH 2013 2" xfId="6673"/>
    <cellStyle name="T_Bieu tong hop nhu cau ung 2011 da chon loc -Mien nui_TONG HOP CHUNG 3.2.2012 (ban cuoi)" xfId="6674"/>
    <cellStyle name="T_Bieu tong hop nhu cau ung 2011 da chon loc -Mien nui_TONG HOP CHUNG 3.2.2012 (ban cuoi) 2" xfId="6675"/>
    <cellStyle name="T_Bieu tong hop nhu cau ung 2011 da chon loc -Mien nui_TONG HOP CHUNG 3.2.2012 (ban cuoi)_Bao cao no dong XDCB-9590-BYT-Rut gon" xfId="6676"/>
    <cellStyle name="T_Bieu tong hop nhu cau ung 2011 da chon loc -Mien nui_TONG HOP CHUNG 3.2.2012 (ban cuoi)_Bao cao no dong XDCB-9590-BYT-Rut gon 2" xfId="6677"/>
    <cellStyle name="T_Bieu TPCP 2015-xin keo dai 3.2016" xfId="6678"/>
    <cellStyle name="T_Bieu TPCP 2015-xin keo dai 3.2016 2" xfId="6679"/>
    <cellStyle name="T_Bieu3ODA" xfId="3719"/>
    <cellStyle name="T_Bieu3ODA 2" xfId="3720"/>
    <cellStyle name="T_Bieu3ODA 2 2" xfId="3721"/>
    <cellStyle name="T_Bieu3ODA 2 2 2" xfId="6680"/>
    <cellStyle name="T_Bieu3ODA 2 3" xfId="6681"/>
    <cellStyle name="T_Bieu3ODA 2 4" xfId="6682"/>
    <cellStyle name="T_Bieu3ODA 3" xfId="3722"/>
    <cellStyle name="T_Bieu3ODA 3 2" xfId="6683"/>
    <cellStyle name="T_Bieu3ODA 4" xfId="6684"/>
    <cellStyle name="T_Bieu3ODA 5" xfId="6685"/>
    <cellStyle name="T_Bieu3ODA_!1 1 bao cao giao KH ve HTCMT vung TNB   12-12-2011" xfId="3723"/>
    <cellStyle name="T_Bieu3ODA_!1 1 bao cao giao KH ve HTCMT vung TNB   12-12-2011 2" xfId="3724"/>
    <cellStyle name="T_Bieu3ODA_!1 1 bao cao giao KH ve HTCMT vung TNB   12-12-2011 2 2" xfId="3725"/>
    <cellStyle name="T_Bieu3ODA_!1 1 bao cao giao KH ve HTCMT vung TNB   12-12-2011 2 2 2" xfId="6686"/>
    <cellStyle name="T_Bieu3ODA_!1 1 bao cao giao KH ve HTCMT vung TNB   12-12-2011 2 3" xfId="6687"/>
    <cellStyle name="T_Bieu3ODA_!1 1 bao cao giao KH ve HTCMT vung TNB   12-12-2011 2 4" xfId="6688"/>
    <cellStyle name="T_Bieu3ODA_!1 1 bao cao giao KH ve HTCMT vung TNB   12-12-2011 3" xfId="3726"/>
    <cellStyle name="T_Bieu3ODA_!1 1 bao cao giao KH ve HTCMT vung TNB   12-12-2011 3 2" xfId="6689"/>
    <cellStyle name="T_Bieu3ODA_!1 1 bao cao giao KH ve HTCMT vung TNB   12-12-2011 4" xfId="6690"/>
    <cellStyle name="T_Bieu3ODA_!1 1 bao cao giao KH ve HTCMT vung TNB   12-12-2011 5" xfId="6691"/>
    <cellStyle name="T_Bieu3ODA_1" xfId="3727"/>
    <cellStyle name="T_Bieu3ODA_1 2" xfId="3728"/>
    <cellStyle name="T_Bieu3ODA_1 2 2" xfId="3729"/>
    <cellStyle name="T_Bieu3ODA_1 2 2 2" xfId="6692"/>
    <cellStyle name="T_Bieu3ODA_1 2 3" xfId="6693"/>
    <cellStyle name="T_Bieu3ODA_1 2 4" xfId="6694"/>
    <cellStyle name="T_Bieu3ODA_1 3" xfId="3730"/>
    <cellStyle name="T_Bieu3ODA_1 3 2" xfId="6695"/>
    <cellStyle name="T_Bieu3ODA_1 4" xfId="6696"/>
    <cellStyle name="T_Bieu3ODA_1 5" xfId="6697"/>
    <cellStyle name="T_Bieu3ODA_1_!1 1 bao cao giao KH ve HTCMT vung TNB   12-12-2011" xfId="3731"/>
    <cellStyle name="T_Bieu3ODA_1_!1 1 bao cao giao KH ve HTCMT vung TNB   12-12-2011 2" xfId="3732"/>
    <cellStyle name="T_Bieu3ODA_1_!1 1 bao cao giao KH ve HTCMT vung TNB   12-12-2011 2 2" xfId="3733"/>
    <cellStyle name="T_Bieu3ODA_1_!1 1 bao cao giao KH ve HTCMT vung TNB   12-12-2011 2 2 2" xfId="6698"/>
    <cellStyle name="T_Bieu3ODA_1_!1 1 bao cao giao KH ve HTCMT vung TNB   12-12-2011 2 3" xfId="6699"/>
    <cellStyle name="T_Bieu3ODA_1_!1 1 bao cao giao KH ve HTCMT vung TNB   12-12-2011 2 4" xfId="6700"/>
    <cellStyle name="T_Bieu3ODA_1_!1 1 bao cao giao KH ve HTCMT vung TNB   12-12-2011 3" xfId="3734"/>
    <cellStyle name="T_Bieu3ODA_1_!1 1 bao cao giao KH ve HTCMT vung TNB   12-12-2011 3 2" xfId="6701"/>
    <cellStyle name="T_Bieu3ODA_1_!1 1 bao cao giao KH ve HTCMT vung TNB   12-12-2011 4" xfId="6702"/>
    <cellStyle name="T_Bieu3ODA_1_!1 1 bao cao giao KH ve HTCMT vung TNB   12-12-2011 5" xfId="6703"/>
    <cellStyle name="T_Bieu3ODA_1_KH TPCP vung TNB (03-1-2012)" xfId="3735"/>
    <cellStyle name="T_Bieu3ODA_1_KH TPCP vung TNB (03-1-2012) 2" xfId="3736"/>
    <cellStyle name="T_Bieu3ODA_1_KH TPCP vung TNB (03-1-2012) 2 2" xfId="3737"/>
    <cellStyle name="T_Bieu3ODA_1_KH TPCP vung TNB (03-1-2012) 2 2 2" xfId="6704"/>
    <cellStyle name="T_Bieu3ODA_1_KH TPCP vung TNB (03-1-2012) 2 3" xfId="6705"/>
    <cellStyle name="T_Bieu3ODA_1_KH TPCP vung TNB (03-1-2012) 2 4" xfId="6706"/>
    <cellStyle name="T_Bieu3ODA_1_KH TPCP vung TNB (03-1-2012) 3" xfId="3738"/>
    <cellStyle name="T_Bieu3ODA_1_KH TPCP vung TNB (03-1-2012) 3 2" xfId="6707"/>
    <cellStyle name="T_Bieu3ODA_1_KH TPCP vung TNB (03-1-2012) 4" xfId="6708"/>
    <cellStyle name="T_Bieu3ODA_1_KH TPCP vung TNB (03-1-2012) 5" xfId="6709"/>
    <cellStyle name="T_Bieu3ODA_KH TPCP vung TNB (03-1-2012)" xfId="3739"/>
    <cellStyle name="T_Bieu3ODA_KH TPCP vung TNB (03-1-2012) 2" xfId="3740"/>
    <cellStyle name="T_Bieu3ODA_KH TPCP vung TNB (03-1-2012) 2 2" xfId="3741"/>
    <cellStyle name="T_Bieu3ODA_KH TPCP vung TNB (03-1-2012) 2 2 2" xfId="6710"/>
    <cellStyle name="T_Bieu3ODA_KH TPCP vung TNB (03-1-2012) 2 3" xfId="6711"/>
    <cellStyle name="T_Bieu3ODA_KH TPCP vung TNB (03-1-2012) 2 4" xfId="6712"/>
    <cellStyle name="T_Bieu3ODA_KH TPCP vung TNB (03-1-2012) 3" xfId="3742"/>
    <cellStyle name="T_Bieu3ODA_KH TPCP vung TNB (03-1-2012) 3 2" xfId="6713"/>
    <cellStyle name="T_Bieu3ODA_KH TPCP vung TNB (03-1-2012) 4" xfId="6714"/>
    <cellStyle name="T_Bieu3ODA_KH TPCP vung TNB (03-1-2012) 5" xfId="6715"/>
    <cellStyle name="T_Bieu4HTMT" xfId="3743"/>
    <cellStyle name="T_Bieu4HTMT 2" xfId="3744"/>
    <cellStyle name="T_Bieu4HTMT 2 2" xfId="3745"/>
    <cellStyle name="T_Bieu4HTMT 2 2 2" xfId="6716"/>
    <cellStyle name="T_Bieu4HTMT 2 3" xfId="6717"/>
    <cellStyle name="T_Bieu4HTMT 2 4" xfId="6718"/>
    <cellStyle name="T_Bieu4HTMT 3" xfId="3746"/>
    <cellStyle name="T_Bieu4HTMT 3 2" xfId="6719"/>
    <cellStyle name="T_Bieu4HTMT 4" xfId="6720"/>
    <cellStyle name="T_Bieu4HTMT 5" xfId="6721"/>
    <cellStyle name="T_Bieu4HTMT_!1 1 bao cao giao KH ve HTCMT vung TNB   12-12-2011" xfId="3747"/>
    <cellStyle name="T_Bieu4HTMT_!1 1 bao cao giao KH ve HTCMT vung TNB   12-12-2011 2" xfId="3748"/>
    <cellStyle name="T_Bieu4HTMT_!1 1 bao cao giao KH ve HTCMT vung TNB   12-12-2011 2 2" xfId="3749"/>
    <cellStyle name="T_Bieu4HTMT_!1 1 bao cao giao KH ve HTCMT vung TNB   12-12-2011 2 2 2" xfId="6722"/>
    <cellStyle name="T_Bieu4HTMT_!1 1 bao cao giao KH ve HTCMT vung TNB   12-12-2011 2 3" xfId="6723"/>
    <cellStyle name="T_Bieu4HTMT_!1 1 bao cao giao KH ve HTCMT vung TNB   12-12-2011 2 4" xfId="6724"/>
    <cellStyle name="T_Bieu4HTMT_!1 1 bao cao giao KH ve HTCMT vung TNB   12-12-2011 3" xfId="3750"/>
    <cellStyle name="T_Bieu4HTMT_!1 1 bao cao giao KH ve HTCMT vung TNB   12-12-2011 3 2" xfId="6725"/>
    <cellStyle name="T_Bieu4HTMT_!1 1 bao cao giao KH ve HTCMT vung TNB   12-12-2011 4" xfId="6726"/>
    <cellStyle name="T_Bieu4HTMT_!1 1 bao cao giao KH ve HTCMT vung TNB   12-12-2011 5" xfId="6727"/>
    <cellStyle name="T_Bieu4HTMT_KH TPCP vung TNB (03-1-2012)" xfId="3751"/>
    <cellStyle name="T_Bieu4HTMT_KH TPCP vung TNB (03-1-2012) 2" xfId="3752"/>
    <cellStyle name="T_Bieu4HTMT_KH TPCP vung TNB (03-1-2012) 2 2" xfId="3753"/>
    <cellStyle name="T_Bieu4HTMT_KH TPCP vung TNB (03-1-2012) 2 2 2" xfId="6728"/>
    <cellStyle name="T_Bieu4HTMT_KH TPCP vung TNB (03-1-2012) 2 3" xfId="6729"/>
    <cellStyle name="T_Bieu4HTMT_KH TPCP vung TNB (03-1-2012) 2 4" xfId="6730"/>
    <cellStyle name="T_Bieu4HTMT_KH TPCP vung TNB (03-1-2012) 3" xfId="3754"/>
    <cellStyle name="T_Bieu4HTMT_KH TPCP vung TNB (03-1-2012) 3 2" xfId="6731"/>
    <cellStyle name="T_Bieu4HTMT_KH TPCP vung TNB (03-1-2012) 4" xfId="6732"/>
    <cellStyle name="T_Bieu4HTMT_KH TPCP vung TNB (03-1-2012) 5" xfId="6733"/>
    <cellStyle name="T_bo sung von KCH nam 2010 va Du an tre kho khan" xfId="3755"/>
    <cellStyle name="T_bo sung von KCH nam 2010 va Du an tre kho khan 2" xfId="3756"/>
    <cellStyle name="T_bo sung von KCH nam 2010 va Du an tre kho khan 2 2" xfId="3757"/>
    <cellStyle name="T_bo sung von KCH nam 2010 va Du an tre kho khan 2 2 2" xfId="6734"/>
    <cellStyle name="T_bo sung von KCH nam 2010 va Du an tre kho khan 2 3" xfId="6735"/>
    <cellStyle name="T_bo sung von KCH nam 2010 va Du an tre kho khan 2 4" xfId="6736"/>
    <cellStyle name="T_bo sung von KCH nam 2010 va Du an tre kho khan 3" xfId="3758"/>
    <cellStyle name="T_bo sung von KCH nam 2010 va Du an tre kho khan 3 2" xfId="6737"/>
    <cellStyle name="T_bo sung von KCH nam 2010 va Du an tre kho khan 4" xfId="6738"/>
    <cellStyle name="T_bo sung von KCH nam 2010 va Du an tre kho khan 5" xfId="6739"/>
    <cellStyle name="T_bo sung von KCH nam 2010 va Du an tre kho khan_!1 1 bao cao giao KH ve HTCMT vung TNB   12-12-2011" xfId="3759"/>
    <cellStyle name="T_bo sung von KCH nam 2010 va Du an tre kho khan_!1 1 bao cao giao KH ve HTCMT vung TNB   12-12-2011 2" xfId="3760"/>
    <cellStyle name="T_bo sung von KCH nam 2010 va Du an tre kho khan_!1 1 bao cao giao KH ve HTCMT vung TNB   12-12-2011 2 2" xfId="3761"/>
    <cellStyle name="T_bo sung von KCH nam 2010 va Du an tre kho khan_!1 1 bao cao giao KH ve HTCMT vung TNB   12-12-2011 2 2 2" xfId="6740"/>
    <cellStyle name="T_bo sung von KCH nam 2010 va Du an tre kho khan_!1 1 bao cao giao KH ve HTCMT vung TNB   12-12-2011 2 3" xfId="6741"/>
    <cellStyle name="T_bo sung von KCH nam 2010 va Du an tre kho khan_!1 1 bao cao giao KH ve HTCMT vung TNB   12-12-2011 2 4" xfId="6742"/>
    <cellStyle name="T_bo sung von KCH nam 2010 va Du an tre kho khan_!1 1 bao cao giao KH ve HTCMT vung TNB   12-12-2011 3" xfId="3762"/>
    <cellStyle name="T_bo sung von KCH nam 2010 va Du an tre kho khan_!1 1 bao cao giao KH ve HTCMT vung TNB   12-12-2011 3 2" xfId="6743"/>
    <cellStyle name="T_bo sung von KCH nam 2010 va Du an tre kho khan_!1 1 bao cao giao KH ve HTCMT vung TNB   12-12-2011 4" xfId="6744"/>
    <cellStyle name="T_bo sung von KCH nam 2010 va Du an tre kho khan_!1 1 bao cao giao KH ve HTCMT vung TNB   12-12-2011 5" xfId="6745"/>
    <cellStyle name="T_bo sung von KCH nam 2010 va Du an tre kho khan_KH TPCP vung TNB (03-1-2012)" xfId="3763"/>
    <cellStyle name="T_bo sung von KCH nam 2010 va Du an tre kho khan_KH TPCP vung TNB (03-1-2012) 2" xfId="3764"/>
    <cellStyle name="T_bo sung von KCH nam 2010 va Du an tre kho khan_KH TPCP vung TNB (03-1-2012) 2 2" xfId="3765"/>
    <cellStyle name="T_bo sung von KCH nam 2010 va Du an tre kho khan_KH TPCP vung TNB (03-1-2012) 2 2 2" xfId="6746"/>
    <cellStyle name="T_bo sung von KCH nam 2010 va Du an tre kho khan_KH TPCP vung TNB (03-1-2012) 2 3" xfId="6747"/>
    <cellStyle name="T_bo sung von KCH nam 2010 va Du an tre kho khan_KH TPCP vung TNB (03-1-2012) 2 4" xfId="6748"/>
    <cellStyle name="T_bo sung von KCH nam 2010 va Du an tre kho khan_KH TPCP vung TNB (03-1-2012) 3" xfId="3766"/>
    <cellStyle name="T_bo sung von KCH nam 2010 va Du an tre kho khan_KH TPCP vung TNB (03-1-2012) 3 2" xfId="6749"/>
    <cellStyle name="T_bo sung von KCH nam 2010 va Du an tre kho khan_KH TPCP vung TNB (03-1-2012) 4" xfId="6750"/>
    <cellStyle name="T_bo sung von KCH nam 2010 va Du an tre kho khan_KH TPCP vung TNB (03-1-2012) 5" xfId="6751"/>
    <cellStyle name="T_Book1" xfId="3767"/>
    <cellStyle name="T_Book1 2" xfId="3768"/>
    <cellStyle name="T_Book1 2 2" xfId="3769"/>
    <cellStyle name="T_Book1 2 2 2" xfId="6752"/>
    <cellStyle name="T_Book1 2 3" xfId="6753"/>
    <cellStyle name="T_Book1 2 4" xfId="6754"/>
    <cellStyle name="T_Book1 3" xfId="3770"/>
    <cellStyle name="T_Book1 3 2" xfId="3771"/>
    <cellStyle name="T_Book1 3 2 2" xfId="6755"/>
    <cellStyle name="T_Book1 3 3" xfId="6756"/>
    <cellStyle name="T_Book1 3 4" xfId="6757"/>
    <cellStyle name="T_Book1 4" xfId="3772"/>
    <cellStyle name="T_Book1 4 2" xfId="6758"/>
    <cellStyle name="T_Book1 5" xfId="6759"/>
    <cellStyle name="T_Book1 6" xfId="6760"/>
    <cellStyle name="T_Book1_!1 1 bao cao giao KH ve HTCMT vung TNB   12-12-2011" xfId="3773"/>
    <cellStyle name="T_Book1_!1 1 bao cao giao KH ve HTCMT vung TNB   12-12-2011 2" xfId="3774"/>
    <cellStyle name="T_Book1_!1 1 bao cao giao KH ve HTCMT vung TNB   12-12-2011 2 2" xfId="3775"/>
    <cellStyle name="T_Book1_!1 1 bao cao giao KH ve HTCMT vung TNB   12-12-2011 2 2 2" xfId="6761"/>
    <cellStyle name="T_Book1_!1 1 bao cao giao KH ve HTCMT vung TNB   12-12-2011 2 3" xfId="6762"/>
    <cellStyle name="T_Book1_!1 1 bao cao giao KH ve HTCMT vung TNB   12-12-2011 2 4" xfId="6763"/>
    <cellStyle name="T_Book1_!1 1 bao cao giao KH ve HTCMT vung TNB   12-12-2011 3" xfId="3776"/>
    <cellStyle name="T_Book1_!1 1 bao cao giao KH ve HTCMT vung TNB   12-12-2011 3 2" xfId="6764"/>
    <cellStyle name="T_Book1_!1 1 bao cao giao KH ve HTCMT vung TNB   12-12-2011 4" xfId="6765"/>
    <cellStyle name="T_Book1_!1 1 bao cao giao KH ve HTCMT vung TNB   12-12-2011 5" xfId="6766"/>
    <cellStyle name="T_Book1_02.PH BIEU KS QNinh (1-10KHKT-NSDP)" xfId="9672"/>
    <cellStyle name="T_Book1_02.PH BIEU KS QNinh (1-10KHKT-NSDP) 2" xfId="9673"/>
    <cellStyle name="T_Book1_1" xfId="3777"/>
    <cellStyle name="T_Book1_1 2" xfId="3778"/>
    <cellStyle name="T_Book1_1 2 2" xfId="3779"/>
    <cellStyle name="T_Book1_1 2 2 2" xfId="6767"/>
    <cellStyle name="T_Book1_1 2 3" xfId="6768"/>
    <cellStyle name="T_Book1_1 2 4" xfId="6769"/>
    <cellStyle name="T_Book1_1 3" xfId="3780"/>
    <cellStyle name="T_Book1_1 3 2" xfId="6770"/>
    <cellStyle name="T_Book1_1 4" xfId="6771"/>
    <cellStyle name="T_Book1_1 5" xfId="6772"/>
    <cellStyle name="T_Book1_1_Bieu tong hop nhu cau ung 2011 da chon loc -Mien nui" xfId="3781"/>
    <cellStyle name="T_Book1_1_Bieu tong hop nhu cau ung 2011 da chon loc -Mien nui 2" xfId="3782"/>
    <cellStyle name="T_Book1_1_Bieu tong hop nhu cau ung 2011 da chon loc -Mien nui 2 2" xfId="3783"/>
    <cellStyle name="T_Book1_1_Bieu tong hop nhu cau ung 2011 da chon loc -Mien nui 2 2 2" xfId="6773"/>
    <cellStyle name="T_Book1_1_Bieu tong hop nhu cau ung 2011 da chon loc -Mien nui 2 3" xfId="6774"/>
    <cellStyle name="T_Book1_1_Bieu tong hop nhu cau ung 2011 da chon loc -Mien nui 2 4" xfId="6775"/>
    <cellStyle name="T_Book1_1_Bieu tong hop nhu cau ung 2011 da chon loc -Mien nui 3" xfId="3784"/>
    <cellStyle name="T_Book1_1_Bieu tong hop nhu cau ung 2011 da chon loc -Mien nui 3 2" xfId="6776"/>
    <cellStyle name="T_Book1_1_Bieu tong hop nhu cau ung 2011 da chon loc -Mien nui 4" xfId="6777"/>
    <cellStyle name="T_Book1_1_Bieu tong hop nhu cau ung 2011 da chon loc -Mien nui 5" xfId="6778"/>
    <cellStyle name="T_Book1_1_Bieu tong hop nhu cau ung 2011 da chon loc -Mien nui_!1 1 bao cao giao KH ve HTCMT vung TNB   12-12-2011" xfId="3785"/>
    <cellStyle name="T_Book1_1_Bieu tong hop nhu cau ung 2011 da chon loc -Mien nui_!1 1 bao cao giao KH ve HTCMT vung TNB   12-12-2011 2" xfId="3786"/>
    <cellStyle name="T_Book1_1_Bieu tong hop nhu cau ung 2011 da chon loc -Mien nui_!1 1 bao cao giao KH ve HTCMT vung TNB   12-12-2011 2 2" xfId="3787"/>
    <cellStyle name="T_Book1_1_Bieu tong hop nhu cau ung 2011 da chon loc -Mien nui_!1 1 bao cao giao KH ve HTCMT vung TNB   12-12-2011 2 2 2" xfId="6779"/>
    <cellStyle name="T_Book1_1_Bieu tong hop nhu cau ung 2011 da chon loc -Mien nui_!1 1 bao cao giao KH ve HTCMT vung TNB   12-12-2011 2 3" xfId="6780"/>
    <cellStyle name="T_Book1_1_Bieu tong hop nhu cau ung 2011 da chon loc -Mien nui_!1 1 bao cao giao KH ve HTCMT vung TNB   12-12-2011 2 4" xfId="6781"/>
    <cellStyle name="T_Book1_1_Bieu tong hop nhu cau ung 2011 da chon loc -Mien nui_!1 1 bao cao giao KH ve HTCMT vung TNB   12-12-2011 3" xfId="3788"/>
    <cellStyle name="T_Book1_1_Bieu tong hop nhu cau ung 2011 da chon loc -Mien nui_!1 1 bao cao giao KH ve HTCMT vung TNB   12-12-2011 3 2" xfId="6782"/>
    <cellStyle name="T_Book1_1_Bieu tong hop nhu cau ung 2011 da chon loc -Mien nui_!1 1 bao cao giao KH ve HTCMT vung TNB   12-12-2011 4" xfId="6783"/>
    <cellStyle name="T_Book1_1_Bieu tong hop nhu cau ung 2011 da chon loc -Mien nui_!1 1 bao cao giao KH ve HTCMT vung TNB   12-12-2011 5" xfId="6784"/>
    <cellStyle name="T_Book1_1_Bieu tong hop nhu cau ung 2011 da chon loc -Mien nui_Bieu TPCP 2015-xin keo dai 3.2016" xfId="6785"/>
    <cellStyle name="T_Book1_1_Bieu tong hop nhu cau ung 2011 da chon loc -Mien nui_Bieu TPCP 2015-xin keo dai 3.2016 2" xfId="6786"/>
    <cellStyle name="T_Book1_1_Bieu tong hop nhu cau ung 2011 da chon loc -Mien nui_KH TPCP vung TNB (03-1-2012)" xfId="3789"/>
    <cellStyle name="T_Book1_1_Bieu tong hop nhu cau ung 2011 da chon loc -Mien nui_KH TPCP vung TNB (03-1-2012) 2" xfId="3790"/>
    <cellStyle name="T_Book1_1_Bieu tong hop nhu cau ung 2011 da chon loc -Mien nui_KH TPCP vung TNB (03-1-2012) 2 2" xfId="3791"/>
    <cellStyle name="T_Book1_1_Bieu tong hop nhu cau ung 2011 da chon loc -Mien nui_KH TPCP vung TNB (03-1-2012) 2 2 2" xfId="6787"/>
    <cellStyle name="T_Book1_1_Bieu tong hop nhu cau ung 2011 da chon loc -Mien nui_KH TPCP vung TNB (03-1-2012) 2 3" xfId="6788"/>
    <cellStyle name="T_Book1_1_Bieu tong hop nhu cau ung 2011 da chon loc -Mien nui_KH TPCP vung TNB (03-1-2012) 2 4" xfId="6789"/>
    <cellStyle name="T_Book1_1_Bieu tong hop nhu cau ung 2011 da chon loc -Mien nui_KH TPCP vung TNB (03-1-2012) 3" xfId="3792"/>
    <cellStyle name="T_Book1_1_Bieu tong hop nhu cau ung 2011 da chon loc -Mien nui_KH TPCP vung TNB (03-1-2012) 3 2" xfId="6790"/>
    <cellStyle name="T_Book1_1_Bieu tong hop nhu cau ung 2011 da chon loc -Mien nui_KH TPCP vung TNB (03-1-2012) 4" xfId="6791"/>
    <cellStyle name="T_Book1_1_Bieu tong hop nhu cau ung 2011 da chon loc -Mien nui_KH TPCP vung TNB (03-1-2012) 5" xfId="6792"/>
    <cellStyle name="T_Book1_1_Bieu tong hop nhu cau ung 2011 da chon loc -Mien nui_ra soat theo 7356" xfId="6793"/>
    <cellStyle name="T_Book1_1_Bieu tong hop nhu cau ung 2011 da chon loc -Mien nui_ra soat theo 7356 2" xfId="6794"/>
    <cellStyle name="T_Book1_1_Bieu tong hop nhu cau ung 2011 da chon loc -Mien nui_ra soat theo 7356_Bao cao no dong XDCB-9590-BYT-Rut gon" xfId="6795"/>
    <cellStyle name="T_Book1_1_Bieu tong hop nhu cau ung 2011 da chon loc -Mien nui_ra soat theo 7356_Bao cao no dong XDCB-9590-BYT-Rut gon 2" xfId="6796"/>
    <cellStyle name="T_Book1_1_Bieu tong hop nhu cau ung 2011 da chon loc -Mien nui_ra soat theo 7356_Bieu 11-TPCP KH 2013" xfId="6797"/>
    <cellStyle name="T_Book1_1_Bieu tong hop nhu cau ung 2011 da chon loc -Mien nui_ra soat theo 7356_Bieu 11-TPCP KH 2013 2" xfId="6798"/>
    <cellStyle name="T_Book1_1_Bieu tong hop nhu cau ung 2011 da chon loc -Mien nui_TONG HOP CHUNG 3.2.2012 (ban cuoi)" xfId="6799"/>
    <cellStyle name="T_Book1_1_Bieu tong hop nhu cau ung 2011 da chon loc -Mien nui_TONG HOP CHUNG 3.2.2012 (ban cuoi) 2" xfId="6800"/>
    <cellStyle name="T_Book1_1_Bieu tong hop nhu cau ung 2011 da chon loc -Mien nui_TONG HOP CHUNG 3.2.2012 (ban cuoi)_Bao cao no dong XDCB-9590-BYT-Rut gon" xfId="6801"/>
    <cellStyle name="T_Book1_1_Bieu tong hop nhu cau ung 2011 da chon loc -Mien nui_TONG HOP CHUNG 3.2.2012 (ban cuoi)_Bao cao no dong XDCB-9590-BYT-Rut gon 2" xfId="6802"/>
    <cellStyle name="T_Book1_1_Bieu3ODA" xfId="3793"/>
    <cellStyle name="T_Book1_1_Bieu3ODA 2" xfId="3794"/>
    <cellStyle name="T_Book1_1_Bieu3ODA 2 2" xfId="3795"/>
    <cellStyle name="T_Book1_1_Bieu3ODA 2 2 2" xfId="6803"/>
    <cellStyle name="T_Book1_1_Bieu3ODA 2 3" xfId="6804"/>
    <cellStyle name="T_Book1_1_Bieu3ODA 2 4" xfId="6805"/>
    <cellStyle name="T_Book1_1_Bieu3ODA 3" xfId="3796"/>
    <cellStyle name="T_Book1_1_Bieu3ODA 3 2" xfId="6806"/>
    <cellStyle name="T_Book1_1_Bieu3ODA 4" xfId="6807"/>
    <cellStyle name="T_Book1_1_Bieu3ODA 5" xfId="6808"/>
    <cellStyle name="T_Book1_1_Bieu3ODA_!1 1 bao cao giao KH ve HTCMT vung TNB   12-12-2011" xfId="3797"/>
    <cellStyle name="T_Book1_1_Bieu3ODA_!1 1 bao cao giao KH ve HTCMT vung TNB   12-12-2011 2" xfId="3798"/>
    <cellStyle name="T_Book1_1_Bieu3ODA_!1 1 bao cao giao KH ve HTCMT vung TNB   12-12-2011 2 2" xfId="3799"/>
    <cellStyle name="T_Book1_1_Bieu3ODA_!1 1 bao cao giao KH ve HTCMT vung TNB   12-12-2011 2 2 2" xfId="6809"/>
    <cellStyle name="T_Book1_1_Bieu3ODA_!1 1 bao cao giao KH ve HTCMT vung TNB   12-12-2011 2 3" xfId="6810"/>
    <cellStyle name="T_Book1_1_Bieu3ODA_!1 1 bao cao giao KH ve HTCMT vung TNB   12-12-2011 2 4" xfId="6811"/>
    <cellStyle name="T_Book1_1_Bieu3ODA_!1 1 bao cao giao KH ve HTCMT vung TNB   12-12-2011 3" xfId="3800"/>
    <cellStyle name="T_Book1_1_Bieu3ODA_!1 1 bao cao giao KH ve HTCMT vung TNB   12-12-2011 3 2" xfId="6812"/>
    <cellStyle name="T_Book1_1_Bieu3ODA_!1 1 bao cao giao KH ve HTCMT vung TNB   12-12-2011 4" xfId="6813"/>
    <cellStyle name="T_Book1_1_Bieu3ODA_!1 1 bao cao giao KH ve HTCMT vung TNB   12-12-2011 5" xfId="6814"/>
    <cellStyle name="T_Book1_1_Bieu3ODA_KH TPCP vung TNB (03-1-2012)" xfId="3801"/>
    <cellStyle name="T_Book1_1_Bieu3ODA_KH TPCP vung TNB (03-1-2012) 2" xfId="3802"/>
    <cellStyle name="T_Book1_1_Bieu3ODA_KH TPCP vung TNB (03-1-2012) 2 2" xfId="3803"/>
    <cellStyle name="T_Book1_1_Bieu3ODA_KH TPCP vung TNB (03-1-2012) 2 2 2" xfId="6815"/>
    <cellStyle name="T_Book1_1_Bieu3ODA_KH TPCP vung TNB (03-1-2012) 2 3" xfId="6816"/>
    <cellStyle name="T_Book1_1_Bieu3ODA_KH TPCP vung TNB (03-1-2012) 2 4" xfId="6817"/>
    <cellStyle name="T_Book1_1_Bieu3ODA_KH TPCP vung TNB (03-1-2012) 3" xfId="3804"/>
    <cellStyle name="T_Book1_1_Bieu3ODA_KH TPCP vung TNB (03-1-2012) 3 2" xfId="6818"/>
    <cellStyle name="T_Book1_1_Bieu3ODA_KH TPCP vung TNB (03-1-2012) 4" xfId="6819"/>
    <cellStyle name="T_Book1_1_Bieu3ODA_KH TPCP vung TNB (03-1-2012) 5" xfId="6820"/>
    <cellStyle name="T_Book1_1_CPK" xfId="3805"/>
    <cellStyle name="T_Book1_1_CPK 2" xfId="3806"/>
    <cellStyle name="T_Book1_1_CPK 2 2" xfId="3807"/>
    <cellStyle name="T_Book1_1_CPK 2 2 2" xfId="6821"/>
    <cellStyle name="T_Book1_1_CPK 2 3" xfId="6822"/>
    <cellStyle name="T_Book1_1_CPK 2 4" xfId="6823"/>
    <cellStyle name="T_Book1_1_CPK 3" xfId="3808"/>
    <cellStyle name="T_Book1_1_CPK 3 2" xfId="6824"/>
    <cellStyle name="T_Book1_1_CPK 4" xfId="6825"/>
    <cellStyle name="T_Book1_1_CPK 5" xfId="6826"/>
    <cellStyle name="T_Book1_1_CPK_!1 1 bao cao giao KH ve HTCMT vung TNB   12-12-2011" xfId="3809"/>
    <cellStyle name="T_Book1_1_CPK_!1 1 bao cao giao KH ve HTCMT vung TNB   12-12-2011 2" xfId="3810"/>
    <cellStyle name="T_Book1_1_CPK_!1 1 bao cao giao KH ve HTCMT vung TNB   12-12-2011 2 2" xfId="3811"/>
    <cellStyle name="T_Book1_1_CPK_!1 1 bao cao giao KH ve HTCMT vung TNB   12-12-2011 2 2 2" xfId="6827"/>
    <cellStyle name="T_Book1_1_CPK_!1 1 bao cao giao KH ve HTCMT vung TNB   12-12-2011 2 3" xfId="6828"/>
    <cellStyle name="T_Book1_1_CPK_!1 1 bao cao giao KH ve HTCMT vung TNB   12-12-2011 2 4" xfId="6829"/>
    <cellStyle name="T_Book1_1_CPK_!1 1 bao cao giao KH ve HTCMT vung TNB   12-12-2011 3" xfId="3812"/>
    <cellStyle name="T_Book1_1_CPK_!1 1 bao cao giao KH ve HTCMT vung TNB   12-12-2011 3 2" xfId="6830"/>
    <cellStyle name="T_Book1_1_CPK_!1 1 bao cao giao KH ve HTCMT vung TNB   12-12-2011 4" xfId="6831"/>
    <cellStyle name="T_Book1_1_CPK_!1 1 bao cao giao KH ve HTCMT vung TNB   12-12-2011 5" xfId="6832"/>
    <cellStyle name="T_Book1_1_CPK_Bieu4HTMT" xfId="3813"/>
    <cellStyle name="T_Book1_1_CPK_Bieu4HTMT 2" xfId="3814"/>
    <cellStyle name="T_Book1_1_CPK_Bieu4HTMT 2 2" xfId="3815"/>
    <cellStyle name="T_Book1_1_CPK_Bieu4HTMT 2 2 2" xfId="6833"/>
    <cellStyle name="T_Book1_1_CPK_Bieu4HTMT 2 3" xfId="6834"/>
    <cellStyle name="T_Book1_1_CPK_Bieu4HTMT 2 4" xfId="6835"/>
    <cellStyle name="T_Book1_1_CPK_Bieu4HTMT 3" xfId="3816"/>
    <cellStyle name="T_Book1_1_CPK_Bieu4HTMT 3 2" xfId="6836"/>
    <cellStyle name="T_Book1_1_CPK_Bieu4HTMT 4" xfId="6837"/>
    <cellStyle name="T_Book1_1_CPK_Bieu4HTMT 5" xfId="6838"/>
    <cellStyle name="T_Book1_1_CPK_Bieu4HTMT_!1 1 bao cao giao KH ve HTCMT vung TNB   12-12-2011" xfId="3817"/>
    <cellStyle name="T_Book1_1_CPK_Bieu4HTMT_!1 1 bao cao giao KH ve HTCMT vung TNB   12-12-2011 2" xfId="3818"/>
    <cellStyle name="T_Book1_1_CPK_Bieu4HTMT_!1 1 bao cao giao KH ve HTCMT vung TNB   12-12-2011 2 2" xfId="3819"/>
    <cellStyle name="T_Book1_1_CPK_Bieu4HTMT_!1 1 bao cao giao KH ve HTCMT vung TNB   12-12-2011 2 2 2" xfId="6839"/>
    <cellStyle name="T_Book1_1_CPK_Bieu4HTMT_!1 1 bao cao giao KH ve HTCMT vung TNB   12-12-2011 2 3" xfId="6840"/>
    <cellStyle name="T_Book1_1_CPK_Bieu4HTMT_!1 1 bao cao giao KH ve HTCMT vung TNB   12-12-2011 2 4" xfId="6841"/>
    <cellStyle name="T_Book1_1_CPK_Bieu4HTMT_!1 1 bao cao giao KH ve HTCMT vung TNB   12-12-2011 3" xfId="3820"/>
    <cellStyle name="T_Book1_1_CPK_Bieu4HTMT_!1 1 bao cao giao KH ve HTCMT vung TNB   12-12-2011 3 2" xfId="6842"/>
    <cellStyle name="T_Book1_1_CPK_Bieu4HTMT_!1 1 bao cao giao KH ve HTCMT vung TNB   12-12-2011 4" xfId="6843"/>
    <cellStyle name="T_Book1_1_CPK_Bieu4HTMT_!1 1 bao cao giao KH ve HTCMT vung TNB   12-12-2011 5" xfId="6844"/>
    <cellStyle name="T_Book1_1_CPK_Bieu4HTMT_KH TPCP vung TNB (03-1-2012)" xfId="3821"/>
    <cellStyle name="T_Book1_1_CPK_Bieu4HTMT_KH TPCP vung TNB (03-1-2012) 2" xfId="3822"/>
    <cellStyle name="T_Book1_1_CPK_Bieu4HTMT_KH TPCP vung TNB (03-1-2012) 2 2" xfId="3823"/>
    <cellStyle name="T_Book1_1_CPK_Bieu4HTMT_KH TPCP vung TNB (03-1-2012) 2 2 2" xfId="6845"/>
    <cellStyle name="T_Book1_1_CPK_Bieu4HTMT_KH TPCP vung TNB (03-1-2012) 2 3" xfId="6846"/>
    <cellStyle name="T_Book1_1_CPK_Bieu4HTMT_KH TPCP vung TNB (03-1-2012) 2 4" xfId="6847"/>
    <cellStyle name="T_Book1_1_CPK_Bieu4HTMT_KH TPCP vung TNB (03-1-2012) 3" xfId="3824"/>
    <cellStyle name="T_Book1_1_CPK_Bieu4HTMT_KH TPCP vung TNB (03-1-2012) 3 2" xfId="6848"/>
    <cellStyle name="T_Book1_1_CPK_Bieu4HTMT_KH TPCP vung TNB (03-1-2012) 4" xfId="6849"/>
    <cellStyle name="T_Book1_1_CPK_Bieu4HTMT_KH TPCP vung TNB (03-1-2012) 5" xfId="6850"/>
    <cellStyle name="T_Book1_1_CPK_KH TPCP vung TNB (03-1-2012)" xfId="3825"/>
    <cellStyle name="T_Book1_1_CPK_KH TPCP vung TNB (03-1-2012) 2" xfId="3826"/>
    <cellStyle name="T_Book1_1_CPK_KH TPCP vung TNB (03-1-2012) 2 2" xfId="3827"/>
    <cellStyle name="T_Book1_1_CPK_KH TPCP vung TNB (03-1-2012) 2 2 2" xfId="6851"/>
    <cellStyle name="T_Book1_1_CPK_KH TPCP vung TNB (03-1-2012) 2 3" xfId="6852"/>
    <cellStyle name="T_Book1_1_CPK_KH TPCP vung TNB (03-1-2012) 2 4" xfId="6853"/>
    <cellStyle name="T_Book1_1_CPK_KH TPCP vung TNB (03-1-2012) 3" xfId="3828"/>
    <cellStyle name="T_Book1_1_CPK_KH TPCP vung TNB (03-1-2012) 3 2" xfId="6854"/>
    <cellStyle name="T_Book1_1_CPK_KH TPCP vung TNB (03-1-2012) 4" xfId="6855"/>
    <cellStyle name="T_Book1_1_CPK_KH TPCP vung TNB (03-1-2012) 5" xfId="6856"/>
    <cellStyle name="T_Book1_1_CPK_ra soat theo 7356" xfId="6857"/>
    <cellStyle name="T_Book1_1_CPK_ra soat theo 7356 2" xfId="6858"/>
    <cellStyle name="T_Book1_1_CPK_ra soat theo 7356_Bao cao no dong XDCB-9590-BYT-Rut gon" xfId="6859"/>
    <cellStyle name="T_Book1_1_CPK_ra soat theo 7356_Bao cao no dong XDCB-9590-BYT-Rut gon 2" xfId="6860"/>
    <cellStyle name="T_Book1_1_CPK_ra soat theo 7356_Bieu 11-TPCP KH 2013" xfId="6861"/>
    <cellStyle name="T_Book1_1_CPK_ra soat theo 7356_Bieu 11-TPCP KH 2013 2" xfId="6862"/>
    <cellStyle name="T_Book1_1_CPK_TONG HOP CHUNG 3.2.2012 (ban cuoi)" xfId="6863"/>
    <cellStyle name="T_Book1_1_CPK_TONG HOP CHUNG 3.2.2012 (ban cuoi) 2" xfId="6864"/>
    <cellStyle name="T_Book1_1_CPK_TONG HOP CHUNG 3.2.2012 (ban cuoi)_Bao cao no dong XDCB-9590-BYT-Rut gon" xfId="6865"/>
    <cellStyle name="T_Book1_1_CPK_TONG HOP CHUNG 3.2.2012 (ban cuoi)_Bao cao no dong XDCB-9590-BYT-Rut gon 2" xfId="6866"/>
    <cellStyle name="T_Book1_1_KH TPCP vung TNB (03-1-2012)" xfId="3829"/>
    <cellStyle name="T_Book1_1_KH TPCP vung TNB (03-1-2012) 2" xfId="3830"/>
    <cellStyle name="T_Book1_1_KH TPCP vung TNB (03-1-2012) 2 2" xfId="3831"/>
    <cellStyle name="T_Book1_1_KH TPCP vung TNB (03-1-2012) 2 2 2" xfId="6873"/>
    <cellStyle name="T_Book1_1_KH TPCP vung TNB (03-1-2012) 2 3" xfId="6874"/>
    <cellStyle name="T_Book1_1_KH TPCP vung TNB (03-1-2012) 2 4" xfId="6875"/>
    <cellStyle name="T_Book1_1_KH TPCP vung TNB (03-1-2012) 3" xfId="3832"/>
    <cellStyle name="T_Book1_1_KH TPCP vung TNB (03-1-2012) 3 2" xfId="6876"/>
    <cellStyle name="T_Book1_1_KH TPCP vung TNB (03-1-2012) 4" xfId="6877"/>
    <cellStyle name="T_Book1_1_KH TPCP vung TNB (03-1-2012) 5" xfId="6878"/>
    <cellStyle name="T_Book1_1_kien giang 2" xfId="3833"/>
    <cellStyle name="T_Book1_1_kien giang 2 2" xfId="3834"/>
    <cellStyle name="T_Book1_1_kien giang 2 2 2" xfId="3835"/>
    <cellStyle name="T_Book1_1_kien giang 2 2 2 2" xfId="6867"/>
    <cellStyle name="T_Book1_1_kien giang 2 2 3" xfId="6868"/>
    <cellStyle name="T_Book1_1_kien giang 2 2 4" xfId="6869"/>
    <cellStyle name="T_Book1_1_kien giang 2 3" xfId="3836"/>
    <cellStyle name="T_Book1_1_kien giang 2 3 2" xfId="6870"/>
    <cellStyle name="T_Book1_1_kien giang 2 4" xfId="6871"/>
    <cellStyle name="T_Book1_1_kien giang 2 5" xfId="6872"/>
    <cellStyle name="T_Book1_1_Luy ke von ung nam 2011 -Thoa gui ngay 12-8-2012" xfId="3837"/>
    <cellStyle name="T_Book1_1_Luy ke von ung nam 2011 -Thoa gui ngay 12-8-2012 2" xfId="3838"/>
    <cellStyle name="T_Book1_1_Luy ke von ung nam 2011 -Thoa gui ngay 12-8-2012 2 2" xfId="3839"/>
    <cellStyle name="T_Book1_1_Luy ke von ung nam 2011 -Thoa gui ngay 12-8-2012 2 2 2" xfId="6879"/>
    <cellStyle name="T_Book1_1_Luy ke von ung nam 2011 -Thoa gui ngay 12-8-2012 2 3" xfId="6880"/>
    <cellStyle name="T_Book1_1_Luy ke von ung nam 2011 -Thoa gui ngay 12-8-2012 2 4" xfId="6881"/>
    <cellStyle name="T_Book1_1_Luy ke von ung nam 2011 -Thoa gui ngay 12-8-2012 3" xfId="3840"/>
    <cellStyle name="T_Book1_1_Luy ke von ung nam 2011 -Thoa gui ngay 12-8-2012 3 2" xfId="6882"/>
    <cellStyle name="T_Book1_1_Luy ke von ung nam 2011 -Thoa gui ngay 12-8-2012 4" xfId="6883"/>
    <cellStyle name="T_Book1_1_Luy ke von ung nam 2011 -Thoa gui ngay 12-8-2012 5" xfId="6884"/>
    <cellStyle name="T_Book1_1_Luy ke von ung nam 2011 -Thoa gui ngay 12-8-2012_!1 1 bao cao giao KH ve HTCMT vung TNB   12-12-2011" xfId="3841"/>
    <cellStyle name="T_Book1_1_Luy ke von ung nam 2011 -Thoa gui ngay 12-8-2012_!1 1 bao cao giao KH ve HTCMT vung TNB   12-12-2011 2" xfId="3842"/>
    <cellStyle name="T_Book1_1_Luy ke von ung nam 2011 -Thoa gui ngay 12-8-2012_!1 1 bao cao giao KH ve HTCMT vung TNB   12-12-2011 2 2" xfId="3843"/>
    <cellStyle name="T_Book1_1_Luy ke von ung nam 2011 -Thoa gui ngay 12-8-2012_!1 1 bao cao giao KH ve HTCMT vung TNB   12-12-2011 2 2 2" xfId="6885"/>
    <cellStyle name="T_Book1_1_Luy ke von ung nam 2011 -Thoa gui ngay 12-8-2012_!1 1 bao cao giao KH ve HTCMT vung TNB   12-12-2011 2 3" xfId="6886"/>
    <cellStyle name="T_Book1_1_Luy ke von ung nam 2011 -Thoa gui ngay 12-8-2012_!1 1 bao cao giao KH ve HTCMT vung TNB   12-12-2011 2 4" xfId="6887"/>
    <cellStyle name="T_Book1_1_Luy ke von ung nam 2011 -Thoa gui ngay 12-8-2012_!1 1 bao cao giao KH ve HTCMT vung TNB   12-12-2011 3" xfId="3844"/>
    <cellStyle name="T_Book1_1_Luy ke von ung nam 2011 -Thoa gui ngay 12-8-2012_!1 1 bao cao giao KH ve HTCMT vung TNB   12-12-2011 3 2" xfId="6888"/>
    <cellStyle name="T_Book1_1_Luy ke von ung nam 2011 -Thoa gui ngay 12-8-2012_!1 1 bao cao giao KH ve HTCMT vung TNB   12-12-2011 4" xfId="6889"/>
    <cellStyle name="T_Book1_1_Luy ke von ung nam 2011 -Thoa gui ngay 12-8-2012_!1 1 bao cao giao KH ve HTCMT vung TNB   12-12-2011 5" xfId="6890"/>
    <cellStyle name="T_Book1_1_Luy ke von ung nam 2011 -Thoa gui ngay 12-8-2012_Bieu TPCP 2015-xin keo dai 3.2016" xfId="6891"/>
    <cellStyle name="T_Book1_1_Luy ke von ung nam 2011 -Thoa gui ngay 12-8-2012_Bieu TPCP 2015-xin keo dai 3.2016 2" xfId="6892"/>
    <cellStyle name="T_Book1_1_Luy ke von ung nam 2011 -Thoa gui ngay 12-8-2012_KH TPCP vung TNB (03-1-2012)" xfId="3845"/>
    <cellStyle name="T_Book1_1_Luy ke von ung nam 2011 -Thoa gui ngay 12-8-2012_KH TPCP vung TNB (03-1-2012) 2" xfId="3846"/>
    <cellStyle name="T_Book1_1_Luy ke von ung nam 2011 -Thoa gui ngay 12-8-2012_KH TPCP vung TNB (03-1-2012) 2 2" xfId="3847"/>
    <cellStyle name="T_Book1_1_Luy ke von ung nam 2011 -Thoa gui ngay 12-8-2012_KH TPCP vung TNB (03-1-2012) 2 2 2" xfId="6893"/>
    <cellStyle name="T_Book1_1_Luy ke von ung nam 2011 -Thoa gui ngay 12-8-2012_KH TPCP vung TNB (03-1-2012) 2 3" xfId="6894"/>
    <cellStyle name="T_Book1_1_Luy ke von ung nam 2011 -Thoa gui ngay 12-8-2012_KH TPCP vung TNB (03-1-2012) 2 4" xfId="6895"/>
    <cellStyle name="T_Book1_1_Luy ke von ung nam 2011 -Thoa gui ngay 12-8-2012_KH TPCP vung TNB (03-1-2012) 3" xfId="3848"/>
    <cellStyle name="T_Book1_1_Luy ke von ung nam 2011 -Thoa gui ngay 12-8-2012_KH TPCP vung TNB (03-1-2012) 3 2" xfId="6896"/>
    <cellStyle name="T_Book1_1_Luy ke von ung nam 2011 -Thoa gui ngay 12-8-2012_KH TPCP vung TNB (03-1-2012) 4" xfId="6897"/>
    <cellStyle name="T_Book1_1_Luy ke von ung nam 2011 -Thoa gui ngay 12-8-2012_KH TPCP vung TNB (03-1-2012) 5" xfId="6898"/>
    <cellStyle name="T_Book1_1_Luy ke von ung nam 2011 -Thoa gui ngay 12-8-2012_ra soat theo 7356" xfId="6899"/>
    <cellStyle name="T_Book1_1_Luy ke von ung nam 2011 -Thoa gui ngay 12-8-2012_ra soat theo 7356 2" xfId="6900"/>
    <cellStyle name="T_Book1_1_Luy ke von ung nam 2011 -Thoa gui ngay 12-8-2012_ra soat theo 7356_Bao cao no dong XDCB-9590-BYT-Rut gon" xfId="6901"/>
    <cellStyle name="T_Book1_1_Luy ke von ung nam 2011 -Thoa gui ngay 12-8-2012_ra soat theo 7356_Bao cao no dong XDCB-9590-BYT-Rut gon 2" xfId="6902"/>
    <cellStyle name="T_Book1_1_Luy ke von ung nam 2011 -Thoa gui ngay 12-8-2012_ra soat theo 7356_Bieu 11-TPCP KH 2013" xfId="6903"/>
    <cellStyle name="T_Book1_1_Luy ke von ung nam 2011 -Thoa gui ngay 12-8-2012_ra soat theo 7356_Bieu 11-TPCP KH 2013 2" xfId="6904"/>
    <cellStyle name="T_Book1_1_Luy ke von ung nam 2011 -Thoa gui ngay 12-8-2012_TONG HOP CHUNG 3.2.2012 (ban cuoi)" xfId="6905"/>
    <cellStyle name="T_Book1_1_Luy ke von ung nam 2011 -Thoa gui ngay 12-8-2012_TONG HOP CHUNG 3.2.2012 (ban cuoi) 2" xfId="6906"/>
    <cellStyle name="T_Book1_1_Luy ke von ung nam 2011 -Thoa gui ngay 12-8-2012_TONG HOP CHUNG 3.2.2012 (ban cuoi)_Bao cao no dong XDCB-9590-BYT-Rut gon" xfId="6907"/>
    <cellStyle name="T_Book1_1_Luy ke von ung nam 2011 -Thoa gui ngay 12-8-2012_TONG HOP CHUNG 3.2.2012 (ban cuoi)_Bao cao no dong XDCB-9590-BYT-Rut gon 2" xfId="6908"/>
    <cellStyle name="T_Book1_1_ra soat theo 7356" xfId="6909"/>
    <cellStyle name="T_Book1_1_ra soat theo 7356 2" xfId="6910"/>
    <cellStyle name="T_Book1_1_ra soat theo 7356_Bao cao no dong XDCB-9590-BYT-Rut gon" xfId="6911"/>
    <cellStyle name="T_Book1_1_ra soat theo 7356_Bao cao no dong XDCB-9590-BYT-Rut gon 2" xfId="6912"/>
    <cellStyle name="T_Book1_1_ra soat theo 7356_Bieu 11-TPCP KH 2013" xfId="6913"/>
    <cellStyle name="T_Book1_1_ra soat theo 7356_Bieu 11-TPCP KH 2013 2" xfId="6914"/>
    <cellStyle name="T_Book1_1_Thiet bi" xfId="3849"/>
    <cellStyle name="T_Book1_1_Thiet bi 2" xfId="3850"/>
    <cellStyle name="T_Book1_1_Thiet bi 2 2" xfId="3851"/>
    <cellStyle name="T_Book1_1_Thiet bi 2 2 2" xfId="6919"/>
    <cellStyle name="T_Book1_1_Thiet bi 2 3" xfId="6920"/>
    <cellStyle name="T_Book1_1_Thiet bi 2 4" xfId="6921"/>
    <cellStyle name="T_Book1_1_Thiet bi 3" xfId="3852"/>
    <cellStyle name="T_Book1_1_Thiet bi 3 2" xfId="6922"/>
    <cellStyle name="T_Book1_1_Thiet bi 4" xfId="6923"/>
    <cellStyle name="T_Book1_1_Thiet bi 5" xfId="6924"/>
    <cellStyle name="T_Book1_1_Thiet bi_!1 1 bao cao giao KH ve HTCMT vung TNB   12-12-2011" xfId="3853"/>
    <cellStyle name="T_Book1_1_Thiet bi_!1 1 bao cao giao KH ve HTCMT vung TNB   12-12-2011 2" xfId="3854"/>
    <cellStyle name="T_Book1_1_Thiet bi_!1 1 bao cao giao KH ve HTCMT vung TNB   12-12-2011 2 2" xfId="3855"/>
    <cellStyle name="T_Book1_1_Thiet bi_!1 1 bao cao giao KH ve HTCMT vung TNB   12-12-2011 2 2 2" xfId="6925"/>
    <cellStyle name="T_Book1_1_Thiet bi_!1 1 bao cao giao KH ve HTCMT vung TNB   12-12-2011 2 3" xfId="6926"/>
    <cellStyle name="T_Book1_1_Thiet bi_!1 1 bao cao giao KH ve HTCMT vung TNB   12-12-2011 2 4" xfId="6927"/>
    <cellStyle name="T_Book1_1_Thiet bi_!1 1 bao cao giao KH ve HTCMT vung TNB   12-12-2011 3" xfId="3856"/>
    <cellStyle name="T_Book1_1_Thiet bi_!1 1 bao cao giao KH ve HTCMT vung TNB   12-12-2011 3 2" xfId="6928"/>
    <cellStyle name="T_Book1_1_Thiet bi_!1 1 bao cao giao KH ve HTCMT vung TNB   12-12-2011 4" xfId="6929"/>
    <cellStyle name="T_Book1_1_Thiet bi_!1 1 bao cao giao KH ve HTCMT vung TNB   12-12-2011 5" xfId="6930"/>
    <cellStyle name="T_Book1_1_Thiet bi_Bieu4HTMT" xfId="3857"/>
    <cellStyle name="T_Book1_1_Thiet bi_Bieu4HTMT 2" xfId="3858"/>
    <cellStyle name="T_Book1_1_Thiet bi_Bieu4HTMT 2 2" xfId="3859"/>
    <cellStyle name="T_Book1_1_Thiet bi_Bieu4HTMT 2 2 2" xfId="6931"/>
    <cellStyle name="T_Book1_1_Thiet bi_Bieu4HTMT 2 3" xfId="6932"/>
    <cellStyle name="T_Book1_1_Thiet bi_Bieu4HTMT 2 4" xfId="6933"/>
    <cellStyle name="T_Book1_1_Thiet bi_Bieu4HTMT 3" xfId="3860"/>
    <cellStyle name="T_Book1_1_Thiet bi_Bieu4HTMT 3 2" xfId="6934"/>
    <cellStyle name="T_Book1_1_Thiet bi_Bieu4HTMT 4" xfId="6935"/>
    <cellStyle name="T_Book1_1_Thiet bi_Bieu4HTMT 5" xfId="6936"/>
    <cellStyle name="T_Book1_1_Thiet bi_Bieu4HTMT_!1 1 bao cao giao KH ve HTCMT vung TNB   12-12-2011" xfId="3861"/>
    <cellStyle name="T_Book1_1_Thiet bi_Bieu4HTMT_!1 1 bao cao giao KH ve HTCMT vung TNB   12-12-2011 2" xfId="3862"/>
    <cellStyle name="T_Book1_1_Thiet bi_Bieu4HTMT_!1 1 bao cao giao KH ve HTCMT vung TNB   12-12-2011 2 2" xfId="3863"/>
    <cellStyle name="T_Book1_1_Thiet bi_Bieu4HTMT_!1 1 bao cao giao KH ve HTCMT vung TNB   12-12-2011 2 2 2" xfId="6937"/>
    <cellStyle name="T_Book1_1_Thiet bi_Bieu4HTMT_!1 1 bao cao giao KH ve HTCMT vung TNB   12-12-2011 2 3" xfId="6938"/>
    <cellStyle name="T_Book1_1_Thiet bi_Bieu4HTMT_!1 1 bao cao giao KH ve HTCMT vung TNB   12-12-2011 2 4" xfId="6939"/>
    <cellStyle name="T_Book1_1_Thiet bi_Bieu4HTMT_!1 1 bao cao giao KH ve HTCMT vung TNB   12-12-2011 3" xfId="3864"/>
    <cellStyle name="T_Book1_1_Thiet bi_Bieu4HTMT_!1 1 bao cao giao KH ve HTCMT vung TNB   12-12-2011 3 2" xfId="6940"/>
    <cellStyle name="T_Book1_1_Thiet bi_Bieu4HTMT_!1 1 bao cao giao KH ve HTCMT vung TNB   12-12-2011 4" xfId="6941"/>
    <cellStyle name="T_Book1_1_Thiet bi_Bieu4HTMT_!1 1 bao cao giao KH ve HTCMT vung TNB   12-12-2011 5" xfId="6942"/>
    <cellStyle name="T_Book1_1_Thiet bi_Bieu4HTMT_KH TPCP vung TNB (03-1-2012)" xfId="3865"/>
    <cellStyle name="T_Book1_1_Thiet bi_Bieu4HTMT_KH TPCP vung TNB (03-1-2012) 2" xfId="3866"/>
    <cellStyle name="T_Book1_1_Thiet bi_Bieu4HTMT_KH TPCP vung TNB (03-1-2012) 2 2" xfId="3867"/>
    <cellStyle name="T_Book1_1_Thiet bi_Bieu4HTMT_KH TPCP vung TNB (03-1-2012) 2 2 2" xfId="6943"/>
    <cellStyle name="T_Book1_1_Thiet bi_Bieu4HTMT_KH TPCP vung TNB (03-1-2012) 2 3" xfId="6944"/>
    <cellStyle name="T_Book1_1_Thiet bi_Bieu4HTMT_KH TPCP vung TNB (03-1-2012) 2 4" xfId="6945"/>
    <cellStyle name="T_Book1_1_Thiet bi_Bieu4HTMT_KH TPCP vung TNB (03-1-2012) 3" xfId="3868"/>
    <cellStyle name="T_Book1_1_Thiet bi_Bieu4HTMT_KH TPCP vung TNB (03-1-2012) 3 2" xfId="6946"/>
    <cellStyle name="T_Book1_1_Thiet bi_Bieu4HTMT_KH TPCP vung TNB (03-1-2012) 4" xfId="6947"/>
    <cellStyle name="T_Book1_1_Thiet bi_Bieu4HTMT_KH TPCP vung TNB (03-1-2012) 5" xfId="6948"/>
    <cellStyle name="T_Book1_1_Thiet bi_KH TPCP vung TNB (03-1-2012)" xfId="3869"/>
    <cellStyle name="T_Book1_1_Thiet bi_KH TPCP vung TNB (03-1-2012) 2" xfId="3870"/>
    <cellStyle name="T_Book1_1_Thiet bi_KH TPCP vung TNB (03-1-2012) 2 2" xfId="3871"/>
    <cellStyle name="T_Book1_1_Thiet bi_KH TPCP vung TNB (03-1-2012) 2 2 2" xfId="6949"/>
    <cellStyle name="T_Book1_1_Thiet bi_KH TPCP vung TNB (03-1-2012) 2 3" xfId="6950"/>
    <cellStyle name="T_Book1_1_Thiet bi_KH TPCP vung TNB (03-1-2012) 2 4" xfId="6951"/>
    <cellStyle name="T_Book1_1_Thiet bi_KH TPCP vung TNB (03-1-2012) 3" xfId="3872"/>
    <cellStyle name="T_Book1_1_Thiet bi_KH TPCP vung TNB (03-1-2012) 3 2" xfId="6952"/>
    <cellStyle name="T_Book1_1_Thiet bi_KH TPCP vung TNB (03-1-2012) 4" xfId="6953"/>
    <cellStyle name="T_Book1_1_Thiet bi_KH TPCP vung TNB (03-1-2012) 5" xfId="6954"/>
    <cellStyle name="T_Book1_1_Thiet bi_ra soat theo 7356" xfId="6955"/>
    <cellStyle name="T_Book1_1_Thiet bi_ra soat theo 7356 2" xfId="6956"/>
    <cellStyle name="T_Book1_1_Thiet bi_ra soat theo 7356_Bao cao no dong XDCB-9590-BYT-Rut gon" xfId="6957"/>
    <cellStyle name="T_Book1_1_Thiet bi_ra soat theo 7356_Bao cao no dong XDCB-9590-BYT-Rut gon 2" xfId="6958"/>
    <cellStyle name="T_Book1_1_Thiet bi_ra soat theo 7356_Bieu 11-TPCP KH 2013" xfId="6959"/>
    <cellStyle name="T_Book1_1_Thiet bi_ra soat theo 7356_Bieu 11-TPCP KH 2013 2" xfId="6960"/>
    <cellStyle name="T_Book1_1_Thiet bi_TONG HOP CHUNG 3.2.2012 (ban cuoi)" xfId="6961"/>
    <cellStyle name="T_Book1_1_Thiet bi_TONG HOP CHUNG 3.2.2012 (ban cuoi) 2" xfId="6962"/>
    <cellStyle name="T_Book1_1_Thiet bi_TONG HOP CHUNG 3.2.2012 (ban cuoi)_Bao cao no dong XDCB-9590-BYT-Rut gon" xfId="6963"/>
    <cellStyle name="T_Book1_1_Thiet bi_TONG HOP CHUNG 3.2.2012 (ban cuoi)_Bao cao no dong XDCB-9590-BYT-Rut gon 2" xfId="6964"/>
    <cellStyle name="T_Book1_1_TONG HOP CHUNG 3.2.2012 (ban cuoi)" xfId="6915"/>
    <cellStyle name="T_Book1_1_TONG HOP CHUNG 3.2.2012 (ban cuoi) 2" xfId="6916"/>
    <cellStyle name="T_Book1_1_TONG HOP CHUNG 3.2.2012 (ban cuoi)_Bao cao no dong XDCB-9590-BYT-Rut gon" xfId="6917"/>
    <cellStyle name="T_Book1_1_TONG HOP CHUNG 3.2.2012 (ban cuoi)_Bao cao no dong XDCB-9590-BYT-Rut gon 2" xfId="6918"/>
    <cellStyle name="T_Book1_15_10_2013 BC nhu cau von doi ung ODA (2014-2016) ngay 15102013 Sua" xfId="3873"/>
    <cellStyle name="T_Book1_15_10_2013 BC nhu cau von doi ung ODA (2014-2016) ngay 15102013 Sua 2" xfId="3874"/>
    <cellStyle name="T_Book1_15_10_2013 BC nhu cau von doi ung ODA (2014-2016) ngay 15102013 Sua 2 2" xfId="6965"/>
    <cellStyle name="T_Book1_15_10_2013 BC nhu cau von doi ung ODA (2014-2016) ngay 15102013 Sua 3" xfId="6966"/>
    <cellStyle name="T_Book1_15_10_2013 BC nhu cau von doi ung ODA (2014-2016) ngay 15102013 Sua 4" xfId="6967"/>
    <cellStyle name="T_Book1_bao cao phan bo KHDT 2011(final)" xfId="3875"/>
    <cellStyle name="T_Book1_bao cao phan bo KHDT 2011(final) 2" xfId="3876"/>
    <cellStyle name="T_Book1_bao cao phan bo KHDT 2011(final) 2 2" xfId="6968"/>
    <cellStyle name="T_Book1_bao cao phan bo KHDT 2011(final) 3" xfId="6969"/>
    <cellStyle name="T_Book1_bao cao phan bo KHDT 2011(final) 4" xfId="6970"/>
    <cellStyle name="T_Book1_bao cao phan bo KHDT 2011(final)_BC nhu cau von doi ung ODA nganh NN (BKH)" xfId="3877"/>
    <cellStyle name="T_Book1_bao cao phan bo KHDT 2011(final)_BC nhu cau von doi ung ODA nganh NN (BKH) 2" xfId="3878"/>
    <cellStyle name="T_Book1_bao cao phan bo KHDT 2011(final)_BC nhu cau von doi ung ODA nganh NN (BKH) 2 2" xfId="6971"/>
    <cellStyle name="T_Book1_bao cao phan bo KHDT 2011(final)_BC nhu cau von doi ung ODA nganh NN (BKH) 3" xfId="6972"/>
    <cellStyle name="T_Book1_bao cao phan bo KHDT 2011(final)_BC nhu cau von doi ung ODA nganh NN (BKH) 4" xfId="6973"/>
    <cellStyle name="T_Book1_bao cao phan bo KHDT 2011(final)_BC Tai co cau (bieu TH)" xfId="3879"/>
    <cellStyle name="T_Book1_bao cao phan bo KHDT 2011(final)_BC Tai co cau (bieu TH) 2" xfId="3880"/>
    <cellStyle name="T_Book1_bao cao phan bo KHDT 2011(final)_BC Tai co cau (bieu TH) 2 2" xfId="6974"/>
    <cellStyle name="T_Book1_bao cao phan bo KHDT 2011(final)_BC Tai co cau (bieu TH) 3" xfId="6975"/>
    <cellStyle name="T_Book1_bao cao phan bo KHDT 2011(final)_BC Tai co cau (bieu TH) 4" xfId="6976"/>
    <cellStyle name="T_Book1_bao cao phan bo KHDT 2011(final)_DK 2014-2015 final" xfId="3881"/>
    <cellStyle name="T_Book1_bao cao phan bo KHDT 2011(final)_DK 2014-2015 final 2" xfId="3882"/>
    <cellStyle name="T_Book1_bao cao phan bo KHDT 2011(final)_DK 2014-2015 final 2 2" xfId="6977"/>
    <cellStyle name="T_Book1_bao cao phan bo KHDT 2011(final)_DK 2014-2015 final 3" xfId="6978"/>
    <cellStyle name="T_Book1_bao cao phan bo KHDT 2011(final)_DK 2014-2015 final 4" xfId="6979"/>
    <cellStyle name="T_Book1_bao cao phan bo KHDT 2011(final)_DK 2014-2015 new" xfId="3883"/>
    <cellStyle name="T_Book1_bao cao phan bo KHDT 2011(final)_DK 2014-2015 new 2" xfId="3884"/>
    <cellStyle name="T_Book1_bao cao phan bo KHDT 2011(final)_DK 2014-2015 new 2 2" xfId="6980"/>
    <cellStyle name="T_Book1_bao cao phan bo KHDT 2011(final)_DK 2014-2015 new 3" xfId="6981"/>
    <cellStyle name="T_Book1_bao cao phan bo KHDT 2011(final)_DK 2014-2015 new 4" xfId="6982"/>
    <cellStyle name="T_Book1_bao cao phan bo KHDT 2011(final)_DK KH CBDT 2014 11-11-2013" xfId="3885"/>
    <cellStyle name="T_Book1_bao cao phan bo KHDT 2011(final)_DK KH CBDT 2014 11-11-2013 2" xfId="3886"/>
    <cellStyle name="T_Book1_bao cao phan bo KHDT 2011(final)_DK KH CBDT 2014 11-11-2013 2 2" xfId="6983"/>
    <cellStyle name="T_Book1_bao cao phan bo KHDT 2011(final)_DK KH CBDT 2014 11-11-2013 3" xfId="6984"/>
    <cellStyle name="T_Book1_bao cao phan bo KHDT 2011(final)_DK KH CBDT 2014 11-11-2013 4" xfId="6985"/>
    <cellStyle name="T_Book1_bao cao phan bo KHDT 2011(final)_DK KH CBDT 2014 11-11-2013(1)" xfId="3887"/>
    <cellStyle name="T_Book1_bao cao phan bo KHDT 2011(final)_DK KH CBDT 2014 11-11-2013(1) 2" xfId="3888"/>
    <cellStyle name="T_Book1_bao cao phan bo KHDT 2011(final)_DK KH CBDT 2014 11-11-2013(1) 2 2" xfId="6986"/>
    <cellStyle name="T_Book1_bao cao phan bo KHDT 2011(final)_DK KH CBDT 2014 11-11-2013(1) 3" xfId="6987"/>
    <cellStyle name="T_Book1_bao cao phan bo KHDT 2011(final)_DK KH CBDT 2014 11-11-2013(1) 4" xfId="6988"/>
    <cellStyle name="T_Book1_bao cao phan bo KHDT 2011(final)_KH 2011-2015" xfId="3889"/>
    <cellStyle name="T_Book1_bao cao phan bo KHDT 2011(final)_KH 2011-2015 2" xfId="3890"/>
    <cellStyle name="T_Book1_bao cao phan bo KHDT 2011(final)_KH 2011-2015 2 2" xfId="6989"/>
    <cellStyle name="T_Book1_bao cao phan bo KHDT 2011(final)_KH 2011-2015 3" xfId="6990"/>
    <cellStyle name="T_Book1_bao cao phan bo KHDT 2011(final)_KH 2011-2015 4" xfId="6991"/>
    <cellStyle name="T_Book1_bao cao phan bo KHDT 2011(final)_tai co cau dau tu (tong hop)1" xfId="3891"/>
    <cellStyle name="T_Book1_bao cao phan bo KHDT 2011(final)_tai co cau dau tu (tong hop)1 2" xfId="3892"/>
    <cellStyle name="T_Book1_bao cao phan bo KHDT 2011(final)_tai co cau dau tu (tong hop)1 2 2" xfId="6992"/>
    <cellStyle name="T_Book1_bao cao phan bo KHDT 2011(final)_tai co cau dau tu (tong hop)1 3" xfId="6993"/>
    <cellStyle name="T_Book1_bao cao phan bo KHDT 2011(final)_tai co cau dau tu (tong hop)1 4" xfId="6994"/>
    <cellStyle name="T_Book1_BC nhu cau von doi ung ODA nganh NN (BKH)" xfId="3893"/>
    <cellStyle name="T_Book1_BC nhu cau von doi ung ODA nganh NN (BKH) 2" xfId="3894"/>
    <cellStyle name="T_Book1_BC nhu cau von doi ung ODA nganh NN (BKH) 2 2" xfId="7027"/>
    <cellStyle name="T_Book1_BC nhu cau von doi ung ODA nganh NN (BKH) 3" xfId="7028"/>
    <cellStyle name="T_Book1_BC nhu cau von doi ung ODA nganh NN (BKH) 4" xfId="7029"/>
    <cellStyle name="T_Book1_BC nhu cau von doi ung ODA nganh NN (BKH)_05-12  KH trung han 2016-2020 - Liem Thinh edited" xfId="3895"/>
    <cellStyle name="T_Book1_BC nhu cau von doi ung ODA nganh NN (BKH)_05-12  KH trung han 2016-2020 - Liem Thinh edited 2" xfId="3896"/>
    <cellStyle name="T_Book1_BC nhu cau von doi ung ODA nganh NN (BKH)_05-12  KH trung han 2016-2020 - Liem Thinh edited 2 2" xfId="7030"/>
    <cellStyle name="T_Book1_BC nhu cau von doi ung ODA nganh NN (BKH)_05-12  KH trung han 2016-2020 - Liem Thinh edited 3" xfId="7031"/>
    <cellStyle name="T_Book1_BC nhu cau von doi ung ODA nganh NN (BKH)_05-12  KH trung han 2016-2020 - Liem Thinh edited 4" xfId="7032"/>
    <cellStyle name="T_Book1_BC nhu cau von doi ung ODA nganh NN (BKH)_Copy of 05-12  KH trung han 2016-2020 - Liem Thinh edited (1)" xfId="3897"/>
    <cellStyle name="T_Book1_BC nhu cau von doi ung ODA nganh NN (BKH)_Copy of 05-12  KH trung han 2016-2020 - Liem Thinh edited (1) 2" xfId="3898"/>
    <cellStyle name="T_Book1_BC nhu cau von doi ung ODA nganh NN (BKH)_Copy of 05-12  KH trung han 2016-2020 - Liem Thinh edited (1) 2 2" xfId="7033"/>
    <cellStyle name="T_Book1_BC nhu cau von doi ung ODA nganh NN (BKH)_Copy of 05-12  KH trung han 2016-2020 - Liem Thinh edited (1) 3" xfId="7034"/>
    <cellStyle name="T_Book1_BC nhu cau von doi ung ODA nganh NN (BKH)_Copy of 05-12  KH trung han 2016-2020 - Liem Thinh edited (1) 4" xfId="7035"/>
    <cellStyle name="T_Book1_BC NQ11-CP - chinh sua lai" xfId="3899"/>
    <cellStyle name="T_Book1_BC NQ11-CP - chinh sua lai 2" xfId="3900"/>
    <cellStyle name="T_Book1_BC NQ11-CP - chinh sua lai 2 2" xfId="3901"/>
    <cellStyle name="T_Book1_BC NQ11-CP - chinh sua lai 2 2 2" xfId="6995"/>
    <cellStyle name="T_Book1_BC NQ11-CP - chinh sua lai 2 3" xfId="6996"/>
    <cellStyle name="T_Book1_BC NQ11-CP - chinh sua lai 2 4" xfId="6997"/>
    <cellStyle name="T_Book1_BC NQ11-CP - chinh sua lai 3" xfId="3902"/>
    <cellStyle name="T_Book1_BC NQ11-CP - chinh sua lai 3 2" xfId="6998"/>
    <cellStyle name="T_Book1_BC NQ11-CP - chinh sua lai 4" xfId="6999"/>
    <cellStyle name="T_Book1_BC NQ11-CP - chinh sua lai 5" xfId="7000"/>
    <cellStyle name="T_Book1_BC NQ11-CP - chinh sua lai_ra soat theo 7356" xfId="7001"/>
    <cellStyle name="T_Book1_BC NQ11-CP - chinh sua lai_ra soat theo 7356 2" xfId="7002"/>
    <cellStyle name="T_Book1_BC NQ11-CP - chinh sua lai_ra soat theo 7356_Bao cao no dong XDCB-9590-BYT-Rut gon" xfId="7003"/>
    <cellStyle name="T_Book1_BC NQ11-CP - chinh sua lai_ra soat theo 7356_Bao cao no dong XDCB-9590-BYT-Rut gon 2" xfId="7004"/>
    <cellStyle name="T_Book1_BC NQ11-CP - chinh sua lai_ra soat theo 7356_Bieu 11-TPCP KH 2013" xfId="7005"/>
    <cellStyle name="T_Book1_BC NQ11-CP - chinh sua lai_ra soat theo 7356_Bieu 11-TPCP KH 2013 2" xfId="7006"/>
    <cellStyle name="T_Book1_BC NQ11-CP - chinh sua lai_TONG HOP CHUNG 3.2.2012 (ban cuoi)" xfId="7007"/>
    <cellStyle name="T_Book1_BC NQ11-CP - chinh sua lai_TONG HOP CHUNG 3.2.2012 (ban cuoi) 2" xfId="7008"/>
    <cellStyle name="T_Book1_BC NQ11-CP - chinh sua lai_TONG HOP CHUNG 3.2.2012 (ban cuoi)_Bao cao no dong XDCB-9590-BYT-Rut gon" xfId="7009"/>
    <cellStyle name="T_Book1_BC NQ11-CP - chinh sua lai_TONG HOP CHUNG 3.2.2012 (ban cuoi)_Bao cao no dong XDCB-9590-BYT-Rut gon 2" xfId="7010"/>
    <cellStyle name="T_Book1_BC NQ11-CP-Quynh sau bieu so3" xfId="3903"/>
    <cellStyle name="T_Book1_BC NQ11-CP-Quynh sau bieu so3 2" xfId="3904"/>
    <cellStyle name="T_Book1_BC NQ11-CP-Quynh sau bieu so3 2 2" xfId="3905"/>
    <cellStyle name="T_Book1_BC NQ11-CP-Quynh sau bieu so3 2 2 2" xfId="7011"/>
    <cellStyle name="T_Book1_BC NQ11-CP-Quynh sau bieu so3 2 3" xfId="7012"/>
    <cellStyle name="T_Book1_BC NQ11-CP-Quynh sau bieu so3 2 4" xfId="7013"/>
    <cellStyle name="T_Book1_BC NQ11-CP-Quynh sau bieu so3 3" xfId="3906"/>
    <cellStyle name="T_Book1_BC NQ11-CP-Quynh sau bieu so3 3 2" xfId="7014"/>
    <cellStyle name="T_Book1_BC NQ11-CP-Quynh sau bieu so3 4" xfId="7015"/>
    <cellStyle name="T_Book1_BC NQ11-CP-Quynh sau bieu so3 5" xfId="7016"/>
    <cellStyle name="T_Book1_BC NQ11-CP-Quynh sau bieu so3_ra soat theo 7356" xfId="7017"/>
    <cellStyle name="T_Book1_BC NQ11-CP-Quynh sau bieu so3_ra soat theo 7356 2" xfId="7018"/>
    <cellStyle name="T_Book1_BC NQ11-CP-Quynh sau bieu so3_ra soat theo 7356_Bao cao no dong XDCB-9590-BYT-Rut gon" xfId="7019"/>
    <cellStyle name="T_Book1_BC NQ11-CP-Quynh sau bieu so3_ra soat theo 7356_Bao cao no dong XDCB-9590-BYT-Rut gon 2" xfId="7020"/>
    <cellStyle name="T_Book1_BC NQ11-CP-Quynh sau bieu so3_ra soat theo 7356_Bieu 11-TPCP KH 2013" xfId="7021"/>
    <cellStyle name="T_Book1_BC NQ11-CP-Quynh sau bieu so3_ra soat theo 7356_Bieu 11-TPCP KH 2013 2" xfId="7022"/>
    <cellStyle name="T_Book1_BC NQ11-CP-Quynh sau bieu so3_TONG HOP CHUNG 3.2.2012 (ban cuoi)" xfId="7023"/>
    <cellStyle name="T_Book1_BC NQ11-CP-Quynh sau bieu so3_TONG HOP CHUNG 3.2.2012 (ban cuoi) 2" xfId="7024"/>
    <cellStyle name="T_Book1_BC NQ11-CP-Quynh sau bieu so3_TONG HOP CHUNG 3.2.2012 (ban cuoi)_Bao cao no dong XDCB-9590-BYT-Rut gon" xfId="7025"/>
    <cellStyle name="T_Book1_BC NQ11-CP-Quynh sau bieu so3_TONG HOP CHUNG 3.2.2012 (ban cuoi)_Bao cao no dong XDCB-9590-BYT-Rut gon 2" xfId="7026"/>
    <cellStyle name="T_Book1_BC Tai co cau (bieu TH)" xfId="3907"/>
    <cellStyle name="T_Book1_BC Tai co cau (bieu TH) 2" xfId="3908"/>
    <cellStyle name="T_Book1_BC Tai co cau (bieu TH) 2 2" xfId="7036"/>
    <cellStyle name="T_Book1_BC Tai co cau (bieu TH) 3" xfId="7037"/>
    <cellStyle name="T_Book1_BC Tai co cau (bieu TH) 4" xfId="7038"/>
    <cellStyle name="T_Book1_BC Tai co cau (bieu TH)_05-12  KH trung han 2016-2020 - Liem Thinh edited" xfId="3909"/>
    <cellStyle name="T_Book1_BC Tai co cau (bieu TH)_05-12  KH trung han 2016-2020 - Liem Thinh edited 2" xfId="3910"/>
    <cellStyle name="T_Book1_BC Tai co cau (bieu TH)_05-12  KH trung han 2016-2020 - Liem Thinh edited 2 2" xfId="7039"/>
    <cellStyle name="T_Book1_BC Tai co cau (bieu TH)_05-12  KH trung han 2016-2020 - Liem Thinh edited 3" xfId="7040"/>
    <cellStyle name="T_Book1_BC Tai co cau (bieu TH)_05-12  KH trung han 2016-2020 - Liem Thinh edited 4" xfId="7041"/>
    <cellStyle name="T_Book1_BC Tai co cau (bieu TH)_Copy of 05-12  KH trung han 2016-2020 - Liem Thinh edited (1)" xfId="3911"/>
    <cellStyle name="T_Book1_BC Tai co cau (bieu TH)_Copy of 05-12  KH trung han 2016-2020 - Liem Thinh edited (1) 2" xfId="3912"/>
    <cellStyle name="T_Book1_BC Tai co cau (bieu TH)_Copy of 05-12  KH trung han 2016-2020 - Liem Thinh edited (1) 2 2" xfId="7042"/>
    <cellStyle name="T_Book1_BC Tai co cau (bieu TH)_Copy of 05-12  KH trung han 2016-2020 - Liem Thinh edited (1) 3" xfId="7043"/>
    <cellStyle name="T_Book1_BC Tai co cau (bieu TH)_Copy of 05-12  KH trung han 2016-2020 - Liem Thinh edited (1) 4" xfId="7044"/>
    <cellStyle name="T_Book1_BC_NQ11-CP_-_Thao_sua_lai" xfId="3913"/>
    <cellStyle name="T_Book1_BC_NQ11-CP_-_Thao_sua_lai 2" xfId="3914"/>
    <cellStyle name="T_Book1_BC_NQ11-CP_-_Thao_sua_lai 2 2" xfId="3915"/>
    <cellStyle name="T_Book1_BC_NQ11-CP_-_Thao_sua_lai 2 2 2" xfId="7045"/>
    <cellStyle name="T_Book1_BC_NQ11-CP_-_Thao_sua_lai 2 3" xfId="7046"/>
    <cellStyle name="T_Book1_BC_NQ11-CP_-_Thao_sua_lai 2 4" xfId="7047"/>
    <cellStyle name="T_Book1_BC_NQ11-CP_-_Thao_sua_lai 3" xfId="3916"/>
    <cellStyle name="T_Book1_BC_NQ11-CP_-_Thao_sua_lai 3 2" xfId="7048"/>
    <cellStyle name="T_Book1_BC_NQ11-CP_-_Thao_sua_lai 4" xfId="7049"/>
    <cellStyle name="T_Book1_BC_NQ11-CP_-_Thao_sua_lai 5" xfId="7050"/>
    <cellStyle name="T_Book1_BC_NQ11-CP_-_Thao_sua_lai_ra soat theo 7356" xfId="7051"/>
    <cellStyle name="T_Book1_BC_NQ11-CP_-_Thao_sua_lai_ra soat theo 7356 2" xfId="7052"/>
    <cellStyle name="T_Book1_BC_NQ11-CP_-_Thao_sua_lai_ra soat theo 7356_Bao cao no dong XDCB-9590-BYT-Rut gon" xfId="7053"/>
    <cellStyle name="T_Book1_BC_NQ11-CP_-_Thao_sua_lai_ra soat theo 7356_Bao cao no dong XDCB-9590-BYT-Rut gon 2" xfId="7054"/>
    <cellStyle name="T_Book1_BC_NQ11-CP_-_Thao_sua_lai_ra soat theo 7356_Bieu 11-TPCP KH 2013" xfId="7055"/>
    <cellStyle name="T_Book1_BC_NQ11-CP_-_Thao_sua_lai_ra soat theo 7356_Bieu 11-TPCP KH 2013 2" xfId="7056"/>
    <cellStyle name="T_Book1_BC_NQ11-CP_-_Thao_sua_lai_TONG HOP CHUNG 3.2.2012 (ban cuoi)" xfId="7057"/>
    <cellStyle name="T_Book1_BC_NQ11-CP_-_Thao_sua_lai_TONG HOP CHUNG 3.2.2012 (ban cuoi) 2" xfId="7058"/>
    <cellStyle name="T_Book1_BC_NQ11-CP_-_Thao_sua_lai_TONG HOP CHUNG 3.2.2012 (ban cuoi)_Bao cao no dong XDCB-9590-BYT-Rut gon" xfId="7059"/>
    <cellStyle name="T_Book1_BC_NQ11-CP_-_Thao_sua_lai_TONG HOP CHUNG 3.2.2012 (ban cuoi)_Bao cao no dong XDCB-9590-BYT-Rut gon 2" xfId="7060"/>
    <cellStyle name="T_Book1_Bieu mau cong trinh khoi cong moi 3-4" xfId="3917"/>
    <cellStyle name="T_Book1_Bieu mau cong trinh khoi cong moi 3-4 2" xfId="3918"/>
    <cellStyle name="T_Book1_Bieu mau cong trinh khoi cong moi 3-4 2 2" xfId="3919"/>
    <cellStyle name="T_Book1_Bieu mau cong trinh khoi cong moi 3-4 2 2 2" xfId="7061"/>
    <cellStyle name="T_Book1_Bieu mau cong trinh khoi cong moi 3-4 2 3" xfId="7062"/>
    <cellStyle name="T_Book1_Bieu mau cong trinh khoi cong moi 3-4 2 4" xfId="7063"/>
    <cellStyle name="T_Book1_Bieu mau cong trinh khoi cong moi 3-4 3" xfId="3920"/>
    <cellStyle name="T_Book1_Bieu mau cong trinh khoi cong moi 3-4 3 2" xfId="7064"/>
    <cellStyle name="T_Book1_Bieu mau cong trinh khoi cong moi 3-4 4" xfId="7065"/>
    <cellStyle name="T_Book1_Bieu mau cong trinh khoi cong moi 3-4 5" xfId="7066"/>
    <cellStyle name="T_Book1_Bieu mau cong trinh khoi cong moi 3-4_!1 1 bao cao giao KH ve HTCMT vung TNB   12-12-2011" xfId="3921"/>
    <cellStyle name="T_Book1_Bieu mau cong trinh khoi cong moi 3-4_!1 1 bao cao giao KH ve HTCMT vung TNB   12-12-2011 2" xfId="3922"/>
    <cellStyle name="T_Book1_Bieu mau cong trinh khoi cong moi 3-4_!1 1 bao cao giao KH ve HTCMT vung TNB   12-12-2011 2 2" xfId="3923"/>
    <cellStyle name="T_Book1_Bieu mau cong trinh khoi cong moi 3-4_!1 1 bao cao giao KH ve HTCMT vung TNB   12-12-2011 2 2 2" xfId="7067"/>
    <cellStyle name="T_Book1_Bieu mau cong trinh khoi cong moi 3-4_!1 1 bao cao giao KH ve HTCMT vung TNB   12-12-2011 2 3" xfId="7068"/>
    <cellStyle name="T_Book1_Bieu mau cong trinh khoi cong moi 3-4_!1 1 bao cao giao KH ve HTCMT vung TNB   12-12-2011 2 4" xfId="7069"/>
    <cellStyle name="T_Book1_Bieu mau cong trinh khoi cong moi 3-4_!1 1 bao cao giao KH ve HTCMT vung TNB   12-12-2011 3" xfId="3924"/>
    <cellStyle name="T_Book1_Bieu mau cong trinh khoi cong moi 3-4_!1 1 bao cao giao KH ve HTCMT vung TNB   12-12-2011 3 2" xfId="7070"/>
    <cellStyle name="T_Book1_Bieu mau cong trinh khoi cong moi 3-4_!1 1 bao cao giao KH ve HTCMT vung TNB   12-12-2011 4" xfId="7071"/>
    <cellStyle name="T_Book1_Bieu mau cong trinh khoi cong moi 3-4_!1 1 bao cao giao KH ve HTCMT vung TNB   12-12-2011 5" xfId="7072"/>
    <cellStyle name="T_Book1_Bieu mau cong trinh khoi cong moi 3-4_KH TPCP vung TNB (03-1-2012)" xfId="3925"/>
    <cellStyle name="T_Book1_Bieu mau cong trinh khoi cong moi 3-4_KH TPCP vung TNB (03-1-2012) 2" xfId="3926"/>
    <cellStyle name="T_Book1_Bieu mau cong trinh khoi cong moi 3-4_KH TPCP vung TNB (03-1-2012) 2 2" xfId="3927"/>
    <cellStyle name="T_Book1_Bieu mau cong trinh khoi cong moi 3-4_KH TPCP vung TNB (03-1-2012) 2 2 2" xfId="7073"/>
    <cellStyle name="T_Book1_Bieu mau cong trinh khoi cong moi 3-4_KH TPCP vung TNB (03-1-2012) 2 3" xfId="7074"/>
    <cellStyle name="T_Book1_Bieu mau cong trinh khoi cong moi 3-4_KH TPCP vung TNB (03-1-2012) 2 4" xfId="7075"/>
    <cellStyle name="T_Book1_Bieu mau cong trinh khoi cong moi 3-4_KH TPCP vung TNB (03-1-2012) 3" xfId="3928"/>
    <cellStyle name="T_Book1_Bieu mau cong trinh khoi cong moi 3-4_KH TPCP vung TNB (03-1-2012) 3 2" xfId="7076"/>
    <cellStyle name="T_Book1_Bieu mau cong trinh khoi cong moi 3-4_KH TPCP vung TNB (03-1-2012) 4" xfId="7077"/>
    <cellStyle name="T_Book1_Bieu mau cong trinh khoi cong moi 3-4_KH TPCP vung TNB (03-1-2012) 5" xfId="7078"/>
    <cellStyle name="T_Book1_Bieu mau danh muc du an thuoc CTMTQG nam 2008" xfId="3929"/>
    <cellStyle name="T_Book1_Bieu mau danh muc du an thuoc CTMTQG nam 2008 2" xfId="3930"/>
    <cellStyle name="T_Book1_Bieu mau danh muc du an thuoc CTMTQG nam 2008 2 2" xfId="3931"/>
    <cellStyle name="T_Book1_Bieu mau danh muc du an thuoc CTMTQG nam 2008 2 2 2" xfId="7079"/>
    <cellStyle name="T_Book1_Bieu mau danh muc du an thuoc CTMTQG nam 2008 2 3" xfId="7080"/>
    <cellStyle name="T_Book1_Bieu mau danh muc du an thuoc CTMTQG nam 2008 2 4" xfId="7081"/>
    <cellStyle name="T_Book1_Bieu mau danh muc du an thuoc CTMTQG nam 2008 3" xfId="3932"/>
    <cellStyle name="T_Book1_Bieu mau danh muc du an thuoc CTMTQG nam 2008 3 2" xfId="7082"/>
    <cellStyle name="T_Book1_Bieu mau danh muc du an thuoc CTMTQG nam 2008 4" xfId="7083"/>
    <cellStyle name="T_Book1_Bieu mau danh muc du an thuoc CTMTQG nam 2008 5" xfId="7084"/>
    <cellStyle name="T_Book1_Bieu mau danh muc du an thuoc CTMTQG nam 2008_!1 1 bao cao giao KH ve HTCMT vung TNB   12-12-2011" xfId="3933"/>
    <cellStyle name="T_Book1_Bieu mau danh muc du an thuoc CTMTQG nam 2008_!1 1 bao cao giao KH ve HTCMT vung TNB   12-12-2011 2" xfId="3934"/>
    <cellStyle name="T_Book1_Bieu mau danh muc du an thuoc CTMTQG nam 2008_!1 1 bao cao giao KH ve HTCMT vung TNB   12-12-2011 2 2" xfId="3935"/>
    <cellStyle name="T_Book1_Bieu mau danh muc du an thuoc CTMTQG nam 2008_!1 1 bao cao giao KH ve HTCMT vung TNB   12-12-2011 2 2 2" xfId="7085"/>
    <cellStyle name="T_Book1_Bieu mau danh muc du an thuoc CTMTQG nam 2008_!1 1 bao cao giao KH ve HTCMT vung TNB   12-12-2011 2 3" xfId="7086"/>
    <cellStyle name="T_Book1_Bieu mau danh muc du an thuoc CTMTQG nam 2008_!1 1 bao cao giao KH ve HTCMT vung TNB   12-12-2011 2 4" xfId="7087"/>
    <cellStyle name="T_Book1_Bieu mau danh muc du an thuoc CTMTQG nam 2008_!1 1 bao cao giao KH ve HTCMT vung TNB   12-12-2011 3" xfId="3936"/>
    <cellStyle name="T_Book1_Bieu mau danh muc du an thuoc CTMTQG nam 2008_!1 1 bao cao giao KH ve HTCMT vung TNB   12-12-2011 3 2" xfId="7088"/>
    <cellStyle name="T_Book1_Bieu mau danh muc du an thuoc CTMTQG nam 2008_!1 1 bao cao giao KH ve HTCMT vung TNB   12-12-2011 4" xfId="7089"/>
    <cellStyle name="T_Book1_Bieu mau danh muc du an thuoc CTMTQG nam 2008_!1 1 bao cao giao KH ve HTCMT vung TNB   12-12-2011 5" xfId="7090"/>
    <cellStyle name="T_Book1_Bieu mau danh muc du an thuoc CTMTQG nam 2008_Bieu TPCP 2015-xin keo dai 3.2016" xfId="7091"/>
    <cellStyle name="T_Book1_Bieu mau danh muc du an thuoc CTMTQG nam 2008_Bieu TPCP 2015-xin keo dai 3.2016 2" xfId="7092"/>
    <cellStyle name="T_Book1_Bieu mau danh muc du an thuoc CTMTQG nam 2008_KH TPCP vung TNB (03-1-2012)" xfId="3937"/>
    <cellStyle name="T_Book1_Bieu mau danh muc du an thuoc CTMTQG nam 2008_KH TPCP vung TNB (03-1-2012) 2" xfId="3938"/>
    <cellStyle name="T_Book1_Bieu mau danh muc du an thuoc CTMTQG nam 2008_KH TPCP vung TNB (03-1-2012) 2 2" xfId="3939"/>
    <cellStyle name="T_Book1_Bieu mau danh muc du an thuoc CTMTQG nam 2008_KH TPCP vung TNB (03-1-2012) 2 2 2" xfId="7093"/>
    <cellStyle name="T_Book1_Bieu mau danh muc du an thuoc CTMTQG nam 2008_KH TPCP vung TNB (03-1-2012) 2 3" xfId="7094"/>
    <cellStyle name="T_Book1_Bieu mau danh muc du an thuoc CTMTQG nam 2008_KH TPCP vung TNB (03-1-2012) 2 4" xfId="7095"/>
    <cellStyle name="T_Book1_Bieu mau danh muc du an thuoc CTMTQG nam 2008_KH TPCP vung TNB (03-1-2012) 3" xfId="3940"/>
    <cellStyle name="T_Book1_Bieu mau danh muc du an thuoc CTMTQG nam 2008_KH TPCP vung TNB (03-1-2012) 3 2" xfId="7096"/>
    <cellStyle name="T_Book1_Bieu mau danh muc du an thuoc CTMTQG nam 2008_KH TPCP vung TNB (03-1-2012) 4" xfId="7097"/>
    <cellStyle name="T_Book1_Bieu mau danh muc du an thuoc CTMTQG nam 2008_KH TPCP vung TNB (03-1-2012) 5" xfId="7098"/>
    <cellStyle name="T_Book1_Bieu mau danh muc du an thuoc CTMTQG nam 2008_ra soat theo 7356" xfId="7099"/>
    <cellStyle name="T_Book1_Bieu mau danh muc du an thuoc CTMTQG nam 2008_ra soat theo 7356 2" xfId="7100"/>
    <cellStyle name="T_Book1_Bieu mau danh muc du an thuoc CTMTQG nam 2008_ra soat theo 7356_Bao cao no dong XDCB-9590-BYT-Rut gon" xfId="7101"/>
    <cellStyle name="T_Book1_Bieu mau danh muc du an thuoc CTMTQG nam 2008_ra soat theo 7356_Bao cao no dong XDCB-9590-BYT-Rut gon 2" xfId="7102"/>
    <cellStyle name="T_Book1_Bieu mau danh muc du an thuoc CTMTQG nam 2008_ra soat theo 7356_Bieu 11-TPCP KH 2013" xfId="7103"/>
    <cellStyle name="T_Book1_Bieu mau danh muc du an thuoc CTMTQG nam 2008_ra soat theo 7356_Bieu 11-TPCP KH 2013 2" xfId="7104"/>
    <cellStyle name="T_Book1_Bieu mau danh muc du an thuoc CTMTQG nam 2008_TONG HOP CHUNG 3.2.2012 (ban cuoi)" xfId="7105"/>
    <cellStyle name="T_Book1_Bieu mau danh muc du an thuoc CTMTQG nam 2008_TONG HOP CHUNG 3.2.2012 (ban cuoi) 2" xfId="7106"/>
    <cellStyle name="T_Book1_Bieu mau danh muc du an thuoc CTMTQG nam 2008_TONG HOP CHUNG 3.2.2012 (ban cuoi)_Bao cao no dong XDCB-9590-BYT-Rut gon" xfId="7107"/>
    <cellStyle name="T_Book1_Bieu mau danh muc du an thuoc CTMTQG nam 2008_TONG HOP CHUNG 3.2.2012 (ban cuoi)_Bao cao no dong XDCB-9590-BYT-Rut gon 2" xfId="7108"/>
    <cellStyle name="T_Book1_Bieu tong hop nhu cau ung 2011 da chon loc -Mien nui" xfId="3941"/>
    <cellStyle name="T_Book1_Bieu tong hop nhu cau ung 2011 da chon loc -Mien nui 2" xfId="3942"/>
    <cellStyle name="T_Book1_Bieu tong hop nhu cau ung 2011 da chon loc -Mien nui 2 2" xfId="3943"/>
    <cellStyle name="T_Book1_Bieu tong hop nhu cau ung 2011 da chon loc -Mien nui 2 2 2" xfId="7109"/>
    <cellStyle name="T_Book1_Bieu tong hop nhu cau ung 2011 da chon loc -Mien nui 2 3" xfId="7110"/>
    <cellStyle name="T_Book1_Bieu tong hop nhu cau ung 2011 da chon loc -Mien nui 2 4" xfId="7111"/>
    <cellStyle name="T_Book1_Bieu tong hop nhu cau ung 2011 da chon loc -Mien nui 3" xfId="3944"/>
    <cellStyle name="T_Book1_Bieu tong hop nhu cau ung 2011 da chon loc -Mien nui 3 2" xfId="7112"/>
    <cellStyle name="T_Book1_Bieu tong hop nhu cau ung 2011 da chon loc -Mien nui 4" xfId="7113"/>
    <cellStyle name="T_Book1_Bieu tong hop nhu cau ung 2011 da chon loc -Mien nui 5" xfId="7114"/>
    <cellStyle name="T_Book1_Bieu tong hop nhu cau ung 2011 da chon loc -Mien nui_!1 1 bao cao giao KH ve HTCMT vung TNB   12-12-2011" xfId="3945"/>
    <cellStyle name="T_Book1_Bieu tong hop nhu cau ung 2011 da chon loc -Mien nui_!1 1 bao cao giao KH ve HTCMT vung TNB   12-12-2011 2" xfId="3946"/>
    <cellStyle name="T_Book1_Bieu tong hop nhu cau ung 2011 da chon loc -Mien nui_!1 1 bao cao giao KH ve HTCMT vung TNB   12-12-2011 2 2" xfId="3947"/>
    <cellStyle name="T_Book1_Bieu tong hop nhu cau ung 2011 da chon loc -Mien nui_!1 1 bao cao giao KH ve HTCMT vung TNB   12-12-2011 2 2 2" xfId="7115"/>
    <cellStyle name="T_Book1_Bieu tong hop nhu cau ung 2011 da chon loc -Mien nui_!1 1 bao cao giao KH ve HTCMT vung TNB   12-12-2011 2 3" xfId="7116"/>
    <cellStyle name="T_Book1_Bieu tong hop nhu cau ung 2011 da chon loc -Mien nui_!1 1 bao cao giao KH ve HTCMT vung TNB   12-12-2011 2 4" xfId="7117"/>
    <cellStyle name="T_Book1_Bieu tong hop nhu cau ung 2011 da chon loc -Mien nui_!1 1 bao cao giao KH ve HTCMT vung TNB   12-12-2011 3" xfId="3948"/>
    <cellStyle name="T_Book1_Bieu tong hop nhu cau ung 2011 da chon loc -Mien nui_!1 1 bao cao giao KH ve HTCMT vung TNB   12-12-2011 3 2" xfId="7118"/>
    <cellStyle name="T_Book1_Bieu tong hop nhu cau ung 2011 da chon loc -Mien nui_!1 1 bao cao giao KH ve HTCMT vung TNB   12-12-2011 4" xfId="7119"/>
    <cellStyle name="T_Book1_Bieu tong hop nhu cau ung 2011 da chon loc -Mien nui_!1 1 bao cao giao KH ve HTCMT vung TNB   12-12-2011 5" xfId="7120"/>
    <cellStyle name="T_Book1_Bieu tong hop nhu cau ung 2011 da chon loc -Mien nui_Bieu TPCP 2015-xin keo dai 3.2016" xfId="7121"/>
    <cellStyle name="T_Book1_Bieu tong hop nhu cau ung 2011 da chon loc -Mien nui_Bieu TPCP 2015-xin keo dai 3.2016 2" xfId="7122"/>
    <cellStyle name="T_Book1_Bieu tong hop nhu cau ung 2011 da chon loc -Mien nui_KH TPCP vung TNB (03-1-2012)" xfId="3949"/>
    <cellStyle name="T_Book1_Bieu tong hop nhu cau ung 2011 da chon loc -Mien nui_KH TPCP vung TNB (03-1-2012) 2" xfId="3950"/>
    <cellStyle name="T_Book1_Bieu tong hop nhu cau ung 2011 da chon loc -Mien nui_KH TPCP vung TNB (03-1-2012) 2 2" xfId="3951"/>
    <cellStyle name="T_Book1_Bieu tong hop nhu cau ung 2011 da chon loc -Mien nui_KH TPCP vung TNB (03-1-2012) 2 2 2" xfId="7123"/>
    <cellStyle name="T_Book1_Bieu tong hop nhu cau ung 2011 da chon loc -Mien nui_KH TPCP vung TNB (03-1-2012) 2 3" xfId="7124"/>
    <cellStyle name="T_Book1_Bieu tong hop nhu cau ung 2011 da chon loc -Mien nui_KH TPCP vung TNB (03-1-2012) 2 4" xfId="7125"/>
    <cellStyle name="T_Book1_Bieu tong hop nhu cau ung 2011 da chon loc -Mien nui_KH TPCP vung TNB (03-1-2012) 3" xfId="3952"/>
    <cellStyle name="T_Book1_Bieu tong hop nhu cau ung 2011 da chon loc -Mien nui_KH TPCP vung TNB (03-1-2012) 3 2" xfId="7126"/>
    <cellStyle name="T_Book1_Bieu tong hop nhu cau ung 2011 da chon loc -Mien nui_KH TPCP vung TNB (03-1-2012) 4" xfId="7127"/>
    <cellStyle name="T_Book1_Bieu tong hop nhu cau ung 2011 da chon loc -Mien nui_KH TPCP vung TNB (03-1-2012) 5" xfId="7128"/>
    <cellStyle name="T_Book1_Bieu tong hop nhu cau ung 2011 da chon loc -Mien nui_ra soat theo 7356" xfId="7129"/>
    <cellStyle name="T_Book1_Bieu tong hop nhu cau ung 2011 da chon loc -Mien nui_ra soat theo 7356 2" xfId="7130"/>
    <cellStyle name="T_Book1_Bieu tong hop nhu cau ung 2011 da chon loc -Mien nui_ra soat theo 7356_Bao cao no dong XDCB-9590-BYT-Rut gon" xfId="7131"/>
    <cellStyle name="T_Book1_Bieu tong hop nhu cau ung 2011 da chon loc -Mien nui_ra soat theo 7356_Bao cao no dong XDCB-9590-BYT-Rut gon 2" xfId="7132"/>
    <cellStyle name="T_Book1_Bieu tong hop nhu cau ung 2011 da chon loc -Mien nui_ra soat theo 7356_Bieu 11-TPCP KH 2013" xfId="7133"/>
    <cellStyle name="T_Book1_Bieu tong hop nhu cau ung 2011 da chon loc -Mien nui_ra soat theo 7356_Bieu 11-TPCP KH 2013 2" xfId="7134"/>
    <cellStyle name="T_Book1_Bieu tong hop nhu cau ung 2011 da chon loc -Mien nui_TONG HOP CHUNG 3.2.2012 (ban cuoi)" xfId="7135"/>
    <cellStyle name="T_Book1_Bieu tong hop nhu cau ung 2011 da chon loc -Mien nui_TONG HOP CHUNG 3.2.2012 (ban cuoi) 2" xfId="7136"/>
    <cellStyle name="T_Book1_Bieu tong hop nhu cau ung 2011 da chon loc -Mien nui_TONG HOP CHUNG 3.2.2012 (ban cuoi)_Bao cao no dong XDCB-9590-BYT-Rut gon" xfId="7137"/>
    <cellStyle name="T_Book1_Bieu tong hop nhu cau ung 2011 da chon loc -Mien nui_TONG HOP CHUNG 3.2.2012 (ban cuoi)_Bao cao no dong XDCB-9590-BYT-Rut gon 2" xfId="7138"/>
    <cellStyle name="T_Book1_Bieu TPCP 2015-xin keo dai 3.2016" xfId="7139"/>
    <cellStyle name="T_Book1_Bieu TPCP 2015-xin keo dai 3.2016 2" xfId="7140"/>
    <cellStyle name="T_Book1_Bieu3ODA" xfId="3953"/>
    <cellStyle name="T_Book1_Bieu3ODA 2" xfId="3954"/>
    <cellStyle name="T_Book1_Bieu3ODA 2 2" xfId="3955"/>
    <cellStyle name="T_Book1_Bieu3ODA 2 2 2" xfId="7141"/>
    <cellStyle name="T_Book1_Bieu3ODA 2 3" xfId="7142"/>
    <cellStyle name="T_Book1_Bieu3ODA 2 4" xfId="7143"/>
    <cellStyle name="T_Book1_Bieu3ODA 3" xfId="3956"/>
    <cellStyle name="T_Book1_Bieu3ODA 3 2" xfId="7144"/>
    <cellStyle name="T_Book1_Bieu3ODA 4" xfId="7145"/>
    <cellStyle name="T_Book1_Bieu3ODA 5" xfId="7146"/>
    <cellStyle name="T_Book1_Bieu3ODA_!1 1 bao cao giao KH ve HTCMT vung TNB   12-12-2011" xfId="3957"/>
    <cellStyle name="T_Book1_Bieu3ODA_!1 1 bao cao giao KH ve HTCMT vung TNB   12-12-2011 2" xfId="3958"/>
    <cellStyle name="T_Book1_Bieu3ODA_!1 1 bao cao giao KH ve HTCMT vung TNB   12-12-2011 2 2" xfId="3959"/>
    <cellStyle name="T_Book1_Bieu3ODA_!1 1 bao cao giao KH ve HTCMT vung TNB   12-12-2011 2 2 2" xfId="7147"/>
    <cellStyle name="T_Book1_Bieu3ODA_!1 1 bao cao giao KH ve HTCMT vung TNB   12-12-2011 2 3" xfId="7148"/>
    <cellStyle name="T_Book1_Bieu3ODA_!1 1 bao cao giao KH ve HTCMT vung TNB   12-12-2011 2 4" xfId="7149"/>
    <cellStyle name="T_Book1_Bieu3ODA_!1 1 bao cao giao KH ve HTCMT vung TNB   12-12-2011 3" xfId="3960"/>
    <cellStyle name="T_Book1_Bieu3ODA_!1 1 bao cao giao KH ve HTCMT vung TNB   12-12-2011 3 2" xfId="7150"/>
    <cellStyle name="T_Book1_Bieu3ODA_!1 1 bao cao giao KH ve HTCMT vung TNB   12-12-2011 4" xfId="7151"/>
    <cellStyle name="T_Book1_Bieu3ODA_!1 1 bao cao giao KH ve HTCMT vung TNB   12-12-2011 5" xfId="7152"/>
    <cellStyle name="T_Book1_Bieu3ODA_1" xfId="3961"/>
    <cellStyle name="T_Book1_Bieu3ODA_1 2" xfId="3962"/>
    <cellStyle name="T_Book1_Bieu3ODA_1 2 2" xfId="3963"/>
    <cellStyle name="T_Book1_Bieu3ODA_1 2 2 2" xfId="7153"/>
    <cellStyle name="T_Book1_Bieu3ODA_1 2 3" xfId="7154"/>
    <cellStyle name="T_Book1_Bieu3ODA_1 2 4" xfId="7155"/>
    <cellStyle name="T_Book1_Bieu3ODA_1 3" xfId="3964"/>
    <cellStyle name="T_Book1_Bieu3ODA_1 3 2" xfId="7156"/>
    <cellStyle name="T_Book1_Bieu3ODA_1 4" xfId="7157"/>
    <cellStyle name="T_Book1_Bieu3ODA_1 5" xfId="7158"/>
    <cellStyle name="T_Book1_Bieu3ODA_1_!1 1 bao cao giao KH ve HTCMT vung TNB   12-12-2011" xfId="3965"/>
    <cellStyle name="T_Book1_Bieu3ODA_1_!1 1 bao cao giao KH ve HTCMT vung TNB   12-12-2011 2" xfId="3966"/>
    <cellStyle name="T_Book1_Bieu3ODA_1_!1 1 bao cao giao KH ve HTCMT vung TNB   12-12-2011 2 2" xfId="3967"/>
    <cellStyle name="T_Book1_Bieu3ODA_1_!1 1 bao cao giao KH ve HTCMT vung TNB   12-12-2011 2 2 2" xfId="7159"/>
    <cellStyle name="T_Book1_Bieu3ODA_1_!1 1 bao cao giao KH ve HTCMT vung TNB   12-12-2011 2 3" xfId="7160"/>
    <cellStyle name="T_Book1_Bieu3ODA_1_!1 1 bao cao giao KH ve HTCMT vung TNB   12-12-2011 2 4" xfId="7161"/>
    <cellStyle name="T_Book1_Bieu3ODA_1_!1 1 bao cao giao KH ve HTCMT vung TNB   12-12-2011 3" xfId="3968"/>
    <cellStyle name="T_Book1_Bieu3ODA_1_!1 1 bao cao giao KH ve HTCMT vung TNB   12-12-2011 3 2" xfId="7162"/>
    <cellStyle name="T_Book1_Bieu3ODA_1_!1 1 bao cao giao KH ve HTCMT vung TNB   12-12-2011 4" xfId="7163"/>
    <cellStyle name="T_Book1_Bieu3ODA_1_!1 1 bao cao giao KH ve HTCMT vung TNB   12-12-2011 5" xfId="7164"/>
    <cellStyle name="T_Book1_Bieu3ODA_1_KH TPCP vung TNB (03-1-2012)" xfId="3969"/>
    <cellStyle name="T_Book1_Bieu3ODA_1_KH TPCP vung TNB (03-1-2012) 2" xfId="3970"/>
    <cellStyle name="T_Book1_Bieu3ODA_1_KH TPCP vung TNB (03-1-2012) 2 2" xfId="3971"/>
    <cellStyle name="T_Book1_Bieu3ODA_1_KH TPCP vung TNB (03-1-2012) 2 2 2" xfId="7165"/>
    <cellStyle name="T_Book1_Bieu3ODA_1_KH TPCP vung TNB (03-1-2012) 2 3" xfId="7166"/>
    <cellStyle name="T_Book1_Bieu3ODA_1_KH TPCP vung TNB (03-1-2012) 2 4" xfId="7167"/>
    <cellStyle name="T_Book1_Bieu3ODA_1_KH TPCP vung TNB (03-1-2012) 3" xfId="3972"/>
    <cellStyle name="T_Book1_Bieu3ODA_1_KH TPCP vung TNB (03-1-2012) 3 2" xfId="7168"/>
    <cellStyle name="T_Book1_Bieu3ODA_1_KH TPCP vung TNB (03-1-2012) 4" xfId="7169"/>
    <cellStyle name="T_Book1_Bieu3ODA_1_KH TPCP vung TNB (03-1-2012) 5" xfId="7170"/>
    <cellStyle name="T_Book1_Bieu3ODA_KH TPCP vung TNB (03-1-2012)" xfId="3973"/>
    <cellStyle name="T_Book1_Bieu3ODA_KH TPCP vung TNB (03-1-2012) 2" xfId="3974"/>
    <cellStyle name="T_Book1_Bieu3ODA_KH TPCP vung TNB (03-1-2012) 2 2" xfId="3975"/>
    <cellStyle name="T_Book1_Bieu3ODA_KH TPCP vung TNB (03-1-2012) 2 2 2" xfId="7171"/>
    <cellStyle name="T_Book1_Bieu3ODA_KH TPCP vung TNB (03-1-2012) 2 3" xfId="7172"/>
    <cellStyle name="T_Book1_Bieu3ODA_KH TPCP vung TNB (03-1-2012) 2 4" xfId="7173"/>
    <cellStyle name="T_Book1_Bieu3ODA_KH TPCP vung TNB (03-1-2012) 3" xfId="3976"/>
    <cellStyle name="T_Book1_Bieu3ODA_KH TPCP vung TNB (03-1-2012) 3 2" xfId="7174"/>
    <cellStyle name="T_Book1_Bieu3ODA_KH TPCP vung TNB (03-1-2012) 4" xfId="7175"/>
    <cellStyle name="T_Book1_Bieu3ODA_KH TPCP vung TNB (03-1-2012) 5" xfId="7176"/>
    <cellStyle name="T_Book1_Bieu4HTMT" xfId="3977"/>
    <cellStyle name="T_Book1_Bieu4HTMT 2" xfId="3978"/>
    <cellStyle name="T_Book1_Bieu4HTMT 2 2" xfId="3979"/>
    <cellStyle name="T_Book1_Bieu4HTMT 2 2 2" xfId="7177"/>
    <cellStyle name="T_Book1_Bieu4HTMT 2 3" xfId="7178"/>
    <cellStyle name="T_Book1_Bieu4HTMT 2 4" xfId="7179"/>
    <cellStyle name="T_Book1_Bieu4HTMT 3" xfId="3980"/>
    <cellStyle name="T_Book1_Bieu4HTMT 3 2" xfId="7180"/>
    <cellStyle name="T_Book1_Bieu4HTMT 4" xfId="7181"/>
    <cellStyle name="T_Book1_Bieu4HTMT 5" xfId="7182"/>
    <cellStyle name="T_Book1_Bieu4HTMT_!1 1 bao cao giao KH ve HTCMT vung TNB   12-12-2011" xfId="3981"/>
    <cellStyle name="T_Book1_Bieu4HTMT_!1 1 bao cao giao KH ve HTCMT vung TNB   12-12-2011 2" xfId="3982"/>
    <cellStyle name="T_Book1_Bieu4HTMT_!1 1 bao cao giao KH ve HTCMT vung TNB   12-12-2011 2 2" xfId="3983"/>
    <cellStyle name="T_Book1_Bieu4HTMT_!1 1 bao cao giao KH ve HTCMT vung TNB   12-12-2011 2 2 2" xfId="7183"/>
    <cellStyle name="T_Book1_Bieu4HTMT_!1 1 bao cao giao KH ve HTCMT vung TNB   12-12-2011 2 3" xfId="7184"/>
    <cellStyle name="T_Book1_Bieu4HTMT_!1 1 bao cao giao KH ve HTCMT vung TNB   12-12-2011 2 4" xfId="7185"/>
    <cellStyle name="T_Book1_Bieu4HTMT_!1 1 bao cao giao KH ve HTCMT vung TNB   12-12-2011 3" xfId="3984"/>
    <cellStyle name="T_Book1_Bieu4HTMT_!1 1 bao cao giao KH ve HTCMT vung TNB   12-12-2011 3 2" xfId="7186"/>
    <cellStyle name="T_Book1_Bieu4HTMT_!1 1 bao cao giao KH ve HTCMT vung TNB   12-12-2011 4" xfId="7187"/>
    <cellStyle name="T_Book1_Bieu4HTMT_!1 1 bao cao giao KH ve HTCMT vung TNB   12-12-2011 5" xfId="7188"/>
    <cellStyle name="T_Book1_Bieu4HTMT_KH TPCP vung TNB (03-1-2012)" xfId="3985"/>
    <cellStyle name="T_Book1_Bieu4HTMT_KH TPCP vung TNB (03-1-2012) 2" xfId="3986"/>
    <cellStyle name="T_Book1_Bieu4HTMT_KH TPCP vung TNB (03-1-2012) 2 2" xfId="3987"/>
    <cellStyle name="T_Book1_Bieu4HTMT_KH TPCP vung TNB (03-1-2012) 2 2 2" xfId="7189"/>
    <cellStyle name="T_Book1_Bieu4HTMT_KH TPCP vung TNB (03-1-2012) 2 3" xfId="7190"/>
    <cellStyle name="T_Book1_Bieu4HTMT_KH TPCP vung TNB (03-1-2012) 2 4" xfId="7191"/>
    <cellStyle name="T_Book1_Bieu4HTMT_KH TPCP vung TNB (03-1-2012) 3" xfId="3988"/>
    <cellStyle name="T_Book1_Bieu4HTMT_KH TPCP vung TNB (03-1-2012) 3 2" xfId="7192"/>
    <cellStyle name="T_Book1_Bieu4HTMT_KH TPCP vung TNB (03-1-2012) 4" xfId="7193"/>
    <cellStyle name="T_Book1_Bieu4HTMT_KH TPCP vung TNB (03-1-2012) 5" xfId="7194"/>
    <cellStyle name="T_Book1_Book1" xfId="3989"/>
    <cellStyle name="T_Book1_Book1 2" xfId="3990"/>
    <cellStyle name="T_Book1_Book1 2 2" xfId="3991"/>
    <cellStyle name="T_Book1_Book1 2 2 2" xfId="7195"/>
    <cellStyle name="T_Book1_Book1 2 3" xfId="7196"/>
    <cellStyle name="T_Book1_Book1 2 4" xfId="7197"/>
    <cellStyle name="T_Book1_Book1 3" xfId="3992"/>
    <cellStyle name="T_Book1_Book1 3 2" xfId="7198"/>
    <cellStyle name="T_Book1_Book1 4" xfId="7199"/>
    <cellStyle name="T_Book1_Book1 5" xfId="7200"/>
    <cellStyle name="T_Book1_Book1_ra soat theo 7356" xfId="7201"/>
    <cellStyle name="T_Book1_Book1_ra soat theo 7356 2" xfId="7202"/>
    <cellStyle name="T_Book1_Book1_ra soat theo 7356_Bao cao no dong XDCB-9590-BYT-Rut gon" xfId="7203"/>
    <cellStyle name="T_Book1_Book1_ra soat theo 7356_Bao cao no dong XDCB-9590-BYT-Rut gon 2" xfId="7204"/>
    <cellStyle name="T_Book1_Book1_ra soat theo 7356_Bieu 11-TPCP KH 2013" xfId="7205"/>
    <cellStyle name="T_Book1_Book1_ra soat theo 7356_Bieu 11-TPCP KH 2013 2" xfId="7206"/>
    <cellStyle name="T_Book1_Book1_TONG HOP CHUNG 3.2.2012 (ban cuoi)" xfId="7207"/>
    <cellStyle name="T_Book1_Book1_TONG HOP CHUNG 3.2.2012 (ban cuoi) 2" xfId="7208"/>
    <cellStyle name="T_Book1_Book1_TONG HOP CHUNG 3.2.2012 (ban cuoi)_Bao cao no dong XDCB-9590-BYT-Rut gon" xfId="7209"/>
    <cellStyle name="T_Book1_Book1_TONG HOP CHUNG 3.2.2012 (ban cuoi)_Bao cao no dong XDCB-9590-BYT-Rut gon 2" xfId="7210"/>
    <cellStyle name="T_Book1_Cong trinh co y kien LD_Dang_NN_2011-Tay nguyen-9-10" xfId="3993"/>
    <cellStyle name="T_Book1_Cong trinh co y kien LD_Dang_NN_2011-Tay nguyen-9-10 2" xfId="3994"/>
    <cellStyle name="T_Book1_Cong trinh co y kien LD_Dang_NN_2011-Tay nguyen-9-10 2 2" xfId="3995"/>
    <cellStyle name="T_Book1_Cong trinh co y kien LD_Dang_NN_2011-Tay nguyen-9-10 2 2 2" xfId="7211"/>
    <cellStyle name="T_Book1_Cong trinh co y kien LD_Dang_NN_2011-Tay nguyen-9-10 2 3" xfId="7212"/>
    <cellStyle name="T_Book1_Cong trinh co y kien LD_Dang_NN_2011-Tay nguyen-9-10 2 4" xfId="7213"/>
    <cellStyle name="T_Book1_Cong trinh co y kien LD_Dang_NN_2011-Tay nguyen-9-10 3" xfId="3996"/>
    <cellStyle name="T_Book1_Cong trinh co y kien LD_Dang_NN_2011-Tay nguyen-9-10 3 2" xfId="7214"/>
    <cellStyle name="T_Book1_Cong trinh co y kien LD_Dang_NN_2011-Tay nguyen-9-10 4" xfId="7215"/>
    <cellStyle name="T_Book1_Cong trinh co y kien LD_Dang_NN_2011-Tay nguyen-9-10 5" xfId="7216"/>
    <cellStyle name="T_Book1_Cong trinh co y kien LD_Dang_NN_2011-Tay nguyen-9-10_!1 1 bao cao giao KH ve HTCMT vung TNB   12-12-2011" xfId="3997"/>
    <cellStyle name="T_Book1_Cong trinh co y kien LD_Dang_NN_2011-Tay nguyen-9-10_!1 1 bao cao giao KH ve HTCMT vung TNB   12-12-2011 2" xfId="3998"/>
    <cellStyle name="T_Book1_Cong trinh co y kien LD_Dang_NN_2011-Tay nguyen-9-10_!1 1 bao cao giao KH ve HTCMT vung TNB   12-12-2011 2 2" xfId="3999"/>
    <cellStyle name="T_Book1_Cong trinh co y kien LD_Dang_NN_2011-Tay nguyen-9-10_!1 1 bao cao giao KH ve HTCMT vung TNB   12-12-2011 2 2 2" xfId="7217"/>
    <cellStyle name="T_Book1_Cong trinh co y kien LD_Dang_NN_2011-Tay nguyen-9-10_!1 1 bao cao giao KH ve HTCMT vung TNB   12-12-2011 2 3" xfId="7218"/>
    <cellStyle name="T_Book1_Cong trinh co y kien LD_Dang_NN_2011-Tay nguyen-9-10_!1 1 bao cao giao KH ve HTCMT vung TNB   12-12-2011 2 4" xfId="7219"/>
    <cellStyle name="T_Book1_Cong trinh co y kien LD_Dang_NN_2011-Tay nguyen-9-10_!1 1 bao cao giao KH ve HTCMT vung TNB   12-12-2011 3" xfId="4000"/>
    <cellStyle name="T_Book1_Cong trinh co y kien LD_Dang_NN_2011-Tay nguyen-9-10_!1 1 bao cao giao KH ve HTCMT vung TNB   12-12-2011 3 2" xfId="7220"/>
    <cellStyle name="T_Book1_Cong trinh co y kien LD_Dang_NN_2011-Tay nguyen-9-10_!1 1 bao cao giao KH ve HTCMT vung TNB   12-12-2011 4" xfId="7221"/>
    <cellStyle name="T_Book1_Cong trinh co y kien LD_Dang_NN_2011-Tay nguyen-9-10_!1 1 bao cao giao KH ve HTCMT vung TNB   12-12-2011 5" xfId="7222"/>
    <cellStyle name="T_Book1_Cong trinh co y kien LD_Dang_NN_2011-Tay nguyen-9-10_Bieu TPCP 2015-xin keo dai 3.2016" xfId="7223"/>
    <cellStyle name="T_Book1_Cong trinh co y kien LD_Dang_NN_2011-Tay nguyen-9-10_Bieu TPCP 2015-xin keo dai 3.2016 2" xfId="7224"/>
    <cellStyle name="T_Book1_Cong trinh co y kien LD_Dang_NN_2011-Tay nguyen-9-10_Bieu4HTMT" xfId="4001"/>
    <cellStyle name="T_Book1_Cong trinh co y kien LD_Dang_NN_2011-Tay nguyen-9-10_Bieu4HTMT 2" xfId="4002"/>
    <cellStyle name="T_Book1_Cong trinh co y kien LD_Dang_NN_2011-Tay nguyen-9-10_Bieu4HTMT 2 2" xfId="4003"/>
    <cellStyle name="T_Book1_Cong trinh co y kien LD_Dang_NN_2011-Tay nguyen-9-10_Bieu4HTMT 2 2 2" xfId="7225"/>
    <cellStyle name="T_Book1_Cong trinh co y kien LD_Dang_NN_2011-Tay nguyen-9-10_Bieu4HTMT 2 3" xfId="7226"/>
    <cellStyle name="T_Book1_Cong trinh co y kien LD_Dang_NN_2011-Tay nguyen-9-10_Bieu4HTMT 2 4" xfId="7227"/>
    <cellStyle name="T_Book1_Cong trinh co y kien LD_Dang_NN_2011-Tay nguyen-9-10_Bieu4HTMT 3" xfId="4004"/>
    <cellStyle name="T_Book1_Cong trinh co y kien LD_Dang_NN_2011-Tay nguyen-9-10_Bieu4HTMT 3 2" xfId="7228"/>
    <cellStyle name="T_Book1_Cong trinh co y kien LD_Dang_NN_2011-Tay nguyen-9-10_Bieu4HTMT 4" xfId="7229"/>
    <cellStyle name="T_Book1_Cong trinh co y kien LD_Dang_NN_2011-Tay nguyen-9-10_Bieu4HTMT 5" xfId="7230"/>
    <cellStyle name="T_Book1_Cong trinh co y kien LD_Dang_NN_2011-Tay nguyen-9-10_KH TPCP vung TNB (03-1-2012)" xfId="4005"/>
    <cellStyle name="T_Book1_Cong trinh co y kien LD_Dang_NN_2011-Tay nguyen-9-10_KH TPCP vung TNB (03-1-2012) 2" xfId="4006"/>
    <cellStyle name="T_Book1_Cong trinh co y kien LD_Dang_NN_2011-Tay nguyen-9-10_KH TPCP vung TNB (03-1-2012) 2 2" xfId="4007"/>
    <cellStyle name="T_Book1_Cong trinh co y kien LD_Dang_NN_2011-Tay nguyen-9-10_KH TPCP vung TNB (03-1-2012) 2 2 2" xfId="7231"/>
    <cellStyle name="T_Book1_Cong trinh co y kien LD_Dang_NN_2011-Tay nguyen-9-10_KH TPCP vung TNB (03-1-2012) 2 3" xfId="7232"/>
    <cellStyle name="T_Book1_Cong trinh co y kien LD_Dang_NN_2011-Tay nguyen-9-10_KH TPCP vung TNB (03-1-2012) 2 4" xfId="7233"/>
    <cellStyle name="T_Book1_Cong trinh co y kien LD_Dang_NN_2011-Tay nguyen-9-10_KH TPCP vung TNB (03-1-2012) 3" xfId="4008"/>
    <cellStyle name="T_Book1_Cong trinh co y kien LD_Dang_NN_2011-Tay nguyen-9-10_KH TPCP vung TNB (03-1-2012) 3 2" xfId="7234"/>
    <cellStyle name="T_Book1_Cong trinh co y kien LD_Dang_NN_2011-Tay nguyen-9-10_KH TPCP vung TNB (03-1-2012) 4" xfId="7235"/>
    <cellStyle name="T_Book1_Cong trinh co y kien LD_Dang_NN_2011-Tay nguyen-9-10_KH TPCP vung TNB (03-1-2012) 5" xfId="7236"/>
    <cellStyle name="T_Book1_Cong trinh co y kien LD_Dang_NN_2011-Tay nguyen-9-10_ra soat theo 7356" xfId="7237"/>
    <cellStyle name="T_Book1_Cong trinh co y kien LD_Dang_NN_2011-Tay nguyen-9-10_ra soat theo 7356 2" xfId="7238"/>
    <cellStyle name="T_Book1_Cong trinh co y kien LD_Dang_NN_2011-Tay nguyen-9-10_ra soat theo 7356_Bao cao no dong XDCB-9590-BYT-Rut gon" xfId="7239"/>
    <cellStyle name="T_Book1_Cong trinh co y kien LD_Dang_NN_2011-Tay nguyen-9-10_ra soat theo 7356_Bao cao no dong XDCB-9590-BYT-Rut gon 2" xfId="7240"/>
    <cellStyle name="T_Book1_Cong trinh co y kien LD_Dang_NN_2011-Tay nguyen-9-10_ra soat theo 7356_Bieu 11-TPCP KH 2013" xfId="7241"/>
    <cellStyle name="T_Book1_Cong trinh co y kien LD_Dang_NN_2011-Tay nguyen-9-10_ra soat theo 7356_Bieu 11-TPCP KH 2013 2" xfId="7242"/>
    <cellStyle name="T_Book1_Cong trinh co y kien LD_Dang_NN_2011-Tay nguyen-9-10_TONG HOP CHUNG 3.2.2012 (ban cuoi)" xfId="7243"/>
    <cellStyle name="T_Book1_Cong trinh co y kien LD_Dang_NN_2011-Tay nguyen-9-10_TONG HOP CHUNG 3.2.2012 (ban cuoi) 2" xfId="7244"/>
    <cellStyle name="T_Book1_Cong trinh co y kien LD_Dang_NN_2011-Tay nguyen-9-10_TONG HOP CHUNG 3.2.2012 (ban cuoi)_Bao cao no dong XDCB-9590-BYT-Rut gon" xfId="7245"/>
    <cellStyle name="T_Book1_Cong trinh co y kien LD_Dang_NN_2011-Tay nguyen-9-10_TONG HOP CHUNG 3.2.2012 (ban cuoi)_Bao cao no dong XDCB-9590-BYT-Rut gon 2" xfId="7246"/>
    <cellStyle name="T_Book1_CPK" xfId="4009"/>
    <cellStyle name="T_Book1_CPK 2" xfId="4010"/>
    <cellStyle name="T_Book1_CPK 2 2" xfId="4011"/>
    <cellStyle name="T_Book1_CPK 2 2 2" xfId="7247"/>
    <cellStyle name="T_Book1_CPK 2 3" xfId="7248"/>
    <cellStyle name="T_Book1_CPK 2 4" xfId="7249"/>
    <cellStyle name="T_Book1_CPK 3" xfId="4012"/>
    <cellStyle name="T_Book1_CPK 3 2" xfId="7250"/>
    <cellStyle name="T_Book1_CPK 4" xfId="7251"/>
    <cellStyle name="T_Book1_CPK 5" xfId="7252"/>
    <cellStyle name="T_Book1_CPK_ra soat theo 7356" xfId="7253"/>
    <cellStyle name="T_Book1_CPK_ra soat theo 7356 2" xfId="7254"/>
    <cellStyle name="T_Book1_CPK_ra soat theo 7356_Bao cao no dong XDCB-9590-BYT-Rut gon" xfId="7255"/>
    <cellStyle name="T_Book1_CPK_ra soat theo 7356_Bao cao no dong XDCB-9590-BYT-Rut gon 2" xfId="7256"/>
    <cellStyle name="T_Book1_CPK_ra soat theo 7356_Bieu 11-TPCP KH 2013" xfId="7257"/>
    <cellStyle name="T_Book1_CPK_ra soat theo 7356_Bieu 11-TPCP KH 2013 2" xfId="7258"/>
    <cellStyle name="T_Book1_CPK_TONG HOP CHUNG 3.2.2012 (ban cuoi)" xfId="7259"/>
    <cellStyle name="T_Book1_CPK_TONG HOP CHUNG 3.2.2012 (ban cuoi) 2" xfId="7260"/>
    <cellStyle name="T_Book1_CPK_TONG HOP CHUNG 3.2.2012 (ban cuoi)_Bao cao no dong XDCB-9590-BYT-Rut gon" xfId="7261"/>
    <cellStyle name="T_Book1_CPK_TONG HOP CHUNG 3.2.2012 (ban cuoi)_Bao cao no dong XDCB-9590-BYT-Rut gon 2" xfId="7262"/>
    <cellStyle name="T_Book1_danh muc chuan bi dau tu 2011 ngay 07-6-2011" xfId="4013"/>
    <cellStyle name="T_Book1_danh muc chuan bi dau tu 2011 ngay 07-6-2011 2" xfId="4014"/>
    <cellStyle name="T_Book1_danh muc chuan bi dau tu 2011 ngay 07-6-2011 2 2" xfId="4015"/>
    <cellStyle name="T_Book1_danh muc chuan bi dau tu 2011 ngay 07-6-2011 2 2 2" xfId="7263"/>
    <cellStyle name="T_Book1_danh muc chuan bi dau tu 2011 ngay 07-6-2011 2 3" xfId="7264"/>
    <cellStyle name="T_Book1_danh muc chuan bi dau tu 2011 ngay 07-6-2011 2 4" xfId="7265"/>
    <cellStyle name="T_Book1_danh muc chuan bi dau tu 2011 ngay 07-6-2011 3" xfId="4016"/>
    <cellStyle name="T_Book1_danh muc chuan bi dau tu 2011 ngay 07-6-2011 3 2" xfId="7266"/>
    <cellStyle name="T_Book1_danh muc chuan bi dau tu 2011 ngay 07-6-2011 4" xfId="7267"/>
    <cellStyle name="T_Book1_danh muc chuan bi dau tu 2011 ngay 07-6-2011 5" xfId="7268"/>
    <cellStyle name="T_Book1_dieu chinh KH 2011 ngay 26-5-2011111" xfId="4017"/>
    <cellStyle name="T_Book1_dieu chinh KH 2011 ngay 26-5-2011111 2" xfId="4018"/>
    <cellStyle name="T_Book1_dieu chinh KH 2011 ngay 26-5-2011111 2 2" xfId="4019"/>
    <cellStyle name="T_Book1_dieu chinh KH 2011 ngay 26-5-2011111 2 2 2" xfId="7269"/>
    <cellStyle name="T_Book1_dieu chinh KH 2011 ngay 26-5-2011111 2 3" xfId="7270"/>
    <cellStyle name="T_Book1_dieu chinh KH 2011 ngay 26-5-2011111 2 4" xfId="7271"/>
    <cellStyle name="T_Book1_dieu chinh KH 2011 ngay 26-5-2011111 3" xfId="4020"/>
    <cellStyle name="T_Book1_dieu chinh KH 2011 ngay 26-5-2011111 3 2" xfId="7272"/>
    <cellStyle name="T_Book1_dieu chinh KH 2011 ngay 26-5-2011111 4" xfId="7273"/>
    <cellStyle name="T_Book1_dieu chinh KH 2011 ngay 26-5-2011111 5" xfId="7274"/>
    <cellStyle name="T_Book1_DK 2014-2015 final" xfId="4021"/>
    <cellStyle name="T_Book1_DK 2014-2015 final 2" xfId="4022"/>
    <cellStyle name="T_Book1_DK 2014-2015 final 2 2" xfId="7275"/>
    <cellStyle name="T_Book1_DK 2014-2015 final 3" xfId="7276"/>
    <cellStyle name="T_Book1_DK 2014-2015 final 4" xfId="7277"/>
    <cellStyle name="T_Book1_DK 2014-2015 final_05-12  KH trung han 2016-2020 - Liem Thinh edited" xfId="4023"/>
    <cellStyle name="T_Book1_DK 2014-2015 final_05-12  KH trung han 2016-2020 - Liem Thinh edited 2" xfId="4024"/>
    <cellStyle name="T_Book1_DK 2014-2015 final_05-12  KH trung han 2016-2020 - Liem Thinh edited 2 2" xfId="7278"/>
    <cellStyle name="T_Book1_DK 2014-2015 final_05-12  KH trung han 2016-2020 - Liem Thinh edited 3" xfId="7279"/>
    <cellStyle name="T_Book1_DK 2014-2015 final_05-12  KH trung han 2016-2020 - Liem Thinh edited 4" xfId="7280"/>
    <cellStyle name="T_Book1_DK 2014-2015 final_Copy of 05-12  KH trung han 2016-2020 - Liem Thinh edited (1)" xfId="4025"/>
    <cellStyle name="T_Book1_DK 2014-2015 final_Copy of 05-12  KH trung han 2016-2020 - Liem Thinh edited (1) 2" xfId="4026"/>
    <cellStyle name="T_Book1_DK 2014-2015 final_Copy of 05-12  KH trung han 2016-2020 - Liem Thinh edited (1) 2 2" xfId="7281"/>
    <cellStyle name="T_Book1_DK 2014-2015 final_Copy of 05-12  KH trung han 2016-2020 - Liem Thinh edited (1) 3" xfId="7282"/>
    <cellStyle name="T_Book1_DK 2014-2015 final_Copy of 05-12  KH trung han 2016-2020 - Liem Thinh edited (1) 4" xfId="7283"/>
    <cellStyle name="T_Book1_DK 2014-2015 new" xfId="4027"/>
    <cellStyle name="T_Book1_DK 2014-2015 new 2" xfId="4028"/>
    <cellStyle name="T_Book1_DK 2014-2015 new 2 2" xfId="7284"/>
    <cellStyle name="T_Book1_DK 2014-2015 new 3" xfId="7285"/>
    <cellStyle name="T_Book1_DK 2014-2015 new 4" xfId="7286"/>
    <cellStyle name="T_Book1_DK 2014-2015 new_05-12  KH trung han 2016-2020 - Liem Thinh edited" xfId="4029"/>
    <cellStyle name="T_Book1_DK 2014-2015 new_05-12  KH trung han 2016-2020 - Liem Thinh edited 2" xfId="4030"/>
    <cellStyle name="T_Book1_DK 2014-2015 new_05-12  KH trung han 2016-2020 - Liem Thinh edited 2 2" xfId="7287"/>
    <cellStyle name="T_Book1_DK 2014-2015 new_05-12  KH trung han 2016-2020 - Liem Thinh edited 3" xfId="7288"/>
    <cellStyle name="T_Book1_DK 2014-2015 new_05-12  KH trung han 2016-2020 - Liem Thinh edited 4" xfId="7289"/>
    <cellStyle name="T_Book1_DK 2014-2015 new_Copy of 05-12  KH trung han 2016-2020 - Liem Thinh edited (1)" xfId="4031"/>
    <cellStyle name="T_Book1_DK 2014-2015 new_Copy of 05-12  KH trung han 2016-2020 - Liem Thinh edited (1) 2" xfId="4032"/>
    <cellStyle name="T_Book1_DK 2014-2015 new_Copy of 05-12  KH trung han 2016-2020 - Liem Thinh edited (1) 2 2" xfId="7290"/>
    <cellStyle name="T_Book1_DK 2014-2015 new_Copy of 05-12  KH trung han 2016-2020 - Liem Thinh edited (1) 3" xfId="7291"/>
    <cellStyle name="T_Book1_DK 2014-2015 new_Copy of 05-12  KH trung han 2016-2020 - Liem Thinh edited (1) 4" xfId="7292"/>
    <cellStyle name="T_Book1_DK KH CBDT 2014 11-11-2013" xfId="4033"/>
    <cellStyle name="T_Book1_DK KH CBDT 2014 11-11-2013 2" xfId="4034"/>
    <cellStyle name="T_Book1_DK KH CBDT 2014 11-11-2013 2 2" xfId="7293"/>
    <cellStyle name="T_Book1_DK KH CBDT 2014 11-11-2013 3" xfId="7294"/>
    <cellStyle name="T_Book1_DK KH CBDT 2014 11-11-2013 4" xfId="7295"/>
    <cellStyle name="T_Book1_DK KH CBDT 2014 11-11-2013(1)" xfId="4035"/>
    <cellStyle name="T_Book1_DK KH CBDT 2014 11-11-2013(1) 2" xfId="4036"/>
    <cellStyle name="T_Book1_DK KH CBDT 2014 11-11-2013(1) 2 2" xfId="7296"/>
    <cellStyle name="T_Book1_DK KH CBDT 2014 11-11-2013(1) 3" xfId="7297"/>
    <cellStyle name="T_Book1_DK KH CBDT 2014 11-11-2013(1) 4" xfId="7298"/>
    <cellStyle name="T_Book1_DK KH CBDT 2014 11-11-2013(1)_05-12  KH trung han 2016-2020 - Liem Thinh edited" xfId="4037"/>
    <cellStyle name="T_Book1_DK KH CBDT 2014 11-11-2013(1)_05-12  KH trung han 2016-2020 - Liem Thinh edited 2" xfId="4038"/>
    <cellStyle name="T_Book1_DK KH CBDT 2014 11-11-2013(1)_05-12  KH trung han 2016-2020 - Liem Thinh edited 2 2" xfId="7299"/>
    <cellStyle name="T_Book1_DK KH CBDT 2014 11-11-2013(1)_05-12  KH trung han 2016-2020 - Liem Thinh edited 3" xfId="7300"/>
    <cellStyle name="T_Book1_DK KH CBDT 2014 11-11-2013(1)_05-12  KH trung han 2016-2020 - Liem Thinh edited 4" xfId="7301"/>
    <cellStyle name="T_Book1_DK KH CBDT 2014 11-11-2013(1)_Copy of 05-12  KH trung han 2016-2020 - Liem Thinh edited (1)" xfId="4039"/>
    <cellStyle name="T_Book1_DK KH CBDT 2014 11-11-2013(1)_Copy of 05-12  KH trung han 2016-2020 - Liem Thinh edited (1) 2" xfId="4040"/>
    <cellStyle name="T_Book1_DK KH CBDT 2014 11-11-2013(1)_Copy of 05-12  KH trung han 2016-2020 - Liem Thinh edited (1) 2 2" xfId="7302"/>
    <cellStyle name="T_Book1_DK KH CBDT 2014 11-11-2013(1)_Copy of 05-12  KH trung han 2016-2020 - Liem Thinh edited (1) 3" xfId="7303"/>
    <cellStyle name="T_Book1_DK KH CBDT 2014 11-11-2013(1)_Copy of 05-12  KH trung han 2016-2020 - Liem Thinh edited (1) 4" xfId="7304"/>
    <cellStyle name="T_Book1_DK KH CBDT 2014 11-11-2013_05-12  KH trung han 2016-2020 - Liem Thinh edited" xfId="4041"/>
    <cellStyle name="T_Book1_DK KH CBDT 2014 11-11-2013_05-12  KH trung han 2016-2020 - Liem Thinh edited 2" xfId="4042"/>
    <cellStyle name="T_Book1_DK KH CBDT 2014 11-11-2013_05-12  KH trung han 2016-2020 - Liem Thinh edited 2 2" xfId="7305"/>
    <cellStyle name="T_Book1_DK KH CBDT 2014 11-11-2013_05-12  KH trung han 2016-2020 - Liem Thinh edited 3" xfId="7306"/>
    <cellStyle name="T_Book1_DK KH CBDT 2014 11-11-2013_05-12  KH trung han 2016-2020 - Liem Thinh edited 4" xfId="7307"/>
    <cellStyle name="T_Book1_DK KH CBDT 2014 11-11-2013_Copy of 05-12  KH trung han 2016-2020 - Liem Thinh edited (1)" xfId="4043"/>
    <cellStyle name="T_Book1_DK KH CBDT 2014 11-11-2013_Copy of 05-12  KH trung han 2016-2020 - Liem Thinh edited (1) 2" xfId="4044"/>
    <cellStyle name="T_Book1_DK KH CBDT 2014 11-11-2013_Copy of 05-12  KH trung han 2016-2020 - Liem Thinh edited (1) 2 2" xfId="7308"/>
    <cellStyle name="T_Book1_DK KH CBDT 2014 11-11-2013_Copy of 05-12  KH trung han 2016-2020 - Liem Thinh edited (1) 3" xfId="7309"/>
    <cellStyle name="T_Book1_DK KH CBDT 2014 11-11-2013_Copy of 05-12  KH trung han 2016-2020 - Liem Thinh edited (1) 4" xfId="7310"/>
    <cellStyle name="T_Book1_Du an khoi cong moi nam 2010" xfId="4045"/>
    <cellStyle name="T_Book1_Du an khoi cong moi nam 2010 2" xfId="4046"/>
    <cellStyle name="T_Book1_Du an khoi cong moi nam 2010 2 2" xfId="4047"/>
    <cellStyle name="T_Book1_Du an khoi cong moi nam 2010 2 2 2" xfId="7311"/>
    <cellStyle name="T_Book1_Du an khoi cong moi nam 2010 2 3" xfId="7312"/>
    <cellStyle name="T_Book1_Du an khoi cong moi nam 2010 2 4" xfId="7313"/>
    <cellStyle name="T_Book1_Du an khoi cong moi nam 2010 3" xfId="4048"/>
    <cellStyle name="T_Book1_Du an khoi cong moi nam 2010 3 2" xfId="7314"/>
    <cellStyle name="T_Book1_Du an khoi cong moi nam 2010 4" xfId="7315"/>
    <cellStyle name="T_Book1_Du an khoi cong moi nam 2010 5" xfId="7316"/>
    <cellStyle name="T_Book1_Du an khoi cong moi nam 2010_!1 1 bao cao giao KH ve HTCMT vung TNB   12-12-2011" xfId="4049"/>
    <cellStyle name="T_Book1_Du an khoi cong moi nam 2010_!1 1 bao cao giao KH ve HTCMT vung TNB   12-12-2011 2" xfId="4050"/>
    <cellStyle name="T_Book1_Du an khoi cong moi nam 2010_!1 1 bao cao giao KH ve HTCMT vung TNB   12-12-2011 2 2" xfId="4051"/>
    <cellStyle name="T_Book1_Du an khoi cong moi nam 2010_!1 1 bao cao giao KH ve HTCMT vung TNB   12-12-2011 2 2 2" xfId="7317"/>
    <cellStyle name="T_Book1_Du an khoi cong moi nam 2010_!1 1 bao cao giao KH ve HTCMT vung TNB   12-12-2011 2 3" xfId="7318"/>
    <cellStyle name="T_Book1_Du an khoi cong moi nam 2010_!1 1 bao cao giao KH ve HTCMT vung TNB   12-12-2011 2 4" xfId="7319"/>
    <cellStyle name="T_Book1_Du an khoi cong moi nam 2010_!1 1 bao cao giao KH ve HTCMT vung TNB   12-12-2011 3" xfId="4052"/>
    <cellStyle name="T_Book1_Du an khoi cong moi nam 2010_!1 1 bao cao giao KH ve HTCMT vung TNB   12-12-2011 3 2" xfId="7320"/>
    <cellStyle name="T_Book1_Du an khoi cong moi nam 2010_!1 1 bao cao giao KH ve HTCMT vung TNB   12-12-2011 4" xfId="7321"/>
    <cellStyle name="T_Book1_Du an khoi cong moi nam 2010_!1 1 bao cao giao KH ve HTCMT vung TNB   12-12-2011 5" xfId="7322"/>
    <cellStyle name="T_Book1_Du an khoi cong moi nam 2010_Bieu TPCP 2015-xin keo dai 3.2016" xfId="7323"/>
    <cellStyle name="T_Book1_Du an khoi cong moi nam 2010_Bieu TPCP 2015-xin keo dai 3.2016 2" xfId="7324"/>
    <cellStyle name="T_Book1_Du an khoi cong moi nam 2010_KH TPCP vung TNB (03-1-2012)" xfId="4053"/>
    <cellStyle name="T_Book1_Du an khoi cong moi nam 2010_KH TPCP vung TNB (03-1-2012) 2" xfId="4054"/>
    <cellStyle name="T_Book1_Du an khoi cong moi nam 2010_KH TPCP vung TNB (03-1-2012) 2 2" xfId="4055"/>
    <cellStyle name="T_Book1_Du an khoi cong moi nam 2010_KH TPCP vung TNB (03-1-2012) 2 2 2" xfId="7325"/>
    <cellStyle name="T_Book1_Du an khoi cong moi nam 2010_KH TPCP vung TNB (03-1-2012) 2 3" xfId="7326"/>
    <cellStyle name="T_Book1_Du an khoi cong moi nam 2010_KH TPCP vung TNB (03-1-2012) 2 4" xfId="7327"/>
    <cellStyle name="T_Book1_Du an khoi cong moi nam 2010_KH TPCP vung TNB (03-1-2012) 3" xfId="4056"/>
    <cellStyle name="T_Book1_Du an khoi cong moi nam 2010_KH TPCP vung TNB (03-1-2012) 3 2" xfId="7328"/>
    <cellStyle name="T_Book1_Du an khoi cong moi nam 2010_KH TPCP vung TNB (03-1-2012) 4" xfId="7329"/>
    <cellStyle name="T_Book1_Du an khoi cong moi nam 2010_KH TPCP vung TNB (03-1-2012) 5" xfId="7330"/>
    <cellStyle name="T_Book1_Du an khoi cong moi nam 2010_ra soat theo 7356" xfId="7331"/>
    <cellStyle name="T_Book1_Du an khoi cong moi nam 2010_ra soat theo 7356 2" xfId="7332"/>
    <cellStyle name="T_Book1_Du an khoi cong moi nam 2010_ra soat theo 7356_Bao cao no dong XDCB-9590-BYT-Rut gon" xfId="7333"/>
    <cellStyle name="T_Book1_Du an khoi cong moi nam 2010_ra soat theo 7356_Bao cao no dong XDCB-9590-BYT-Rut gon 2" xfId="7334"/>
    <cellStyle name="T_Book1_Du an khoi cong moi nam 2010_ra soat theo 7356_Bieu 11-TPCP KH 2013" xfId="7335"/>
    <cellStyle name="T_Book1_Du an khoi cong moi nam 2010_ra soat theo 7356_Bieu 11-TPCP KH 2013 2" xfId="7336"/>
    <cellStyle name="T_Book1_Du an khoi cong moi nam 2010_TONG HOP CHUNG 3.2.2012 (ban cuoi)" xfId="7337"/>
    <cellStyle name="T_Book1_Du an khoi cong moi nam 2010_TONG HOP CHUNG 3.2.2012 (ban cuoi) 2" xfId="7338"/>
    <cellStyle name="T_Book1_Du an khoi cong moi nam 2010_TONG HOP CHUNG 3.2.2012 (ban cuoi)_Bao cao no dong XDCB-9590-BYT-Rut gon" xfId="7339"/>
    <cellStyle name="T_Book1_Du an khoi cong moi nam 2010_TONG HOP CHUNG 3.2.2012 (ban cuoi)_Bao cao no dong XDCB-9590-BYT-Rut gon 2" xfId="7340"/>
    <cellStyle name="T_Book1_giao KH 2011 ngay 10-12-2010" xfId="4057"/>
    <cellStyle name="T_Book1_giao KH 2011 ngay 10-12-2010 2" xfId="4058"/>
    <cellStyle name="T_Book1_giao KH 2011 ngay 10-12-2010 2 2" xfId="4059"/>
    <cellStyle name="T_Book1_giao KH 2011 ngay 10-12-2010 2 2 2" xfId="7341"/>
    <cellStyle name="T_Book1_giao KH 2011 ngay 10-12-2010 2 3" xfId="7342"/>
    <cellStyle name="T_Book1_giao KH 2011 ngay 10-12-2010 2 4" xfId="7343"/>
    <cellStyle name="T_Book1_giao KH 2011 ngay 10-12-2010 3" xfId="4060"/>
    <cellStyle name="T_Book1_giao KH 2011 ngay 10-12-2010 3 2" xfId="7344"/>
    <cellStyle name="T_Book1_giao KH 2011 ngay 10-12-2010 4" xfId="7345"/>
    <cellStyle name="T_Book1_giao KH 2011 ngay 10-12-2010 5" xfId="7346"/>
    <cellStyle name="T_Book1_Hang Tom goi9 9-07(Cau 12 sua)" xfId="4061"/>
    <cellStyle name="T_Book1_Hang Tom goi9 9-07(Cau 12 sua) 2" xfId="4062"/>
    <cellStyle name="T_Book1_Hang Tom goi9 9-07(Cau 12 sua) 2 2" xfId="7347"/>
    <cellStyle name="T_Book1_Hang Tom goi9 9-07(Cau 12 sua) 3" xfId="7348"/>
    <cellStyle name="T_Book1_Ket qua phan bo von nam 2008" xfId="4063"/>
    <cellStyle name="T_Book1_Ket qua phan bo von nam 2008 2" xfId="4064"/>
    <cellStyle name="T_Book1_Ket qua phan bo von nam 2008 2 2" xfId="4065"/>
    <cellStyle name="T_Book1_Ket qua phan bo von nam 2008 2 2 2" xfId="7349"/>
    <cellStyle name="T_Book1_Ket qua phan bo von nam 2008 2 3" xfId="7350"/>
    <cellStyle name="T_Book1_Ket qua phan bo von nam 2008 2 4" xfId="7351"/>
    <cellStyle name="T_Book1_Ket qua phan bo von nam 2008 3" xfId="4066"/>
    <cellStyle name="T_Book1_Ket qua phan bo von nam 2008 3 2" xfId="7352"/>
    <cellStyle name="T_Book1_Ket qua phan bo von nam 2008 4" xfId="7353"/>
    <cellStyle name="T_Book1_Ket qua phan bo von nam 2008 5" xfId="7354"/>
    <cellStyle name="T_Book1_Ket qua phan bo von nam 2008_!1 1 bao cao giao KH ve HTCMT vung TNB   12-12-2011" xfId="4067"/>
    <cellStyle name="T_Book1_Ket qua phan bo von nam 2008_!1 1 bao cao giao KH ve HTCMT vung TNB   12-12-2011 2" xfId="4068"/>
    <cellStyle name="T_Book1_Ket qua phan bo von nam 2008_!1 1 bao cao giao KH ve HTCMT vung TNB   12-12-2011 2 2" xfId="4069"/>
    <cellStyle name="T_Book1_Ket qua phan bo von nam 2008_!1 1 bao cao giao KH ve HTCMT vung TNB   12-12-2011 2 2 2" xfId="7355"/>
    <cellStyle name="T_Book1_Ket qua phan bo von nam 2008_!1 1 bao cao giao KH ve HTCMT vung TNB   12-12-2011 2 3" xfId="7356"/>
    <cellStyle name="T_Book1_Ket qua phan bo von nam 2008_!1 1 bao cao giao KH ve HTCMT vung TNB   12-12-2011 2 4" xfId="7357"/>
    <cellStyle name="T_Book1_Ket qua phan bo von nam 2008_!1 1 bao cao giao KH ve HTCMT vung TNB   12-12-2011 3" xfId="4070"/>
    <cellStyle name="T_Book1_Ket qua phan bo von nam 2008_!1 1 bao cao giao KH ve HTCMT vung TNB   12-12-2011 3 2" xfId="7358"/>
    <cellStyle name="T_Book1_Ket qua phan bo von nam 2008_!1 1 bao cao giao KH ve HTCMT vung TNB   12-12-2011 4" xfId="7359"/>
    <cellStyle name="T_Book1_Ket qua phan bo von nam 2008_!1 1 bao cao giao KH ve HTCMT vung TNB   12-12-2011 5" xfId="7360"/>
    <cellStyle name="T_Book1_Ket qua phan bo von nam 2008_Bieu TPCP 2015-xin keo dai 3.2016" xfId="7361"/>
    <cellStyle name="T_Book1_Ket qua phan bo von nam 2008_Bieu TPCP 2015-xin keo dai 3.2016 2" xfId="7362"/>
    <cellStyle name="T_Book1_Ket qua phan bo von nam 2008_KH TPCP vung TNB (03-1-2012)" xfId="4071"/>
    <cellStyle name="T_Book1_Ket qua phan bo von nam 2008_KH TPCP vung TNB (03-1-2012) 2" xfId="4072"/>
    <cellStyle name="T_Book1_Ket qua phan bo von nam 2008_KH TPCP vung TNB (03-1-2012) 2 2" xfId="4073"/>
    <cellStyle name="T_Book1_Ket qua phan bo von nam 2008_KH TPCP vung TNB (03-1-2012) 2 2 2" xfId="7363"/>
    <cellStyle name="T_Book1_Ket qua phan bo von nam 2008_KH TPCP vung TNB (03-1-2012) 2 3" xfId="7364"/>
    <cellStyle name="T_Book1_Ket qua phan bo von nam 2008_KH TPCP vung TNB (03-1-2012) 2 4" xfId="7365"/>
    <cellStyle name="T_Book1_Ket qua phan bo von nam 2008_KH TPCP vung TNB (03-1-2012) 3" xfId="4074"/>
    <cellStyle name="T_Book1_Ket qua phan bo von nam 2008_KH TPCP vung TNB (03-1-2012) 3 2" xfId="7366"/>
    <cellStyle name="T_Book1_Ket qua phan bo von nam 2008_KH TPCP vung TNB (03-1-2012) 4" xfId="7367"/>
    <cellStyle name="T_Book1_Ket qua phan bo von nam 2008_KH TPCP vung TNB (03-1-2012) 5" xfId="7368"/>
    <cellStyle name="T_Book1_Ket qua phan bo von nam 2008_ra soat theo 7356" xfId="7369"/>
    <cellStyle name="T_Book1_Ket qua phan bo von nam 2008_ra soat theo 7356 2" xfId="7370"/>
    <cellStyle name="T_Book1_Ket qua phan bo von nam 2008_ra soat theo 7356_Bao cao no dong XDCB-9590-BYT-Rut gon" xfId="7371"/>
    <cellStyle name="T_Book1_Ket qua phan bo von nam 2008_ra soat theo 7356_Bao cao no dong XDCB-9590-BYT-Rut gon 2" xfId="7372"/>
    <cellStyle name="T_Book1_Ket qua phan bo von nam 2008_ra soat theo 7356_Bieu 11-TPCP KH 2013" xfId="7373"/>
    <cellStyle name="T_Book1_Ket qua phan bo von nam 2008_ra soat theo 7356_Bieu 11-TPCP KH 2013 2" xfId="7374"/>
    <cellStyle name="T_Book1_Ket qua phan bo von nam 2008_TONG HOP CHUNG 3.2.2012 (ban cuoi)" xfId="7375"/>
    <cellStyle name="T_Book1_Ket qua phan bo von nam 2008_TONG HOP CHUNG 3.2.2012 (ban cuoi) 2" xfId="7376"/>
    <cellStyle name="T_Book1_Ket qua phan bo von nam 2008_TONG HOP CHUNG 3.2.2012 (ban cuoi)_Bao cao no dong XDCB-9590-BYT-Rut gon" xfId="7377"/>
    <cellStyle name="T_Book1_Ket qua phan bo von nam 2008_TONG HOP CHUNG 3.2.2012 (ban cuoi)_Bao cao no dong XDCB-9590-BYT-Rut gon 2" xfId="7378"/>
    <cellStyle name="T_Book1_KH TPCP vung TNB (03-1-2012)" xfId="4075"/>
    <cellStyle name="T_Book1_KH TPCP vung TNB (03-1-2012) 2" xfId="4076"/>
    <cellStyle name="T_Book1_KH TPCP vung TNB (03-1-2012) 2 2" xfId="4077"/>
    <cellStyle name="T_Book1_KH TPCP vung TNB (03-1-2012) 2 2 2" xfId="7385"/>
    <cellStyle name="T_Book1_KH TPCP vung TNB (03-1-2012) 2 3" xfId="7386"/>
    <cellStyle name="T_Book1_KH TPCP vung TNB (03-1-2012) 2 4" xfId="7387"/>
    <cellStyle name="T_Book1_KH TPCP vung TNB (03-1-2012) 3" xfId="4078"/>
    <cellStyle name="T_Book1_KH TPCP vung TNB (03-1-2012) 3 2" xfId="7388"/>
    <cellStyle name="T_Book1_KH TPCP vung TNB (03-1-2012) 4" xfId="7389"/>
    <cellStyle name="T_Book1_KH TPCP vung TNB (03-1-2012) 5" xfId="7390"/>
    <cellStyle name="T_Book1_KH XDCB_2008 lan 2 sua ngay 10-11" xfId="4079"/>
    <cellStyle name="T_Book1_KH XDCB_2008 lan 2 sua ngay 10-11 2" xfId="4080"/>
    <cellStyle name="T_Book1_KH XDCB_2008 lan 2 sua ngay 10-11 2 2" xfId="4081"/>
    <cellStyle name="T_Book1_KH XDCB_2008 lan 2 sua ngay 10-11 2 2 2" xfId="7391"/>
    <cellStyle name="T_Book1_KH XDCB_2008 lan 2 sua ngay 10-11 2 3" xfId="7392"/>
    <cellStyle name="T_Book1_KH XDCB_2008 lan 2 sua ngay 10-11 2 4" xfId="7393"/>
    <cellStyle name="T_Book1_KH XDCB_2008 lan 2 sua ngay 10-11 3" xfId="4082"/>
    <cellStyle name="T_Book1_KH XDCB_2008 lan 2 sua ngay 10-11 3 2" xfId="7394"/>
    <cellStyle name="T_Book1_KH XDCB_2008 lan 2 sua ngay 10-11 4" xfId="7395"/>
    <cellStyle name="T_Book1_KH XDCB_2008 lan 2 sua ngay 10-11 5" xfId="7396"/>
    <cellStyle name="T_Book1_KH XDCB_2008 lan 2 sua ngay 10-11_!1 1 bao cao giao KH ve HTCMT vung TNB   12-12-2011" xfId="4083"/>
    <cellStyle name="T_Book1_KH XDCB_2008 lan 2 sua ngay 10-11_!1 1 bao cao giao KH ve HTCMT vung TNB   12-12-2011 2" xfId="4084"/>
    <cellStyle name="T_Book1_KH XDCB_2008 lan 2 sua ngay 10-11_!1 1 bao cao giao KH ve HTCMT vung TNB   12-12-2011 2 2" xfId="4085"/>
    <cellStyle name="T_Book1_KH XDCB_2008 lan 2 sua ngay 10-11_!1 1 bao cao giao KH ve HTCMT vung TNB   12-12-2011 2 2 2" xfId="7397"/>
    <cellStyle name="T_Book1_KH XDCB_2008 lan 2 sua ngay 10-11_!1 1 bao cao giao KH ve HTCMT vung TNB   12-12-2011 2 3" xfId="7398"/>
    <cellStyle name="T_Book1_KH XDCB_2008 lan 2 sua ngay 10-11_!1 1 bao cao giao KH ve HTCMT vung TNB   12-12-2011 2 4" xfId="7399"/>
    <cellStyle name="T_Book1_KH XDCB_2008 lan 2 sua ngay 10-11_!1 1 bao cao giao KH ve HTCMT vung TNB   12-12-2011 3" xfId="4086"/>
    <cellStyle name="T_Book1_KH XDCB_2008 lan 2 sua ngay 10-11_!1 1 bao cao giao KH ve HTCMT vung TNB   12-12-2011 3 2" xfId="7400"/>
    <cellStyle name="T_Book1_KH XDCB_2008 lan 2 sua ngay 10-11_!1 1 bao cao giao KH ve HTCMT vung TNB   12-12-2011 4" xfId="7401"/>
    <cellStyle name="T_Book1_KH XDCB_2008 lan 2 sua ngay 10-11_!1 1 bao cao giao KH ve HTCMT vung TNB   12-12-2011 5" xfId="7402"/>
    <cellStyle name="T_Book1_KH XDCB_2008 lan 2 sua ngay 10-11_Bieu TPCP 2015-xin keo dai 3.2016" xfId="7403"/>
    <cellStyle name="T_Book1_KH XDCB_2008 lan 2 sua ngay 10-11_Bieu TPCP 2015-xin keo dai 3.2016 2" xfId="7404"/>
    <cellStyle name="T_Book1_KH XDCB_2008 lan 2 sua ngay 10-11_KH TPCP vung TNB (03-1-2012)" xfId="4087"/>
    <cellStyle name="T_Book1_KH XDCB_2008 lan 2 sua ngay 10-11_KH TPCP vung TNB (03-1-2012) 2" xfId="4088"/>
    <cellStyle name="T_Book1_KH XDCB_2008 lan 2 sua ngay 10-11_KH TPCP vung TNB (03-1-2012) 2 2" xfId="4089"/>
    <cellStyle name="T_Book1_KH XDCB_2008 lan 2 sua ngay 10-11_KH TPCP vung TNB (03-1-2012) 2 2 2" xfId="7405"/>
    <cellStyle name="T_Book1_KH XDCB_2008 lan 2 sua ngay 10-11_KH TPCP vung TNB (03-1-2012) 2 3" xfId="7406"/>
    <cellStyle name="T_Book1_KH XDCB_2008 lan 2 sua ngay 10-11_KH TPCP vung TNB (03-1-2012) 2 4" xfId="7407"/>
    <cellStyle name="T_Book1_KH XDCB_2008 lan 2 sua ngay 10-11_KH TPCP vung TNB (03-1-2012) 3" xfId="4090"/>
    <cellStyle name="T_Book1_KH XDCB_2008 lan 2 sua ngay 10-11_KH TPCP vung TNB (03-1-2012) 3 2" xfId="7408"/>
    <cellStyle name="T_Book1_KH XDCB_2008 lan 2 sua ngay 10-11_KH TPCP vung TNB (03-1-2012) 4" xfId="7409"/>
    <cellStyle name="T_Book1_KH XDCB_2008 lan 2 sua ngay 10-11_KH TPCP vung TNB (03-1-2012) 5" xfId="7410"/>
    <cellStyle name="T_Book1_KH XDCB_2008 lan 2 sua ngay 10-11_ra soat theo 7356" xfId="7411"/>
    <cellStyle name="T_Book1_KH XDCB_2008 lan 2 sua ngay 10-11_ra soat theo 7356 2" xfId="7412"/>
    <cellStyle name="T_Book1_KH XDCB_2008 lan 2 sua ngay 10-11_ra soat theo 7356_Bao cao no dong XDCB-9590-BYT-Rut gon" xfId="7413"/>
    <cellStyle name="T_Book1_KH XDCB_2008 lan 2 sua ngay 10-11_ra soat theo 7356_Bao cao no dong XDCB-9590-BYT-Rut gon 2" xfId="7414"/>
    <cellStyle name="T_Book1_KH XDCB_2008 lan 2 sua ngay 10-11_ra soat theo 7356_Bieu 11-TPCP KH 2013" xfId="7415"/>
    <cellStyle name="T_Book1_KH XDCB_2008 lan 2 sua ngay 10-11_ra soat theo 7356_Bieu 11-TPCP KH 2013 2" xfId="7416"/>
    <cellStyle name="T_Book1_KH XDCB_2008 lan 2 sua ngay 10-11_TONG HOP CHUNG 3.2.2012 (ban cuoi)" xfId="7417"/>
    <cellStyle name="T_Book1_KH XDCB_2008 lan 2 sua ngay 10-11_TONG HOP CHUNG 3.2.2012 (ban cuoi) 2" xfId="7418"/>
    <cellStyle name="T_Book1_KH XDCB_2008 lan 2 sua ngay 10-11_TONG HOP CHUNG 3.2.2012 (ban cuoi)_Bao cao no dong XDCB-9590-BYT-Rut gon" xfId="7419"/>
    <cellStyle name="T_Book1_KH XDCB_2008 lan 2 sua ngay 10-11_TONG HOP CHUNG 3.2.2012 (ban cuoi)_Bao cao no dong XDCB-9590-BYT-Rut gon 2" xfId="7420"/>
    <cellStyle name="T_Book1_Khoi luong chinh Hang Tom" xfId="4091"/>
    <cellStyle name="T_Book1_Khoi luong chinh Hang Tom 2" xfId="4092"/>
    <cellStyle name="T_Book1_Khoi luong chinh Hang Tom 2 2" xfId="7421"/>
    <cellStyle name="T_Book1_Khoi luong chinh Hang Tom 3" xfId="7422"/>
    <cellStyle name="T_Book1_kien giang 2" xfId="4093"/>
    <cellStyle name="T_Book1_kien giang 2 2" xfId="4094"/>
    <cellStyle name="T_Book1_kien giang 2 2 2" xfId="4095"/>
    <cellStyle name="T_Book1_kien giang 2 2 2 2" xfId="7379"/>
    <cellStyle name="T_Book1_kien giang 2 2 3" xfId="7380"/>
    <cellStyle name="T_Book1_kien giang 2 2 4" xfId="7381"/>
    <cellStyle name="T_Book1_kien giang 2 3" xfId="4096"/>
    <cellStyle name="T_Book1_kien giang 2 3 2" xfId="7382"/>
    <cellStyle name="T_Book1_kien giang 2 4" xfId="7383"/>
    <cellStyle name="T_Book1_kien giang 2 5" xfId="7384"/>
    <cellStyle name="T_Book1_Luy ke von ung nam 2011 -Thoa gui ngay 12-8-2012" xfId="4097"/>
    <cellStyle name="T_Book1_Luy ke von ung nam 2011 -Thoa gui ngay 12-8-2012 2" xfId="4098"/>
    <cellStyle name="T_Book1_Luy ke von ung nam 2011 -Thoa gui ngay 12-8-2012 2 2" xfId="4099"/>
    <cellStyle name="T_Book1_Luy ke von ung nam 2011 -Thoa gui ngay 12-8-2012 2 2 2" xfId="7423"/>
    <cellStyle name="T_Book1_Luy ke von ung nam 2011 -Thoa gui ngay 12-8-2012 2 3" xfId="7424"/>
    <cellStyle name="T_Book1_Luy ke von ung nam 2011 -Thoa gui ngay 12-8-2012 2 4" xfId="7425"/>
    <cellStyle name="T_Book1_Luy ke von ung nam 2011 -Thoa gui ngay 12-8-2012 3" xfId="4100"/>
    <cellStyle name="T_Book1_Luy ke von ung nam 2011 -Thoa gui ngay 12-8-2012 3 2" xfId="7426"/>
    <cellStyle name="T_Book1_Luy ke von ung nam 2011 -Thoa gui ngay 12-8-2012 4" xfId="7427"/>
    <cellStyle name="T_Book1_Luy ke von ung nam 2011 -Thoa gui ngay 12-8-2012 5" xfId="7428"/>
    <cellStyle name="T_Book1_Luy ke von ung nam 2011 -Thoa gui ngay 12-8-2012_!1 1 bao cao giao KH ve HTCMT vung TNB   12-12-2011" xfId="4101"/>
    <cellStyle name="T_Book1_Luy ke von ung nam 2011 -Thoa gui ngay 12-8-2012_!1 1 bao cao giao KH ve HTCMT vung TNB   12-12-2011 2" xfId="4102"/>
    <cellStyle name="T_Book1_Luy ke von ung nam 2011 -Thoa gui ngay 12-8-2012_!1 1 bao cao giao KH ve HTCMT vung TNB   12-12-2011 2 2" xfId="4103"/>
    <cellStyle name="T_Book1_Luy ke von ung nam 2011 -Thoa gui ngay 12-8-2012_!1 1 bao cao giao KH ve HTCMT vung TNB   12-12-2011 2 2 2" xfId="7429"/>
    <cellStyle name="T_Book1_Luy ke von ung nam 2011 -Thoa gui ngay 12-8-2012_!1 1 bao cao giao KH ve HTCMT vung TNB   12-12-2011 2 3" xfId="7430"/>
    <cellStyle name="T_Book1_Luy ke von ung nam 2011 -Thoa gui ngay 12-8-2012_!1 1 bao cao giao KH ve HTCMT vung TNB   12-12-2011 2 4" xfId="7431"/>
    <cellStyle name="T_Book1_Luy ke von ung nam 2011 -Thoa gui ngay 12-8-2012_!1 1 bao cao giao KH ve HTCMT vung TNB   12-12-2011 3" xfId="4104"/>
    <cellStyle name="T_Book1_Luy ke von ung nam 2011 -Thoa gui ngay 12-8-2012_!1 1 bao cao giao KH ve HTCMT vung TNB   12-12-2011 3 2" xfId="7432"/>
    <cellStyle name="T_Book1_Luy ke von ung nam 2011 -Thoa gui ngay 12-8-2012_!1 1 bao cao giao KH ve HTCMT vung TNB   12-12-2011 4" xfId="7433"/>
    <cellStyle name="T_Book1_Luy ke von ung nam 2011 -Thoa gui ngay 12-8-2012_!1 1 bao cao giao KH ve HTCMT vung TNB   12-12-2011 5" xfId="7434"/>
    <cellStyle name="T_Book1_Luy ke von ung nam 2011 -Thoa gui ngay 12-8-2012_Bieu TPCP 2015-xin keo dai 3.2016" xfId="7435"/>
    <cellStyle name="T_Book1_Luy ke von ung nam 2011 -Thoa gui ngay 12-8-2012_Bieu TPCP 2015-xin keo dai 3.2016 2" xfId="7436"/>
    <cellStyle name="T_Book1_Luy ke von ung nam 2011 -Thoa gui ngay 12-8-2012_KH TPCP vung TNB (03-1-2012)" xfId="4105"/>
    <cellStyle name="T_Book1_Luy ke von ung nam 2011 -Thoa gui ngay 12-8-2012_KH TPCP vung TNB (03-1-2012) 2" xfId="4106"/>
    <cellStyle name="T_Book1_Luy ke von ung nam 2011 -Thoa gui ngay 12-8-2012_KH TPCP vung TNB (03-1-2012) 2 2" xfId="4107"/>
    <cellStyle name="T_Book1_Luy ke von ung nam 2011 -Thoa gui ngay 12-8-2012_KH TPCP vung TNB (03-1-2012) 2 2 2" xfId="7437"/>
    <cellStyle name="T_Book1_Luy ke von ung nam 2011 -Thoa gui ngay 12-8-2012_KH TPCP vung TNB (03-1-2012) 2 3" xfId="7438"/>
    <cellStyle name="T_Book1_Luy ke von ung nam 2011 -Thoa gui ngay 12-8-2012_KH TPCP vung TNB (03-1-2012) 2 4" xfId="7439"/>
    <cellStyle name="T_Book1_Luy ke von ung nam 2011 -Thoa gui ngay 12-8-2012_KH TPCP vung TNB (03-1-2012) 3" xfId="4108"/>
    <cellStyle name="T_Book1_Luy ke von ung nam 2011 -Thoa gui ngay 12-8-2012_KH TPCP vung TNB (03-1-2012) 3 2" xfId="7440"/>
    <cellStyle name="T_Book1_Luy ke von ung nam 2011 -Thoa gui ngay 12-8-2012_KH TPCP vung TNB (03-1-2012) 4" xfId="7441"/>
    <cellStyle name="T_Book1_Luy ke von ung nam 2011 -Thoa gui ngay 12-8-2012_KH TPCP vung TNB (03-1-2012) 5" xfId="7442"/>
    <cellStyle name="T_Book1_Luy ke von ung nam 2011 -Thoa gui ngay 12-8-2012_ra soat theo 7356" xfId="7443"/>
    <cellStyle name="T_Book1_Luy ke von ung nam 2011 -Thoa gui ngay 12-8-2012_ra soat theo 7356 2" xfId="7444"/>
    <cellStyle name="T_Book1_Luy ke von ung nam 2011 -Thoa gui ngay 12-8-2012_ra soat theo 7356_Bao cao no dong XDCB-9590-BYT-Rut gon" xfId="7445"/>
    <cellStyle name="T_Book1_Luy ke von ung nam 2011 -Thoa gui ngay 12-8-2012_ra soat theo 7356_Bao cao no dong XDCB-9590-BYT-Rut gon 2" xfId="7446"/>
    <cellStyle name="T_Book1_Luy ke von ung nam 2011 -Thoa gui ngay 12-8-2012_ra soat theo 7356_Bieu 11-TPCP KH 2013" xfId="7447"/>
    <cellStyle name="T_Book1_Luy ke von ung nam 2011 -Thoa gui ngay 12-8-2012_ra soat theo 7356_Bieu 11-TPCP KH 2013 2" xfId="7448"/>
    <cellStyle name="T_Book1_Luy ke von ung nam 2011 -Thoa gui ngay 12-8-2012_TONG HOP CHUNG 3.2.2012 (ban cuoi)" xfId="7449"/>
    <cellStyle name="T_Book1_Luy ke von ung nam 2011 -Thoa gui ngay 12-8-2012_TONG HOP CHUNG 3.2.2012 (ban cuoi) 2" xfId="7450"/>
    <cellStyle name="T_Book1_Luy ke von ung nam 2011 -Thoa gui ngay 12-8-2012_TONG HOP CHUNG 3.2.2012 (ban cuoi)_Bao cao no dong XDCB-9590-BYT-Rut gon" xfId="7451"/>
    <cellStyle name="T_Book1_Luy ke von ung nam 2011 -Thoa gui ngay 12-8-2012_TONG HOP CHUNG 3.2.2012 (ban cuoi)_Bao cao no dong XDCB-9590-BYT-Rut gon 2" xfId="7452"/>
    <cellStyle name="T_Book1_Nhu cau von ung truoc 2011 Tha h Hoa + Nge An gui TW" xfId="4109"/>
    <cellStyle name="T_Book1_Nhu cau von ung truoc 2011 Tha h Hoa + Nge An gui TW 2" xfId="4110"/>
    <cellStyle name="T_Book1_Nhu cau von ung truoc 2011 Tha h Hoa + Nge An gui TW 2 2" xfId="4111"/>
    <cellStyle name="T_Book1_Nhu cau von ung truoc 2011 Tha h Hoa + Nge An gui TW 2 2 2" xfId="7453"/>
    <cellStyle name="T_Book1_Nhu cau von ung truoc 2011 Tha h Hoa + Nge An gui TW 2 3" xfId="7454"/>
    <cellStyle name="T_Book1_Nhu cau von ung truoc 2011 Tha h Hoa + Nge An gui TW 2 4" xfId="7455"/>
    <cellStyle name="T_Book1_Nhu cau von ung truoc 2011 Tha h Hoa + Nge An gui TW 3" xfId="4112"/>
    <cellStyle name="T_Book1_Nhu cau von ung truoc 2011 Tha h Hoa + Nge An gui TW 3 2" xfId="7456"/>
    <cellStyle name="T_Book1_Nhu cau von ung truoc 2011 Tha h Hoa + Nge An gui TW 4" xfId="7457"/>
    <cellStyle name="T_Book1_Nhu cau von ung truoc 2011 Tha h Hoa + Nge An gui TW 5" xfId="7458"/>
    <cellStyle name="T_Book1_Nhu cau von ung truoc 2011 Tha h Hoa + Nge An gui TW_!1 1 bao cao giao KH ve HTCMT vung TNB   12-12-2011" xfId="4113"/>
    <cellStyle name="T_Book1_Nhu cau von ung truoc 2011 Tha h Hoa + Nge An gui TW_!1 1 bao cao giao KH ve HTCMT vung TNB   12-12-2011 2" xfId="4114"/>
    <cellStyle name="T_Book1_Nhu cau von ung truoc 2011 Tha h Hoa + Nge An gui TW_!1 1 bao cao giao KH ve HTCMT vung TNB   12-12-2011 2 2" xfId="4115"/>
    <cellStyle name="T_Book1_Nhu cau von ung truoc 2011 Tha h Hoa + Nge An gui TW_!1 1 bao cao giao KH ve HTCMT vung TNB   12-12-2011 2 2 2" xfId="7459"/>
    <cellStyle name="T_Book1_Nhu cau von ung truoc 2011 Tha h Hoa + Nge An gui TW_!1 1 bao cao giao KH ve HTCMT vung TNB   12-12-2011 2 3" xfId="7460"/>
    <cellStyle name="T_Book1_Nhu cau von ung truoc 2011 Tha h Hoa + Nge An gui TW_!1 1 bao cao giao KH ve HTCMT vung TNB   12-12-2011 2 4" xfId="7461"/>
    <cellStyle name="T_Book1_Nhu cau von ung truoc 2011 Tha h Hoa + Nge An gui TW_!1 1 bao cao giao KH ve HTCMT vung TNB   12-12-2011 3" xfId="4116"/>
    <cellStyle name="T_Book1_Nhu cau von ung truoc 2011 Tha h Hoa + Nge An gui TW_!1 1 bao cao giao KH ve HTCMT vung TNB   12-12-2011 3 2" xfId="7462"/>
    <cellStyle name="T_Book1_Nhu cau von ung truoc 2011 Tha h Hoa + Nge An gui TW_!1 1 bao cao giao KH ve HTCMT vung TNB   12-12-2011 4" xfId="7463"/>
    <cellStyle name="T_Book1_Nhu cau von ung truoc 2011 Tha h Hoa + Nge An gui TW_!1 1 bao cao giao KH ve HTCMT vung TNB   12-12-2011 5" xfId="7464"/>
    <cellStyle name="T_Book1_Nhu cau von ung truoc 2011 Tha h Hoa + Nge An gui TW_Bieu4HTMT" xfId="4117"/>
    <cellStyle name="T_Book1_Nhu cau von ung truoc 2011 Tha h Hoa + Nge An gui TW_Bieu4HTMT 2" xfId="4118"/>
    <cellStyle name="T_Book1_Nhu cau von ung truoc 2011 Tha h Hoa + Nge An gui TW_Bieu4HTMT 2 2" xfId="4119"/>
    <cellStyle name="T_Book1_Nhu cau von ung truoc 2011 Tha h Hoa + Nge An gui TW_Bieu4HTMT 2 2 2" xfId="7465"/>
    <cellStyle name="T_Book1_Nhu cau von ung truoc 2011 Tha h Hoa + Nge An gui TW_Bieu4HTMT 2 3" xfId="7466"/>
    <cellStyle name="T_Book1_Nhu cau von ung truoc 2011 Tha h Hoa + Nge An gui TW_Bieu4HTMT 2 4" xfId="7467"/>
    <cellStyle name="T_Book1_Nhu cau von ung truoc 2011 Tha h Hoa + Nge An gui TW_Bieu4HTMT 3" xfId="4120"/>
    <cellStyle name="T_Book1_Nhu cau von ung truoc 2011 Tha h Hoa + Nge An gui TW_Bieu4HTMT 3 2" xfId="7468"/>
    <cellStyle name="T_Book1_Nhu cau von ung truoc 2011 Tha h Hoa + Nge An gui TW_Bieu4HTMT 4" xfId="7469"/>
    <cellStyle name="T_Book1_Nhu cau von ung truoc 2011 Tha h Hoa + Nge An gui TW_Bieu4HTMT 5" xfId="7470"/>
    <cellStyle name="T_Book1_Nhu cau von ung truoc 2011 Tha h Hoa + Nge An gui TW_Bieu4HTMT_!1 1 bao cao giao KH ve HTCMT vung TNB   12-12-2011" xfId="4121"/>
    <cellStyle name="T_Book1_Nhu cau von ung truoc 2011 Tha h Hoa + Nge An gui TW_Bieu4HTMT_!1 1 bao cao giao KH ve HTCMT vung TNB   12-12-2011 2" xfId="4122"/>
    <cellStyle name="T_Book1_Nhu cau von ung truoc 2011 Tha h Hoa + Nge An gui TW_Bieu4HTMT_!1 1 bao cao giao KH ve HTCMT vung TNB   12-12-2011 2 2" xfId="4123"/>
    <cellStyle name="T_Book1_Nhu cau von ung truoc 2011 Tha h Hoa + Nge An gui TW_Bieu4HTMT_!1 1 bao cao giao KH ve HTCMT vung TNB   12-12-2011 2 2 2" xfId="7471"/>
    <cellStyle name="T_Book1_Nhu cau von ung truoc 2011 Tha h Hoa + Nge An gui TW_Bieu4HTMT_!1 1 bao cao giao KH ve HTCMT vung TNB   12-12-2011 2 3" xfId="7472"/>
    <cellStyle name="T_Book1_Nhu cau von ung truoc 2011 Tha h Hoa + Nge An gui TW_Bieu4HTMT_!1 1 bao cao giao KH ve HTCMT vung TNB   12-12-2011 2 4" xfId="7473"/>
    <cellStyle name="T_Book1_Nhu cau von ung truoc 2011 Tha h Hoa + Nge An gui TW_Bieu4HTMT_!1 1 bao cao giao KH ve HTCMT vung TNB   12-12-2011 3" xfId="4124"/>
    <cellStyle name="T_Book1_Nhu cau von ung truoc 2011 Tha h Hoa + Nge An gui TW_Bieu4HTMT_!1 1 bao cao giao KH ve HTCMT vung TNB   12-12-2011 3 2" xfId="7474"/>
    <cellStyle name="T_Book1_Nhu cau von ung truoc 2011 Tha h Hoa + Nge An gui TW_Bieu4HTMT_!1 1 bao cao giao KH ve HTCMT vung TNB   12-12-2011 4" xfId="7475"/>
    <cellStyle name="T_Book1_Nhu cau von ung truoc 2011 Tha h Hoa + Nge An gui TW_Bieu4HTMT_!1 1 bao cao giao KH ve HTCMT vung TNB   12-12-2011 5" xfId="7476"/>
    <cellStyle name="T_Book1_Nhu cau von ung truoc 2011 Tha h Hoa + Nge An gui TW_Bieu4HTMT_KH TPCP vung TNB (03-1-2012)" xfId="4125"/>
    <cellStyle name="T_Book1_Nhu cau von ung truoc 2011 Tha h Hoa + Nge An gui TW_Bieu4HTMT_KH TPCP vung TNB (03-1-2012) 2" xfId="4126"/>
    <cellStyle name="T_Book1_Nhu cau von ung truoc 2011 Tha h Hoa + Nge An gui TW_Bieu4HTMT_KH TPCP vung TNB (03-1-2012) 2 2" xfId="4127"/>
    <cellStyle name="T_Book1_Nhu cau von ung truoc 2011 Tha h Hoa + Nge An gui TW_Bieu4HTMT_KH TPCP vung TNB (03-1-2012) 2 2 2" xfId="7477"/>
    <cellStyle name="T_Book1_Nhu cau von ung truoc 2011 Tha h Hoa + Nge An gui TW_Bieu4HTMT_KH TPCP vung TNB (03-1-2012) 2 3" xfId="7478"/>
    <cellStyle name="T_Book1_Nhu cau von ung truoc 2011 Tha h Hoa + Nge An gui TW_Bieu4HTMT_KH TPCP vung TNB (03-1-2012) 2 4" xfId="7479"/>
    <cellStyle name="T_Book1_Nhu cau von ung truoc 2011 Tha h Hoa + Nge An gui TW_Bieu4HTMT_KH TPCP vung TNB (03-1-2012) 3" xfId="4128"/>
    <cellStyle name="T_Book1_Nhu cau von ung truoc 2011 Tha h Hoa + Nge An gui TW_Bieu4HTMT_KH TPCP vung TNB (03-1-2012) 3 2" xfId="7480"/>
    <cellStyle name="T_Book1_Nhu cau von ung truoc 2011 Tha h Hoa + Nge An gui TW_Bieu4HTMT_KH TPCP vung TNB (03-1-2012) 4" xfId="7481"/>
    <cellStyle name="T_Book1_Nhu cau von ung truoc 2011 Tha h Hoa + Nge An gui TW_Bieu4HTMT_KH TPCP vung TNB (03-1-2012) 5" xfId="7482"/>
    <cellStyle name="T_Book1_Nhu cau von ung truoc 2011 Tha h Hoa + Nge An gui TW_KH TPCP vung TNB (03-1-2012)" xfId="4129"/>
    <cellStyle name="T_Book1_Nhu cau von ung truoc 2011 Tha h Hoa + Nge An gui TW_KH TPCP vung TNB (03-1-2012) 2" xfId="4130"/>
    <cellStyle name="T_Book1_Nhu cau von ung truoc 2011 Tha h Hoa + Nge An gui TW_KH TPCP vung TNB (03-1-2012) 2 2" xfId="4131"/>
    <cellStyle name="T_Book1_Nhu cau von ung truoc 2011 Tha h Hoa + Nge An gui TW_KH TPCP vung TNB (03-1-2012) 2 2 2" xfId="7483"/>
    <cellStyle name="T_Book1_Nhu cau von ung truoc 2011 Tha h Hoa + Nge An gui TW_KH TPCP vung TNB (03-1-2012) 2 3" xfId="7484"/>
    <cellStyle name="T_Book1_Nhu cau von ung truoc 2011 Tha h Hoa + Nge An gui TW_KH TPCP vung TNB (03-1-2012) 2 4" xfId="7485"/>
    <cellStyle name="T_Book1_Nhu cau von ung truoc 2011 Tha h Hoa + Nge An gui TW_KH TPCP vung TNB (03-1-2012) 3" xfId="4132"/>
    <cellStyle name="T_Book1_Nhu cau von ung truoc 2011 Tha h Hoa + Nge An gui TW_KH TPCP vung TNB (03-1-2012) 3 2" xfId="7486"/>
    <cellStyle name="T_Book1_Nhu cau von ung truoc 2011 Tha h Hoa + Nge An gui TW_KH TPCP vung TNB (03-1-2012) 4" xfId="7487"/>
    <cellStyle name="T_Book1_Nhu cau von ung truoc 2011 Tha h Hoa + Nge An gui TW_KH TPCP vung TNB (03-1-2012) 5" xfId="7488"/>
    <cellStyle name="T_Book1_Nhu cau von ung truoc 2011 Tha h Hoa + Nge An gui TW_ra soat theo 7356" xfId="7489"/>
    <cellStyle name="T_Book1_Nhu cau von ung truoc 2011 Tha h Hoa + Nge An gui TW_ra soat theo 7356 2" xfId="7490"/>
    <cellStyle name="T_Book1_Nhu cau von ung truoc 2011 Tha h Hoa + Nge An gui TW_ra soat theo 7356_Bao cao no dong XDCB-9590-BYT-Rut gon" xfId="7491"/>
    <cellStyle name="T_Book1_Nhu cau von ung truoc 2011 Tha h Hoa + Nge An gui TW_ra soat theo 7356_Bao cao no dong XDCB-9590-BYT-Rut gon 2" xfId="7492"/>
    <cellStyle name="T_Book1_Nhu cau von ung truoc 2011 Tha h Hoa + Nge An gui TW_ra soat theo 7356_Bieu 11-TPCP KH 2013" xfId="7493"/>
    <cellStyle name="T_Book1_Nhu cau von ung truoc 2011 Tha h Hoa + Nge An gui TW_ra soat theo 7356_Bieu 11-TPCP KH 2013 2" xfId="7494"/>
    <cellStyle name="T_Book1_Nhu cau von ung truoc 2011 Tha h Hoa + Nge An gui TW_TONG HOP CHUNG 3.2.2012 (ban cuoi)" xfId="7495"/>
    <cellStyle name="T_Book1_Nhu cau von ung truoc 2011 Tha h Hoa + Nge An gui TW_TONG HOP CHUNG 3.2.2012 (ban cuoi) 2" xfId="7496"/>
    <cellStyle name="T_Book1_Nhu cau von ung truoc 2011 Tha h Hoa + Nge An gui TW_TONG HOP CHUNG 3.2.2012 (ban cuoi)_Bao cao no dong XDCB-9590-BYT-Rut gon" xfId="7497"/>
    <cellStyle name="T_Book1_Nhu cau von ung truoc 2011 Tha h Hoa + Nge An gui TW_TONG HOP CHUNG 3.2.2012 (ban cuoi)_Bao cao no dong XDCB-9590-BYT-Rut gon 2" xfId="7498"/>
    <cellStyle name="T_Book1_Phu luc De cuong KS tai Cuc Thue QN- 2014" xfId="9674"/>
    <cellStyle name="T_Book1_Phu luc De cuong KS tai Cuc Thue QN- 2014 2" xfId="9675"/>
    <cellStyle name="T_Book1_phu luc tong ket tinh hinh TH giai doan 03-10 (ngay 30)" xfId="4133"/>
    <cellStyle name="T_Book1_phu luc tong ket tinh hinh TH giai doan 03-10 (ngay 30) 2" xfId="4134"/>
    <cellStyle name="T_Book1_phu luc tong ket tinh hinh TH giai doan 03-10 (ngay 30) 2 2" xfId="4135"/>
    <cellStyle name="T_Book1_phu luc tong ket tinh hinh TH giai doan 03-10 (ngay 30) 2 2 2" xfId="7499"/>
    <cellStyle name="T_Book1_phu luc tong ket tinh hinh TH giai doan 03-10 (ngay 30) 2 3" xfId="7500"/>
    <cellStyle name="T_Book1_phu luc tong ket tinh hinh TH giai doan 03-10 (ngay 30) 2 4" xfId="7501"/>
    <cellStyle name="T_Book1_phu luc tong ket tinh hinh TH giai doan 03-10 (ngay 30) 3" xfId="4136"/>
    <cellStyle name="T_Book1_phu luc tong ket tinh hinh TH giai doan 03-10 (ngay 30) 3 2" xfId="7502"/>
    <cellStyle name="T_Book1_phu luc tong ket tinh hinh TH giai doan 03-10 (ngay 30) 4" xfId="7503"/>
    <cellStyle name="T_Book1_phu luc tong ket tinh hinh TH giai doan 03-10 (ngay 30) 5" xfId="7504"/>
    <cellStyle name="T_Book1_phu luc tong ket tinh hinh TH giai doan 03-10 (ngay 30)_!1 1 bao cao giao KH ve HTCMT vung TNB   12-12-2011" xfId="4137"/>
    <cellStyle name="T_Book1_phu luc tong ket tinh hinh TH giai doan 03-10 (ngay 30)_!1 1 bao cao giao KH ve HTCMT vung TNB   12-12-2011 2" xfId="4138"/>
    <cellStyle name="T_Book1_phu luc tong ket tinh hinh TH giai doan 03-10 (ngay 30)_!1 1 bao cao giao KH ve HTCMT vung TNB   12-12-2011 2 2" xfId="4139"/>
    <cellStyle name="T_Book1_phu luc tong ket tinh hinh TH giai doan 03-10 (ngay 30)_!1 1 bao cao giao KH ve HTCMT vung TNB   12-12-2011 2 2 2" xfId="7505"/>
    <cellStyle name="T_Book1_phu luc tong ket tinh hinh TH giai doan 03-10 (ngay 30)_!1 1 bao cao giao KH ve HTCMT vung TNB   12-12-2011 2 3" xfId="7506"/>
    <cellStyle name="T_Book1_phu luc tong ket tinh hinh TH giai doan 03-10 (ngay 30)_!1 1 bao cao giao KH ve HTCMT vung TNB   12-12-2011 2 4" xfId="7507"/>
    <cellStyle name="T_Book1_phu luc tong ket tinh hinh TH giai doan 03-10 (ngay 30)_!1 1 bao cao giao KH ve HTCMT vung TNB   12-12-2011 3" xfId="4140"/>
    <cellStyle name="T_Book1_phu luc tong ket tinh hinh TH giai doan 03-10 (ngay 30)_!1 1 bao cao giao KH ve HTCMT vung TNB   12-12-2011 3 2" xfId="7508"/>
    <cellStyle name="T_Book1_phu luc tong ket tinh hinh TH giai doan 03-10 (ngay 30)_!1 1 bao cao giao KH ve HTCMT vung TNB   12-12-2011 4" xfId="7509"/>
    <cellStyle name="T_Book1_phu luc tong ket tinh hinh TH giai doan 03-10 (ngay 30)_!1 1 bao cao giao KH ve HTCMT vung TNB   12-12-2011 5" xfId="7510"/>
    <cellStyle name="T_Book1_phu luc tong ket tinh hinh TH giai doan 03-10 (ngay 30)_Bieu TPCP 2015-xin keo dai 3.2016" xfId="7511"/>
    <cellStyle name="T_Book1_phu luc tong ket tinh hinh TH giai doan 03-10 (ngay 30)_Bieu TPCP 2015-xin keo dai 3.2016 2" xfId="7512"/>
    <cellStyle name="T_Book1_phu luc tong ket tinh hinh TH giai doan 03-10 (ngay 30)_KH TPCP vung TNB (03-1-2012)" xfId="4141"/>
    <cellStyle name="T_Book1_phu luc tong ket tinh hinh TH giai doan 03-10 (ngay 30)_KH TPCP vung TNB (03-1-2012) 2" xfId="4142"/>
    <cellStyle name="T_Book1_phu luc tong ket tinh hinh TH giai doan 03-10 (ngay 30)_KH TPCP vung TNB (03-1-2012) 2 2" xfId="4143"/>
    <cellStyle name="T_Book1_phu luc tong ket tinh hinh TH giai doan 03-10 (ngay 30)_KH TPCP vung TNB (03-1-2012) 2 2 2" xfId="7513"/>
    <cellStyle name="T_Book1_phu luc tong ket tinh hinh TH giai doan 03-10 (ngay 30)_KH TPCP vung TNB (03-1-2012) 2 3" xfId="7514"/>
    <cellStyle name="T_Book1_phu luc tong ket tinh hinh TH giai doan 03-10 (ngay 30)_KH TPCP vung TNB (03-1-2012) 2 4" xfId="7515"/>
    <cellStyle name="T_Book1_phu luc tong ket tinh hinh TH giai doan 03-10 (ngay 30)_KH TPCP vung TNB (03-1-2012) 3" xfId="4144"/>
    <cellStyle name="T_Book1_phu luc tong ket tinh hinh TH giai doan 03-10 (ngay 30)_KH TPCP vung TNB (03-1-2012) 3 2" xfId="7516"/>
    <cellStyle name="T_Book1_phu luc tong ket tinh hinh TH giai doan 03-10 (ngay 30)_KH TPCP vung TNB (03-1-2012) 4" xfId="7517"/>
    <cellStyle name="T_Book1_phu luc tong ket tinh hinh TH giai doan 03-10 (ngay 30)_KH TPCP vung TNB (03-1-2012) 5" xfId="7518"/>
    <cellStyle name="T_Book1_phu luc tong ket tinh hinh TH giai doan 03-10 (ngay 30)_ra soat theo 7356" xfId="7519"/>
    <cellStyle name="T_Book1_phu luc tong ket tinh hinh TH giai doan 03-10 (ngay 30)_ra soat theo 7356 2" xfId="7520"/>
    <cellStyle name="T_Book1_phu luc tong ket tinh hinh TH giai doan 03-10 (ngay 30)_ra soat theo 7356_Bao cao no dong XDCB-9590-BYT-Rut gon" xfId="7521"/>
    <cellStyle name="T_Book1_phu luc tong ket tinh hinh TH giai doan 03-10 (ngay 30)_ra soat theo 7356_Bao cao no dong XDCB-9590-BYT-Rut gon 2" xfId="7522"/>
    <cellStyle name="T_Book1_phu luc tong ket tinh hinh TH giai doan 03-10 (ngay 30)_ra soat theo 7356_Bieu 11-TPCP KH 2013" xfId="7523"/>
    <cellStyle name="T_Book1_phu luc tong ket tinh hinh TH giai doan 03-10 (ngay 30)_ra soat theo 7356_Bieu 11-TPCP KH 2013 2" xfId="7524"/>
    <cellStyle name="T_Book1_phu luc tong ket tinh hinh TH giai doan 03-10 (ngay 30)_TONG HOP CHUNG 3.2.2012 (ban cuoi)" xfId="7525"/>
    <cellStyle name="T_Book1_phu luc tong ket tinh hinh TH giai doan 03-10 (ngay 30)_TONG HOP CHUNG 3.2.2012 (ban cuoi) 2" xfId="7526"/>
    <cellStyle name="T_Book1_phu luc tong ket tinh hinh TH giai doan 03-10 (ngay 30)_TONG HOP CHUNG 3.2.2012 (ban cuoi)_Bao cao no dong XDCB-9590-BYT-Rut gon" xfId="7527"/>
    <cellStyle name="T_Book1_phu luc tong ket tinh hinh TH giai doan 03-10 (ngay 30)_TONG HOP CHUNG 3.2.2012 (ban cuoi)_Bao cao no dong XDCB-9590-BYT-Rut gon 2" xfId="7528"/>
    <cellStyle name="T_Book1_ra soat theo 7356" xfId="7529"/>
    <cellStyle name="T_Book1_ra soat theo 7356 2" xfId="7530"/>
    <cellStyle name="T_Book1_ra soat theo 7356_Bao cao no dong XDCB-9590-BYT-Rut gon" xfId="7531"/>
    <cellStyle name="T_Book1_ra soat theo 7356_Bao cao no dong XDCB-9590-BYT-Rut gon 2" xfId="7532"/>
    <cellStyle name="T_Book1_ra soat theo 7356_Bieu 11-TPCP KH 2013" xfId="7533"/>
    <cellStyle name="T_Book1_ra soat theo 7356_Bieu 11-TPCP KH 2013 2" xfId="7534"/>
    <cellStyle name="T_Book1_TH ung tren 70%-Ra soat phap ly-8-6 (dung de chuyen vao vu TH)" xfId="4145"/>
    <cellStyle name="T_Book1_TH ung tren 70%-Ra soat phap ly-8-6 (dung de chuyen vao vu TH) 2" xfId="4146"/>
    <cellStyle name="T_Book1_TH ung tren 70%-Ra soat phap ly-8-6 (dung de chuyen vao vu TH) 2 2" xfId="4147"/>
    <cellStyle name="T_Book1_TH ung tren 70%-Ra soat phap ly-8-6 (dung de chuyen vao vu TH) 2 2 2" xfId="7575"/>
    <cellStyle name="T_Book1_TH ung tren 70%-Ra soat phap ly-8-6 (dung de chuyen vao vu TH) 2 3" xfId="7576"/>
    <cellStyle name="T_Book1_TH ung tren 70%-Ra soat phap ly-8-6 (dung de chuyen vao vu TH) 2 4" xfId="7577"/>
    <cellStyle name="T_Book1_TH ung tren 70%-Ra soat phap ly-8-6 (dung de chuyen vao vu TH) 3" xfId="4148"/>
    <cellStyle name="T_Book1_TH ung tren 70%-Ra soat phap ly-8-6 (dung de chuyen vao vu TH) 3 2" xfId="7578"/>
    <cellStyle name="T_Book1_TH ung tren 70%-Ra soat phap ly-8-6 (dung de chuyen vao vu TH) 4" xfId="7579"/>
    <cellStyle name="T_Book1_TH ung tren 70%-Ra soat phap ly-8-6 (dung de chuyen vao vu TH) 5" xfId="7580"/>
    <cellStyle name="T_Book1_TH ung tren 70%-Ra soat phap ly-8-6 (dung de chuyen vao vu TH)_!1 1 bao cao giao KH ve HTCMT vung TNB   12-12-2011" xfId="4149"/>
    <cellStyle name="T_Book1_TH ung tren 70%-Ra soat phap ly-8-6 (dung de chuyen vao vu TH)_!1 1 bao cao giao KH ve HTCMT vung TNB   12-12-2011 2" xfId="4150"/>
    <cellStyle name="T_Book1_TH ung tren 70%-Ra soat phap ly-8-6 (dung de chuyen vao vu TH)_!1 1 bao cao giao KH ve HTCMT vung TNB   12-12-2011 2 2" xfId="4151"/>
    <cellStyle name="T_Book1_TH ung tren 70%-Ra soat phap ly-8-6 (dung de chuyen vao vu TH)_!1 1 bao cao giao KH ve HTCMT vung TNB   12-12-2011 2 2 2" xfId="7581"/>
    <cellStyle name="T_Book1_TH ung tren 70%-Ra soat phap ly-8-6 (dung de chuyen vao vu TH)_!1 1 bao cao giao KH ve HTCMT vung TNB   12-12-2011 2 3" xfId="7582"/>
    <cellStyle name="T_Book1_TH ung tren 70%-Ra soat phap ly-8-6 (dung de chuyen vao vu TH)_!1 1 bao cao giao KH ve HTCMT vung TNB   12-12-2011 2 4" xfId="7583"/>
    <cellStyle name="T_Book1_TH ung tren 70%-Ra soat phap ly-8-6 (dung de chuyen vao vu TH)_!1 1 bao cao giao KH ve HTCMT vung TNB   12-12-2011 3" xfId="4152"/>
    <cellStyle name="T_Book1_TH ung tren 70%-Ra soat phap ly-8-6 (dung de chuyen vao vu TH)_!1 1 bao cao giao KH ve HTCMT vung TNB   12-12-2011 3 2" xfId="7584"/>
    <cellStyle name="T_Book1_TH ung tren 70%-Ra soat phap ly-8-6 (dung de chuyen vao vu TH)_!1 1 bao cao giao KH ve HTCMT vung TNB   12-12-2011 4" xfId="7585"/>
    <cellStyle name="T_Book1_TH ung tren 70%-Ra soat phap ly-8-6 (dung de chuyen vao vu TH)_!1 1 bao cao giao KH ve HTCMT vung TNB   12-12-2011 5" xfId="7586"/>
    <cellStyle name="T_Book1_TH ung tren 70%-Ra soat phap ly-8-6 (dung de chuyen vao vu TH)_Bieu TPCP 2015-xin keo dai 3.2016" xfId="7587"/>
    <cellStyle name="T_Book1_TH ung tren 70%-Ra soat phap ly-8-6 (dung de chuyen vao vu TH)_Bieu TPCP 2015-xin keo dai 3.2016 2" xfId="7588"/>
    <cellStyle name="T_Book1_TH ung tren 70%-Ra soat phap ly-8-6 (dung de chuyen vao vu TH)_Bieu4HTMT" xfId="4153"/>
    <cellStyle name="T_Book1_TH ung tren 70%-Ra soat phap ly-8-6 (dung de chuyen vao vu TH)_Bieu4HTMT 2" xfId="4154"/>
    <cellStyle name="T_Book1_TH ung tren 70%-Ra soat phap ly-8-6 (dung de chuyen vao vu TH)_Bieu4HTMT 2 2" xfId="4155"/>
    <cellStyle name="T_Book1_TH ung tren 70%-Ra soat phap ly-8-6 (dung de chuyen vao vu TH)_Bieu4HTMT 2 2 2" xfId="7589"/>
    <cellStyle name="T_Book1_TH ung tren 70%-Ra soat phap ly-8-6 (dung de chuyen vao vu TH)_Bieu4HTMT 2 3" xfId="7590"/>
    <cellStyle name="T_Book1_TH ung tren 70%-Ra soat phap ly-8-6 (dung de chuyen vao vu TH)_Bieu4HTMT 2 4" xfId="7591"/>
    <cellStyle name="T_Book1_TH ung tren 70%-Ra soat phap ly-8-6 (dung de chuyen vao vu TH)_Bieu4HTMT 3" xfId="4156"/>
    <cellStyle name="T_Book1_TH ung tren 70%-Ra soat phap ly-8-6 (dung de chuyen vao vu TH)_Bieu4HTMT 3 2" xfId="7592"/>
    <cellStyle name="T_Book1_TH ung tren 70%-Ra soat phap ly-8-6 (dung de chuyen vao vu TH)_Bieu4HTMT 4" xfId="7593"/>
    <cellStyle name="T_Book1_TH ung tren 70%-Ra soat phap ly-8-6 (dung de chuyen vao vu TH)_Bieu4HTMT 5" xfId="7594"/>
    <cellStyle name="T_Book1_TH ung tren 70%-Ra soat phap ly-8-6 (dung de chuyen vao vu TH)_KH TPCP vung TNB (03-1-2012)" xfId="4157"/>
    <cellStyle name="T_Book1_TH ung tren 70%-Ra soat phap ly-8-6 (dung de chuyen vao vu TH)_KH TPCP vung TNB (03-1-2012) 2" xfId="4158"/>
    <cellStyle name="T_Book1_TH ung tren 70%-Ra soat phap ly-8-6 (dung de chuyen vao vu TH)_KH TPCP vung TNB (03-1-2012) 2 2" xfId="4159"/>
    <cellStyle name="T_Book1_TH ung tren 70%-Ra soat phap ly-8-6 (dung de chuyen vao vu TH)_KH TPCP vung TNB (03-1-2012) 2 2 2" xfId="7595"/>
    <cellStyle name="T_Book1_TH ung tren 70%-Ra soat phap ly-8-6 (dung de chuyen vao vu TH)_KH TPCP vung TNB (03-1-2012) 2 3" xfId="7596"/>
    <cellStyle name="T_Book1_TH ung tren 70%-Ra soat phap ly-8-6 (dung de chuyen vao vu TH)_KH TPCP vung TNB (03-1-2012) 2 4" xfId="7597"/>
    <cellStyle name="T_Book1_TH ung tren 70%-Ra soat phap ly-8-6 (dung de chuyen vao vu TH)_KH TPCP vung TNB (03-1-2012) 3" xfId="4160"/>
    <cellStyle name="T_Book1_TH ung tren 70%-Ra soat phap ly-8-6 (dung de chuyen vao vu TH)_KH TPCP vung TNB (03-1-2012) 3 2" xfId="7598"/>
    <cellStyle name="T_Book1_TH ung tren 70%-Ra soat phap ly-8-6 (dung de chuyen vao vu TH)_KH TPCP vung TNB (03-1-2012) 4" xfId="7599"/>
    <cellStyle name="T_Book1_TH ung tren 70%-Ra soat phap ly-8-6 (dung de chuyen vao vu TH)_KH TPCP vung TNB (03-1-2012) 5" xfId="7600"/>
    <cellStyle name="T_Book1_TH ung tren 70%-Ra soat phap ly-8-6 (dung de chuyen vao vu TH)_ra soat theo 7356" xfId="7601"/>
    <cellStyle name="T_Book1_TH ung tren 70%-Ra soat phap ly-8-6 (dung de chuyen vao vu TH)_ra soat theo 7356 2" xfId="7602"/>
    <cellStyle name="T_Book1_TH ung tren 70%-Ra soat phap ly-8-6 (dung de chuyen vao vu TH)_ra soat theo 7356_Bao cao no dong XDCB-9590-BYT-Rut gon" xfId="7603"/>
    <cellStyle name="T_Book1_TH ung tren 70%-Ra soat phap ly-8-6 (dung de chuyen vao vu TH)_ra soat theo 7356_Bao cao no dong XDCB-9590-BYT-Rut gon 2" xfId="7604"/>
    <cellStyle name="T_Book1_TH ung tren 70%-Ra soat phap ly-8-6 (dung de chuyen vao vu TH)_ra soat theo 7356_Bieu 11-TPCP KH 2013" xfId="7605"/>
    <cellStyle name="T_Book1_TH ung tren 70%-Ra soat phap ly-8-6 (dung de chuyen vao vu TH)_ra soat theo 7356_Bieu 11-TPCP KH 2013 2" xfId="7606"/>
    <cellStyle name="T_Book1_TH ung tren 70%-Ra soat phap ly-8-6 (dung de chuyen vao vu TH)_TONG HOP CHUNG 3.2.2012 (ban cuoi)" xfId="7607"/>
    <cellStyle name="T_Book1_TH ung tren 70%-Ra soat phap ly-8-6 (dung de chuyen vao vu TH)_TONG HOP CHUNG 3.2.2012 (ban cuoi) 2" xfId="7608"/>
    <cellStyle name="T_Book1_TH ung tren 70%-Ra soat phap ly-8-6 (dung de chuyen vao vu TH)_TONG HOP CHUNG 3.2.2012 (ban cuoi)_Bao cao no dong XDCB-9590-BYT-Rut gon" xfId="7609"/>
    <cellStyle name="T_Book1_TH ung tren 70%-Ra soat phap ly-8-6 (dung de chuyen vao vu TH)_TONG HOP CHUNG 3.2.2012 (ban cuoi)_Bao cao no dong XDCB-9590-BYT-Rut gon 2" xfId="7610"/>
    <cellStyle name="T_Book1_TH y kien LD_KH 2010 Ca Nuoc 22-9-2011-Gui ca Vu" xfId="4161"/>
    <cellStyle name="T_Book1_TH y kien LD_KH 2010 Ca Nuoc 22-9-2011-Gui ca Vu 2" xfId="4162"/>
    <cellStyle name="T_Book1_TH y kien LD_KH 2010 Ca Nuoc 22-9-2011-Gui ca Vu 2 2" xfId="4163"/>
    <cellStyle name="T_Book1_TH y kien LD_KH 2010 Ca Nuoc 22-9-2011-Gui ca Vu 2 2 2" xfId="7611"/>
    <cellStyle name="T_Book1_TH y kien LD_KH 2010 Ca Nuoc 22-9-2011-Gui ca Vu 2 3" xfId="7612"/>
    <cellStyle name="T_Book1_TH y kien LD_KH 2010 Ca Nuoc 22-9-2011-Gui ca Vu 2 4" xfId="7613"/>
    <cellStyle name="T_Book1_TH y kien LD_KH 2010 Ca Nuoc 22-9-2011-Gui ca Vu 3" xfId="4164"/>
    <cellStyle name="T_Book1_TH y kien LD_KH 2010 Ca Nuoc 22-9-2011-Gui ca Vu 3 2" xfId="7614"/>
    <cellStyle name="T_Book1_TH y kien LD_KH 2010 Ca Nuoc 22-9-2011-Gui ca Vu 4" xfId="7615"/>
    <cellStyle name="T_Book1_TH y kien LD_KH 2010 Ca Nuoc 22-9-2011-Gui ca Vu 5" xfId="7616"/>
    <cellStyle name="T_Book1_TH y kien LD_KH 2010 Ca Nuoc 22-9-2011-Gui ca Vu_!1 1 bao cao giao KH ve HTCMT vung TNB   12-12-2011" xfId="4165"/>
    <cellStyle name="T_Book1_TH y kien LD_KH 2010 Ca Nuoc 22-9-2011-Gui ca Vu_!1 1 bao cao giao KH ve HTCMT vung TNB   12-12-2011 2" xfId="4166"/>
    <cellStyle name="T_Book1_TH y kien LD_KH 2010 Ca Nuoc 22-9-2011-Gui ca Vu_!1 1 bao cao giao KH ve HTCMT vung TNB   12-12-2011 2 2" xfId="4167"/>
    <cellStyle name="T_Book1_TH y kien LD_KH 2010 Ca Nuoc 22-9-2011-Gui ca Vu_!1 1 bao cao giao KH ve HTCMT vung TNB   12-12-2011 2 2 2" xfId="7617"/>
    <cellStyle name="T_Book1_TH y kien LD_KH 2010 Ca Nuoc 22-9-2011-Gui ca Vu_!1 1 bao cao giao KH ve HTCMT vung TNB   12-12-2011 2 3" xfId="7618"/>
    <cellStyle name="T_Book1_TH y kien LD_KH 2010 Ca Nuoc 22-9-2011-Gui ca Vu_!1 1 bao cao giao KH ve HTCMT vung TNB   12-12-2011 2 4" xfId="7619"/>
    <cellStyle name="T_Book1_TH y kien LD_KH 2010 Ca Nuoc 22-9-2011-Gui ca Vu_!1 1 bao cao giao KH ve HTCMT vung TNB   12-12-2011 3" xfId="4168"/>
    <cellStyle name="T_Book1_TH y kien LD_KH 2010 Ca Nuoc 22-9-2011-Gui ca Vu_!1 1 bao cao giao KH ve HTCMT vung TNB   12-12-2011 3 2" xfId="7620"/>
    <cellStyle name="T_Book1_TH y kien LD_KH 2010 Ca Nuoc 22-9-2011-Gui ca Vu_!1 1 bao cao giao KH ve HTCMT vung TNB   12-12-2011 4" xfId="7621"/>
    <cellStyle name="T_Book1_TH y kien LD_KH 2010 Ca Nuoc 22-9-2011-Gui ca Vu_!1 1 bao cao giao KH ve HTCMT vung TNB   12-12-2011 5" xfId="7622"/>
    <cellStyle name="T_Book1_TH y kien LD_KH 2010 Ca Nuoc 22-9-2011-Gui ca Vu_Bieu TPCP 2015-xin keo dai 3.2016" xfId="7623"/>
    <cellStyle name="T_Book1_TH y kien LD_KH 2010 Ca Nuoc 22-9-2011-Gui ca Vu_Bieu TPCP 2015-xin keo dai 3.2016 2" xfId="7624"/>
    <cellStyle name="T_Book1_TH y kien LD_KH 2010 Ca Nuoc 22-9-2011-Gui ca Vu_Bieu4HTMT" xfId="4169"/>
    <cellStyle name="T_Book1_TH y kien LD_KH 2010 Ca Nuoc 22-9-2011-Gui ca Vu_Bieu4HTMT 2" xfId="4170"/>
    <cellStyle name="T_Book1_TH y kien LD_KH 2010 Ca Nuoc 22-9-2011-Gui ca Vu_Bieu4HTMT 2 2" xfId="4171"/>
    <cellStyle name="T_Book1_TH y kien LD_KH 2010 Ca Nuoc 22-9-2011-Gui ca Vu_Bieu4HTMT 2 2 2" xfId="7625"/>
    <cellStyle name="T_Book1_TH y kien LD_KH 2010 Ca Nuoc 22-9-2011-Gui ca Vu_Bieu4HTMT 2 3" xfId="7626"/>
    <cellStyle name="T_Book1_TH y kien LD_KH 2010 Ca Nuoc 22-9-2011-Gui ca Vu_Bieu4HTMT 2 4" xfId="7627"/>
    <cellStyle name="T_Book1_TH y kien LD_KH 2010 Ca Nuoc 22-9-2011-Gui ca Vu_Bieu4HTMT 3" xfId="4172"/>
    <cellStyle name="T_Book1_TH y kien LD_KH 2010 Ca Nuoc 22-9-2011-Gui ca Vu_Bieu4HTMT 3 2" xfId="7628"/>
    <cellStyle name="T_Book1_TH y kien LD_KH 2010 Ca Nuoc 22-9-2011-Gui ca Vu_Bieu4HTMT 4" xfId="7629"/>
    <cellStyle name="T_Book1_TH y kien LD_KH 2010 Ca Nuoc 22-9-2011-Gui ca Vu_Bieu4HTMT 5" xfId="7630"/>
    <cellStyle name="T_Book1_TH y kien LD_KH 2010 Ca Nuoc 22-9-2011-Gui ca Vu_KH TPCP vung TNB (03-1-2012)" xfId="4173"/>
    <cellStyle name="T_Book1_TH y kien LD_KH 2010 Ca Nuoc 22-9-2011-Gui ca Vu_KH TPCP vung TNB (03-1-2012) 2" xfId="4174"/>
    <cellStyle name="T_Book1_TH y kien LD_KH 2010 Ca Nuoc 22-9-2011-Gui ca Vu_KH TPCP vung TNB (03-1-2012) 2 2" xfId="4175"/>
    <cellStyle name="T_Book1_TH y kien LD_KH 2010 Ca Nuoc 22-9-2011-Gui ca Vu_KH TPCP vung TNB (03-1-2012) 2 2 2" xfId="7631"/>
    <cellStyle name="T_Book1_TH y kien LD_KH 2010 Ca Nuoc 22-9-2011-Gui ca Vu_KH TPCP vung TNB (03-1-2012) 2 3" xfId="7632"/>
    <cellStyle name="T_Book1_TH y kien LD_KH 2010 Ca Nuoc 22-9-2011-Gui ca Vu_KH TPCP vung TNB (03-1-2012) 2 4" xfId="7633"/>
    <cellStyle name="T_Book1_TH y kien LD_KH 2010 Ca Nuoc 22-9-2011-Gui ca Vu_KH TPCP vung TNB (03-1-2012) 3" xfId="4176"/>
    <cellStyle name="T_Book1_TH y kien LD_KH 2010 Ca Nuoc 22-9-2011-Gui ca Vu_KH TPCP vung TNB (03-1-2012) 3 2" xfId="7634"/>
    <cellStyle name="T_Book1_TH y kien LD_KH 2010 Ca Nuoc 22-9-2011-Gui ca Vu_KH TPCP vung TNB (03-1-2012) 4" xfId="7635"/>
    <cellStyle name="T_Book1_TH y kien LD_KH 2010 Ca Nuoc 22-9-2011-Gui ca Vu_KH TPCP vung TNB (03-1-2012) 5" xfId="7636"/>
    <cellStyle name="T_Book1_TH y kien LD_KH 2010 Ca Nuoc 22-9-2011-Gui ca Vu_ra soat theo 7356" xfId="7637"/>
    <cellStyle name="T_Book1_TH y kien LD_KH 2010 Ca Nuoc 22-9-2011-Gui ca Vu_ra soat theo 7356 2" xfId="7638"/>
    <cellStyle name="T_Book1_TH y kien LD_KH 2010 Ca Nuoc 22-9-2011-Gui ca Vu_ra soat theo 7356_Bao cao no dong XDCB-9590-BYT-Rut gon" xfId="7639"/>
    <cellStyle name="T_Book1_TH y kien LD_KH 2010 Ca Nuoc 22-9-2011-Gui ca Vu_ra soat theo 7356_Bao cao no dong XDCB-9590-BYT-Rut gon 2" xfId="7640"/>
    <cellStyle name="T_Book1_TH y kien LD_KH 2010 Ca Nuoc 22-9-2011-Gui ca Vu_ra soat theo 7356_Bieu 11-TPCP KH 2013" xfId="7641"/>
    <cellStyle name="T_Book1_TH y kien LD_KH 2010 Ca Nuoc 22-9-2011-Gui ca Vu_ra soat theo 7356_Bieu 11-TPCP KH 2013 2" xfId="7642"/>
    <cellStyle name="T_Book1_TH y kien LD_KH 2010 Ca Nuoc 22-9-2011-Gui ca Vu_TONG HOP CHUNG 3.2.2012 (ban cuoi)" xfId="7643"/>
    <cellStyle name="T_Book1_TH y kien LD_KH 2010 Ca Nuoc 22-9-2011-Gui ca Vu_TONG HOP CHUNG 3.2.2012 (ban cuoi) 2" xfId="7644"/>
    <cellStyle name="T_Book1_TH y kien LD_KH 2010 Ca Nuoc 22-9-2011-Gui ca Vu_TONG HOP CHUNG 3.2.2012 (ban cuoi)_Bao cao no dong XDCB-9590-BYT-Rut gon" xfId="7645"/>
    <cellStyle name="T_Book1_TH y kien LD_KH 2010 Ca Nuoc 22-9-2011-Gui ca Vu_TONG HOP CHUNG 3.2.2012 (ban cuoi)_Bao cao no dong XDCB-9590-BYT-Rut gon 2" xfId="7646"/>
    <cellStyle name="T_Book1_Thiet bi" xfId="4177"/>
    <cellStyle name="T_Book1_Thiet bi 2" xfId="4178"/>
    <cellStyle name="T_Book1_Thiet bi 2 2" xfId="4179"/>
    <cellStyle name="T_Book1_Thiet bi 2 2 2" xfId="7647"/>
    <cellStyle name="T_Book1_Thiet bi 2 3" xfId="7648"/>
    <cellStyle name="T_Book1_Thiet bi 2 4" xfId="7649"/>
    <cellStyle name="T_Book1_Thiet bi 3" xfId="4180"/>
    <cellStyle name="T_Book1_Thiet bi 3 2" xfId="7650"/>
    <cellStyle name="T_Book1_Thiet bi 4" xfId="7651"/>
    <cellStyle name="T_Book1_Thiet bi 5" xfId="7652"/>
    <cellStyle name="T_Book1_Thiet bi_ra soat theo 7356" xfId="7653"/>
    <cellStyle name="T_Book1_Thiet bi_ra soat theo 7356 2" xfId="7654"/>
    <cellStyle name="T_Book1_Thiet bi_ra soat theo 7356_Bao cao no dong XDCB-9590-BYT-Rut gon" xfId="7655"/>
    <cellStyle name="T_Book1_Thiet bi_ra soat theo 7356_Bao cao no dong XDCB-9590-BYT-Rut gon 2" xfId="7656"/>
    <cellStyle name="T_Book1_Thiet bi_ra soat theo 7356_Bieu 11-TPCP KH 2013" xfId="7657"/>
    <cellStyle name="T_Book1_Thiet bi_ra soat theo 7356_Bieu 11-TPCP KH 2013 2" xfId="7658"/>
    <cellStyle name="T_Book1_Thiet bi_TONG HOP CHUNG 3.2.2012 (ban cuoi)" xfId="7659"/>
    <cellStyle name="T_Book1_Thiet bi_TONG HOP CHUNG 3.2.2012 (ban cuoi) 2" xfId="7660"/>
    <cellStyle name="T_Book1_Thiet bi_TONG HOP CHUNG 3.2.2012 (ban cuoi)_Bao cao no dong XDCB-9590-BYT-Rut gon" xfId="7661"/>
    <cellStyle name="T_Book1_Thiet bi_TONG HOP CHUNG 3.2.2012 (ban cuoi)_Bao cao no dong XDCB-9590-BYT-Rut gon 2" xfId="7662"/>
    <cellStyle name="T_Book1_TN - Ho tro khac 2011" xfId="4181"/>
    <cellStyle name="T_Book1_TN - Ho tro khac 2011 2" xfId="4182"/>
    <cellStyle name="T_Book1_TN - Ho tro khac 2011 2 2" xfId="4183"/>
    <cellStyle name="T_Book1_TN - Ho tro khac 2011 2 2 2" xfId="7535"/>
    <cellStyle name="T_Book1_TN - Ho tro khac 2011 2 3" xfId="7536"/>
    <cellStyle name="T_Book1_TN - Ho tro khac 2011 2 4" xfId="7537"/>
    <cellStyle name="T_Book1_TN - Ho tro khac 2011 3" xfId="4184"/>
    <cellStyle name="T_Book1_TN - Ho tro khac 2011 3 2" xfId="7538"/>
    <cellStyle name="T_Book1_TN - Ho tro khac 2011 4" xfId="7539"/>
    <cellStyle name="T_Book1_TN - Ho tro khac 2011 5" xfId="7540"/>
    <cellStyle name="T_Book1_TN - Ho tro khac 2011_!1 1 bao cao giao KH ve HTCMT vung TNB   12-12-2011" xfId="4185"/>
    <cellStyle name="T_Book1_TN - Ho tro khac 2011_!1 1 bao cao giao KH ve HTCMT vung TNB   12-12-2011 2" xfId="4186"/>
    <cellStyle name="T_Book1_TN - Ho tro khac 2011_!1 1 bao cao giao KH ve HTCMT vung TNB   12-12-2011 2 2" xfId="4187"/>
    <cellStyle name="T_Book1_TN - Ho tro khac 2011_!1 1 bao cao giao KH ve HTCMT vung TNB   12-12-2011 2 2 2" xfId="7541"/>
    <cellStyle name="T_Book1_TN - Ho tro khac 2011_!1 1 bao cao giao KH ve HTCMT vung TNB   12-12-2011 2 3" xfId="7542"/>
    <cellStyle name="T_Book1_TN - Ho tro khac 2011_!1 1 bao cao giao KH ve HTCMT vung TNB   12-12-2011 2 4" xfId="7543"/>
    <cellStyle name="T_Book1_TN - Ho tro khac 2011_!1 1 bao cao giao KH ve HTCMT vung TNB   12-12-2011 3" xfId="4188"/>
    <cellStyle name="T_Book1_TN - Ho tro khac 2011_!1 1 bao cao giao KH ve HTCMT vung TNB   12-12-2011 3 2" xfId="7544"/>
    <cellStyle name="T_Book1_TN - Ho tro khac 2011_!1 1 bao cao giao KH ve HTCMT vung TNB   12-12-2011 4" xfId="7545"/>
    <cellStyle name="T_Book1_TN - Ho tro khac 2011_!1 1 bao cao giao KH ve HTCMT vung TNB   12-12-2011 5" xfId="7546"/>
    <cellStyle name="T_Book1_TN - Ho tro khac 2011_Bieu TPCP 2015-xin keo dai 3.2016" xfId="7547"/>
    <cellStyle name="T_Book1_TN - Ho tro khac 2011_Bieu TPCP 2015-xin keo dai 3.2016 2" xfId="7548"/>
    <cellStyle name="T_Book1_TN - Ho tro khac 2011_Bieu4HTMT" xfId="4189"/>
    <cellStyle name="T_Book1_TN - Ho tro khac 2011_Bieu4HTMT 2" xfId="4190"/>
    <cellStyle name="T_Book1_TN - Ho tro khac 2011_Bieu4HTMT 2 2" xfId="4191"/>
    <cellStyle name="T_Book1_TN - Ho tro khac 2011_Bieu4HTMT 2 2 2" xfId="7549"/>
    <cellStyle name="T_Book1_TN - Ho tro khac 2011_Bieu4HTMT 2 3" xfId="7550"/>
    <cellStyle name="T_Book1_TN - Ho tro khac 2011_Bieu4HTMT 2 4" xfId="7551"/>
    <cellStyle name="T_Book1_TN - Ho tro khac 2011_Bieu4HTMT 3" xfId="4192"/>
    <cellStyle name="T_Book1_TN - Ho tro khac 2011_Bieu4HTMT 3 2" xfId="7552"/>
    <cellStyle name="T_Book1_TN - Ho tro khac 2011_Bieu4HTMT 4" xfId="7553"/>
    <cellStyle name="T_Book1_TN - Ho tro khac 2011_Bieu4HTMT 5" xfId="7554"/>
    <cellStyle name="T_Book1_TN - Ho tro khac 2011_KH TPCP vung TNB (03-1-2012)" xfId="4193"/>
    <cellStyle name="T_Book1_TN - Ho tro khac 2011_KH TPCP vung TNB (03-1-2012) 2" xfId="4194"/>
    <cellStyle name="T_Book1_TN - Ho tro khac 2011_KH TPCP vung TNB (03-1-2012) 2 2" xfId="4195"/>
    <cellStyle name="T_Book1_TN - Ho tro khac 2011_KH TPCP vung TNB (03-1-2012) 2 2 2" xfId="7555"/>
    <cellStyle name="T_Book1_TN - Ho tro khac 2011_KH TPCP vung TNB (03-1-2012) 2 3" xfId="7556"/>
    <cellStyle name="T_Book1_TN - Ho tro khac 2011_KH TPCP vung TNB (03-1-2012) 2 4" xfId="7557"/>
    <cellStyle name="T_Book1_TN - Ho tro khac 2011_KH TPCP vung TNB (03-1-2012) 3" xfId="4196"/>
    <cellStyle name="T_Book1_TN - Ho tro khac 2011_KH TPCP vung TNB (03-1-2012) 3 2" xfId="7558"/>
    <cellStyle name="T_Book1_TN - Ho tro khac 2011_KH TPCP vung TNB (03-1-2012) 4" xfId="7559"/>
    <cellStyle name="T_Book1_TN - Ho tro khac 2011_KH TPCP vung TNB (03-1-2012) 5" xfId="7560"/>
    <cellStyle name="T_Book1_TN - Ho tro khac 2011_ra soat theo 7356" xfId="7561"/>
    <cellStyle name="T_Book1_TN - Ho tro khac 2011_ra soat theo 7356 2" xfId="7562"/>
    <cellStyle name="T_Book1_TN - Ho tro khac 2011_ra soat theo 7356_Bao cao no dong XDCB-9590-BYT-Rut gon" xfId="7563"/>
    <cellStyle name="T_Book1_TN - Ho tro khac 2011_ra soat theo 7356_Bao cao no dong XDCB-9590-BYT-Rut gon 2" xfId="7564"/>
    <cellStyle name="T_Book1_TN - Ho tro khac 2011_ra soat theo 7356_Bieu 11-TPCP KH 2013" xfId="7565"/>
    <cellStyle name="T_Book1_TN - Ho tro khac 2011_ra soat theo 7356_Bieu 11-TPCP KH 2013 2" xfId="7566"/>
    <cellStyle name="T_Book1_TN - Ho tro khac 2011_TONG HOP CHUNG 3.2.2012 (ban cuoi)" xfId="7567"/>
    <cellStyle name="T_Book1_TN - Ho tro khac 2011_TONG HOP CHUNG 3.2.2012 (ban cuoi) 2" xfId="7568"/>
    <cellStyle name="T_Book1_TN - Ho tro khac 2011_TONG HOP CHUNG 3.2.2012 (ban cuoi)_Bao cao no dong XDCB-9590-BYT-Rut gon" xfId="7569"/>
    <cellStyle name="T_Book1_TN - Ho tro khac 2011_TONG HOP CHUNG 3.2.2012 (ban cuoi)_Bao cao no dong XDCB-9590-BYT-Rut gon 2" xfId="7570"/>
    <cellStyle name="T_Book1_TONG HOP CHUNG 3.2.2012 (ban cuoi)" xfId="7571"/>
    <cellStyle name="T_Book1_TONG HOP CHUNG 3.2.2012 (ban cuoi) 2" xfId="7572"/>
    <cellStyle name="T_Book1_TONG HOP CHUNG 3.2.2012 (ban cuoi)_Bao cao no dong XDCB-9590-BYT-Rut gon" xfId="7573"/>
    <cellStyle name="T_Book1_TONG HOP CHUNG 3.2.2012 (ban cuoi)_Bao cao no dong XDCB-9590-BYT-Rut gon 2" xfId="7574"/>
    <cellStyle name="T_Book1_ung truoc 2011 NSTW Thanh Hoa + Nge An gui Thu 12-5" xfId="4197"/>
    <cellStyle name="T_Book1_ung truoc 2011 NSTW Thanh Hoa + Nge An gui Thu 12-5 2" xfId="4198"/>
    <cellStyle name="T_Book1_ung truoc 2011 NSTW Thanh Hoa + Nge An gui Thu 12-5 2 2" xfId="4199"/>
    <cellStyle name="T_Book1_ung truoc 2011 NSTW Thanh Hoa + Nge An gui Thu 12-5 2 2 2" xfId="7663"/>
    <cellStyle name="T_Book1_ung truoc 2011 NSTW Thanh Hoa + Nge An gui Thu 12-5 2 3" xfId="7664"/>
    <cellStyle name="T_Book1_ung truoc 2011 NSTW Thanh Hoa + Nge An gui Thu 12-5 2 4" xfId="7665"/>
    <cellStyle name="T_Book1_ung truoc 2011 NSTW Thanh Hoa + Nge An gui Thu 12-5 3" xfId="4200"/>
    <cellStyle name="T_Book1_ung truoc 2011 NSTW Thanh Hoa + Nge An gui Thu 12-5 3 2" xfId="7666"/>
    <cellStyle name="T_Book1_ung truoc 2011 NSTW Thanh Hoa + Nge An gui Thu 12-5 4" xfId="7667"/>
    <cellStyle name="T_Book1_ung truoc 2011 NSTW Thanh Hoa + Nge An gui Thu 12-5 5" xfId="7668"/>
    <cellStyle name="T_Book1_ung truoc 2011 NSTW Thanh Hoa + Nge An gui Thu 12-5_!1 1 bao cao giao KH ve HTCMT vung TNB   12-12-2011" xfId="4201"/>
    <cellStyle name="T_Book1_ung truoc 2011 NSTW Thanh Hoa + Nge An gui Thu 12-5_!1 1 bao cao giao KH ve HTCMT vung TNB   12-12-2011 2" xfId="4202"/>
    <cellStyle name="T_Book1_ung truoc 2011 NSTW Thanh Hoa + Nge An gui Thu 12-5_!1 1 bao cao giao KH ve HTCMT vung TNB   12-12-2011 2 2" xfId="4203"/>
    <cellStyle name="T_Book1_ung truoc 2011 NSTW Thanh Hoa + Nge An gui Thu 12-5_!1 1 bao cao giao KH ve HTCMT vung TNB   12-12-2011 2 2 2" xfId="7669"/>
    <cellStyle name="T_Book1_ung truoc 2011 NSTW Thanh Hoa + Nge An gui Thu 12-5_!1 1 bao cao giao KH ve HTCMT vung TNB   12-12-2011 2 3" xfId="7670"/>
    <cellStyle name="T_Book1_ung truoc 2011 NSTW Thanh Hoa + Nge An gui Thu 12-5_!1 1 bao cao giao KH ve HTCMT vung TNB   12-12-2011 2 4" xfId="7671"/>
    <cellStyle name="T_Book1_ung truoc 2011 NSTW Thanh Hoa + Nge An gui Thu 12-5_!1 1 bao cao giao KH ve HTCMT vung TNB   12-12-2011 3" xfId="4204"/>
    <cellStyle name="T_Book1_ung truoc 2011 NSTW Thanh Hoa + Nge An gui Thu 12-5_!1 1 bao cao giao KH ve HTCMT vung TNB   12-12-2011 3 2" xfId="7672"/>
    <cellStyle name="T_Book1_ung truoc 2011 NSTW Thanh Hoa + Nge An gui Thu 12-5_!1 1 bao cao giao KH ve HTCMT vung TNB   12-12-2011 4" xfId="7673"/>
    <cellStyle name="T_Book1_ung truoc 2011 NSTW Thanh Hoa + Nge An gui Thu 12-5_!1 1 bao cao giao KH ve HTCMT vung TNB   12-12-2011 5" xfId="7674"/>
    <cellStyle name="T_Book1_ung truoc 2011 NSTW Thanh Hoa + Nge An gui Thu 12-5_Bieu4HTMT" xfId="4205"/>
    <cellStyle name="T_Book1_ung truoc 2011 NSTW Thanh Hoa + Nge An gui Thu 12-5_Bieu4HTMT 2" xfId="4206"/>
    <cellStyle name="T_Book1_ung truoc 2011 NSTW Thanh Hoa + Nge An gui Thu 12-5_Bieu4HTMT 2 2" xfId="4207"/>
    <cellStyle name="T_Book1_ung truoc 2011 NSTW Thanh Hoa + Nge An gui Thu 12-5_Bieu4HTMT 2 2 2" xfId="7675"/>
    <cellStyle name="T_Book1_ung truoc 2011 NSTW Thanh Hoa + Nge An gui Thu 12-5_Bieu4HTMT 2 3" xfId="7676"/>
    <cellStyle name="T_Book1_ung truoc 2011 NSTW Thanh Hoa + Nge An gui Thu 12-5_Bieu4HTMT 2 4" xfId="7677"/>
    <cellStyle name="T_Book1_ung truoc 2011 NSTW Thanh Hoa + Nge An gui Thu 12-5_Bieu4HTMT 3" xfId="4208"/>
    <cellStyle name="T_Book1_ung truoc 2011 NSTW Thanh Hoa + Nge An gui Thu 12-5_Bieu4HTMT 3 2" xfId="7678"/>
    <cellStyle name="T_Book1_ung truoc 2011 NSTW Thanh Hoa + Nge An gui Thu 12-5_Bieu4HTMT 4" xfId="7679"/>
    <cellStyle name="T_Book1_ung truoc 2011 NSTW Thanh Hoa + Nge An gui Thu 12-5_Bieu4HTMT 5" xfId="7680"/>
    <cellStyle name="T_Book1_ung truoc 2011 NSTW Thanh Hoa + Nge An gui Thu 12-5_Bieu4HTMT_!1 1 bao cao giao KH ve HTCMT vung TNB   12-12-2011" xfId="4209"/>
    <cellStyle name="T_Book1_ung truoc 2011 NSTW Thanh Hoa + Nge An gui Thu 12-5_Bieu4HTMT_!1 1 bao cao giao KH ve HTCMT vung TNB   12-12-2011 2" xfId="4210"/>
    <cellStyle name="T_Book1_ung truoc 2011 NSTW Thanh Hoa + Nge An gui Thu 12-5_Bieu4HTMT_!1 1 bao cao giao KH ve HTCMT vung TNB   12-12-2011 2 2" xfId="4211"/>
    <cellStyle name="T_Book1_ung truoc 2011 NSTW Thanh Hoa + Nge An gui Thu 12-5_Bieu4HTMT_!1 1 bao cao giao KH ve HTCMT vung TNB   12-12-2011 2 2 2" xfId="7681"/>
    <cellStyle name="T_Book1_ung truoc 2011 NSTW Thanh Hoa + Nge An gui Thu 12-5_Bieu4HTMT_!1 1 bao cao giao KH ve HTCMT vung TNB   12-12-2011 2 3" xfId="7682"/>
    <cellStyle name="T_Book1_ung truoc 2011 NSTW Thanh Hoa + Nge An gui Thu 12-5_Bieu4HTMT_!1 1 bao cao giao KH ve HTCMT vung TNB   12-12-2011 2 4" xfId="7683"/>
    <cellStyle name="T_Book1_ung truoc 2011 NSTW Thanh Hoa + Nge An gui Thu 12-5_Bieu4HTMT_!1 1 bao cao giao KH ve HTCMT vung TNB   12-12-2011 3" xfId="4212"/>
    <cellStyle name="T_Book1_ung truoc 2011 NSTW Thanh Hoa + Nge An gui Thu 12-5_Bieu4HTMT_!1 1 bao cao giao KH ve HTCMT vung TNB   12-12-2011 3 2" xfId="7684"/>
    <cellStyle name="T_Book1_ung truoc 2011 NSTW Thanh Hoa + Nge An gui Thu 12-5_Bieu4HTMT_!1 1 bao cao giao KH ve HTCMT vung TNB   12-12-2011 4" xfId="7685"/>
    <cellStyle name="T_Book1_ung truoc 2011 NSTW Thanh Hoa + Nge An gui Thu 12-5_Bieu4HTMT_!1 1 bao cao giao KH ve HTCMT vung TNB   12-12-2011 5" xfId="7686"/>
    <cellStyle name="T_Book1_ung truoc 2011 NSTW Thanh Hoa + Nge An gui Thu 12-5_Bieu4HTMT_KH TPCP vung TNB (03-1-2012)" xfId="4213"/>
    <cellStyle name="T_Book1_ung truoc 2011 NSTW Thanh Hoa + Nge An gui Thu 12-5_Bieu4HTMT_KH TPCP vung TNB (03-1-2012) 2" xfId="4214"/>
    <cellStyle name="T_Book1_ung truoc 2011 NSTW Thanh Hoa + Nge An gui Thu 12-5_Bieu4HTMT_KH TPCP vung TNB (03-1-2012) 2 2" xfId="4215"/>
    <cellStyle name="T_Book1_ung truoc 2011 NSTW Thanh Hoa + Nge An gui Thu 12-5_Bieu4HTMT_KH TPCP vung TNB (03-1-2012) 2 2 2" xfId="7687"/>
    <cellStyle name="T_Book1_ung truoc 2011 NSTW Thanh Hoa + Nge An gui Thu 12-5_Bieu4HTMT_KH TPCP vung TNB (03-1-2012) 2 3" xfId="7688"/>
    <cellStyle name="T_Book1_ung truoc 2011 NSTW Thanh Hoa + Nge An gui Thu 12-5_Bieu4HTMT_KH TPCP vung TNB (03-1-2012) 2 4" xfId="7689"/>
    <cellStyle name="T_Book1_ung truoc 2011 NSTW Thanh Hoa + Nge An gui Thu 12-5_Bieu4HTMT_KH TPCP vung TNB (03-1-2012) 3" xfId="4216"/>
    <cellStyle name="T_Book1_ung truoc 2011 NSTW Thanh Hoa + Nge An gui Thu 12-5_Bieu4HTMT_KH TPCP vung TNB (03-1-2012) 3 2" xfId="7690"/>
    <cellStyle name="T_Book1_ung truoc 2011 NSTW Thanh Hoa + Nge An gui Thu 12-5_Bieu4HTMT_KH TPCP vung TNB (03-1-2012) 4" xfId="7691"/>
    <cellStyle name="T_Book1_ung truoc 2011 NSTW Thanh Hoa + Nge An gui Thu 12-5_Bieu4HTMT_KH TPCP vung TNB (03-1-2012) 5" xfId="7692"/>
    <cellStyle name="T_Book1_ung truoc 2011 NSTW Thanh Hoa + Nge An gui Thu 12-5_KH TPCP vung TNB (03-1-2012)" xfId="4217"/>
    <cellStyle name="T_Book1_ung truoc 2011 NSTW Thanh Hoa + Nge An gui Thu 12-5_KH TPCP vung TNB (03-1-2012) 2" xfId="4218"/>
    <cellStyle name="T_Book1_ung truoc 2011 NSTW Thanh Hoa + Nge An gui Thu 12-5_KH TPCP vung TNB (03-1-2012) 2 2" xfId="4219"/>
    <cellStyle name="T_Book1_ung truoc 2011 NSTW Thanh Hoa + Nge An gui Thu 12-5_KH TPCP vung TNB (03-1-2012) 2 2 2" xfId="7693"/>
    <cellStyle name="T_Book1_ung truoc 2011 NSTW Thanh Hoa + Nge An gui Thu 12-5_KH TPCP vung TNB (03-1-2012) 2 3" xfId="7694"/>
    <cellStyle name="T_Book1_ung truoc 2011 NSTW Thanh Hoa + Nge An gui Thu 12-5_KH TPCP vung TNB (03-1-2012) 2 4" xfId="7695"/>
    <cellStyle name="T_Book1_ung truoc 2011 NSTW Thanh Hoa + Nge An gui Thu 12-5_KH TPCP vung TNB (03-1-2012) 3" xfId="4220"/>
    <cellStyle name="T_Book1_ung truoc 2011 NSTW Thanh Hoa + Nge An gui Thu 12-5_KH TPCP vung TNB (03-1-2012) 3 2" xfId="7696"/>
    <cellStyle name="T_Book1_ung truoc 2011 NSTW Thanh Hoa + Nge An gui Thu 12-5_KH TPCP vung TNB (03-1-2012) 4" xfId="7697"/>
    <cellStyle name="T_Book1_ung truoc 2011 NSTW Thanh Hoa + Nge An gui Thu 12-5_KH TPCP vung TNB (03-1-2012) 5" xfId="7698"/>
    <cellStyle name="T_Book1_ung truoc 2011 NSTW Thanh Hoa + Nge An gui Thu 12-5_ra soat theo 7356" xfId="7699"/>
    <cellStyle name="T_Book1_ung truoc 2011 NSTW Thanh Hoa + Nge An gui Thu 12-5_ra soat theo 7356 2" xfId="7700"/>
    <cellStyle name="T_Book1_ung truoc 2011 NSTW Thanh Hoa + Nge An gui Thu 12-5_ra soat theo 7356_Bao cao no dong XDCB-9590-BYT-Rut gon" xfId="7701"/>
    <cellStyle name="T_Book1_ung truoc 2011 NSTW Thanh Hoa + Nge An gui Thu 12-5_ra soat theo 7356_Bao cao no dong XDCB-9590-BYT-Rut gon 2" xfId="7702"/>
    <cellStyle name="T_Book1_ung truoc 2011 NSTW Thanh Hoa + Nge An gui Thu 12-5_ra soat theo 7356_Bieu 11-TPCP KH 2013" xfId="7703"/>
    <cellStyle name="T_Book1_ung truoc 2011 NSTW Thanh Hoa + Nge An gui Thu 12-5_ra soat theo 7356_Bieu 11-TPCP KH 2013 2" xfId="7704"/>
    <cellStyle name="T_Book1_ung truoc 2011 NSTW Thanh Hoa + Nge An gui Thu 12-5_TONG HOP CHUNG 3.2.2012 (ban cuoi)" xfId="7705"/>
    <cellStyle name="T_Book1_ung truoc 2011 NSTW Thanh Hoa + Nge An gui Thu 12-5_TONG HOP CHUNG 3.2.2012 (ban cuoi) 2" xfId="7706"/>
    <cellStyle name="T_Book1_ung truoc 2011 NSTW Thanh Hoa + Nge An gui Thu 12-5_TONG HOP CHUNG 3.2.2012 (ban cuoi)_Bao cao no dong XDCB-9590-BYT-Rut gon" xfId="7707"/>
    <cellStyle name="T_Book1_ung truoc 2011 NSTW Thanh Hoa + Nge An gui Thu 12-5_TONG HOP CHUNG 3.2.2012 (ban cuoi)_Bao cao no dong XDCB-9590-BYT-Rut gon 2" xfId="7708"/>
    <cellStyle name="T_Book1_UTH 2014 - DT 2015" xfId="9676"/>
    <cellStyle name="T_Book1_ÿÿÿÿÿ" xfId="4221"/>
    <cellStyle name="T_Book1_ÿÿÿÿÿ 2" xfId="4222"/>
    <cellStyle name="T_Book1_ÿÿÿÿÿ 2 2" xfId="4223"/>
    <cellStyle name="T_Book1_ÿÿÿÿÿ 2 2 2" xfId="7709"/>
    <cellStyle name="T_Book1_ÿÿÿÿÿ 2 3" xfId="7710"/>
    <cellStyle name="T_Book1_ÿÿÿÿÿ 2 4" xfId="7711"/>
    <cellStyle name="T_Book1_ÿÿÿÿÿ 3" xfId="4224"/>
    <cellStyle name="T_Book1_ÿÿÿÿÿ 3 2" xfId="7712"/>
    <cellStyle name="T_Book1_ÿÿÿÿÿ 4" xfId="7713"/>
    <cellStyle name="T_Book1_ÿÿÿÿÿ 5" xfId="7714"/>
    <cellStyle name="T_Chi Lan gui lai Uoc thu NSNN tu dau tho 2011-2015 &amp; DB 2016-2020" xfId="9677"/>
    <cellStyle name="T_Chuan bi dau tu nam 2008" xfId="4225"/>
    <cellStyle name="T_Chuan bi dau tu nam 2008 2" xfId="4226"/>
    <cellStyle name="T_Chuan bi dau tu nam 2008 2 2" xfId="4227"/>
    <cellStyle name="T_Chuan bi dau tu nam 2008 2 2 2" xfId="8001"/>
    <cellStyle name="T_Chuan bi dau tu nam 2008 2 3" xfId="8002"/>
    <cellStyle name="T_Chuan bi dau tu nam 2008 2 4" xfId="8003"/>
    <cellStyle name="T_Chuan bi dau tu nam 2008 3" xfId="4228"/>
    <cellStyle name="T_Chuan bi dau tu nam 2008 3 2" xfId="8004"/>
    <cellStyle name="T_Chuan bi dau tu nam 2008 4" xfId="8005"/>
    <cellStyle name="T_Chuan bi dau tu nam 2008 5" xfId="8006"/>
    <cellStyle name="T_Chuan bi dau tu nam 2008_!1 1 bao cao giao KH ve HTCMT vung TNB   12-12-2011" xfId="4229"/>
    <cellStyle name="T_Chuan bi dau tu nam 2008_!1 1 bao cao giao KH ve HTCMT vung TNB   12-12-2011 2" xfId="4230"/>
    <cellStyle name="T_Chuan bi dau tu nam 2008_!1 1 bao cao giao KH ve HTCMT vung TNB   12-12-2011 2 2" xfId="4231"/>
    <cellStyle name="T_Chuan bi dau tu nam 2008_!1 1 bao cao giao KH ve HTCMT vung TNB   12-12-2011 2 2 2" xfId="8007"/>
    <cellStyle name="T_Chuan bi dau tu nam 2008_!1 1 bao cao giao KH ve HTCMT vung TNB   12-12-2011 2 3" xfId="8008"/>
    <cellStyle name="T_Chuan bi dau tu nam 2008_!1 1 bao cao giao KH ve HTCMT vung TNB   12-12-2011 2 4" xfId="8009"/>
    <cellStyle name="T_Chuan bi dau tu nam 2008_!1 1 bao cao giao KH ve HTCMT vung TNB   12-12-2011 3" xfId="4232"/>
    <cellStyle name="T_Chuan bi dau tu nam 2008_!1 1 bao cao giao KH ve HTCMT vung TNB   12-12-2011 3 2" xfId="8010"/>
    <cellStyle name="T_Chuan bi dau tu nam 2008_!1 1 bao cao giao KH ve HTCMT vung TNB   12-12-2011 4" xfId="8011"/>
    <cellStyle name="T_Chuan bi dau tu nam 2008_!1 1 bao cao giao KH ve HTCMT vung TNB   12-12-2011 5" xfId="8012"/>
    <cellStyle name="T_Chuan bi dau tu nam 2008_Bieu TPCP 2015-xin keo dai 3.2016" xfId="8013"/>
    <cellStyle name="T_Chuan bi dau tu nam 2008_Bieu TPCP 2015-xin keo dai 3.2016 2" xfId="8014"/>
    <cellStyle name="T_Chuan bi dau tu nam 2008_KH TPCP vung TNB (03-1-2012)" xfId="4233"/>
    <cellStyle name="T_Chuan bi dau tu nam 2008_KH TPCP vung TNB (03-1-2012) 2" xfId="4234"/>
    <cellStyle name="T_Chuan bi dau tu nam 2008_KH TPCP vung TNB (03-1-2012) 2 2" xfId="4235"/>
    <cellStyle name="T_Chuan bi dau tu nam 2008_KH TPCP vung TNB (03-1-2012) 2 2 2" xfId="8015"/>
    <cellStyle name="T_Chuan bi dau tu nam 2008_KH TPCP vung TNB (03-1-2012) 2 3" xfId="8016"/>
    <cellStyle name="T_Chuan bi dau tu nam 2008_KH TPCP vung TNB (03-1-2012) 2 4" xfId="8017"/>
    <cellStyle name="T_Chuan bi dau tu nam 2008_KH TPCP vung TNB (03-1-2012) 3" xfId="4236"/>
    <cellStyle name="T_Chuan bi dau tu nam 2008_KH TPCP vung TNB (03-1-2012) 3 2" xfId="8018"/>
    <cellStyle name="T_Chuan bi dau tu nam 2008_KH TPCP vung TNB (03-1-2012) 4" xfId="8019"/>
    <cellStyle name="T_Chuan bi dau tu nam 2008_KH TPCP vung TNB (03-1-2012) 5" xfId="8020"/>
    <cellStyle name="T_Chuan bi dau tu nam 2008_ra soat theo 7356" xfId="8021"/>
    <cellStyle name="T_Chuan bi dau tu nam 2008_ra soat theo 7356 2" xfId="8022"/>
    <cellStyle name="T_Chuan bi dau tu nam 2008_ra soat theo 7356_Bao cao no dong XDCB-9590-BYT-Rut gon" xfId="8023"/>
    <cellStyle name="T_Chuan bi dau tu nam 2008_ra soat theo 7356_Bao cao no dong XDCB-9590-BYT-Rut gon 2" xfId="8024"/>
    <cellStyle name="T_Chuan bi dau tu nam 2008_ra soat theo 7356_Bieu 11-TPCP KH 2013" xfId="8025"/>
    <cellStyle name="T_Chuan bi dau tu nam 2008_ra soat theo 7356_Bieu 11-TPCP KH 2013 2" xfId="8026"/>
    <cellStyle name="T_Chuan bi dau tu nam 2008_TONG HOP CHUNG 3.2.2012 (ban cuoi)" xfId="8027"/>
    <cellStyle name="T_Chuan bi dau tu nam 2008_TONG HOP CHUNG 3.2.2012 (ban cuoi) 2" xfId="8028"/>
    <cellStyle name="T_Chuan bi dau tu nam 2008_TONG HOP CHUNG 3.2.2012 (ban cuoi)_Bao cao no dong XDCB-9590-BYT-Rut gon" xfId="8029"/>
    <cellStyle name="T_Chuan bi dau tu nam 2008_TONG HOP CHUNG 3.2.2012 (ban cuoi)_Bao cao no dong XDCB-9590-BYT-Rut gon 2" xfId="8030"/>
    <cellStyle name="T_Copy of Bao cao  XDCB 7 thang nam 2008_So KH&amp;DT SUA" xfId="4237"/>
    <cellStyle name="T_Copy of Bao cao  XDCB 7 thang nam 2008_So KH&amp;DT SUA 2" xfId="4238"/>
    <cellStyle name="T_Copy of Bao cao  XDCB 7 thang nam 2008_So KH&amp;DT SUA 2 2" xfId="4239"/>
    <cellStyle name="T_Copy of Bao cao  XDCB 7 thang nam 2008_So KH&amp;DT SUA 2 2 2" xfId="7715"/>
    <cellStyle name="T_Copy of Bao cao  XDCB 7 thang nam 2008_So KH&amp;DT SUA 2 3" xfId="7716"/>
    <cellStyle name="T_Copy of Bao cao  XDCB 7 thang nam 2008_So KH&amp;DT SUA 2 4" xfId="7717"/>
    <cellStyle name="T_Copy of Bao cao  XDCB 7 thang nam 2008_So KH&amp;DT SUA 3" xfId="4240"/>
    <cellStyle name="T_Copy of Bao cao  XDCB 7 thang nam 2008_So KH&amp;DT SUA 3 2" xfId="7718"/>
    <cellStyle name="T_Copy of Bao cao  XDCB 7 thang nam 2008_So KH&amp;DT SUA 4" xfId="7719"/>
    <cellStyle name="T_Copy of Bao cao  XDCB 7 thang nam 2008_So KH&amp;DT SUA 5" xfId="7720"/>
    <cellStyle name="T_Copy of Bao cao  XDCB 7 thang nam 2008_So KH&amp;DT SUA_!1 1 bao cao giao KH ve HTCMT vung TNB   12-12-2011" xfId="4241"/>
    <cellStyle name="T_Copy of Bao cao  XDCB 7 thang nam 2008_So KH&amp;DT SUA_!1 1 bao cao giao KH ve HTCMT vung TNB   12-12-2011 2" xfId="4242"/>
    <cellStyle name="T_Copy of Bao cao  XDCB 7 thang nam 2008_So KH&amp;DT SUA_!1 1 bao cao giao KH ve HTCMT vung TNB   12-12-2011 2 2" xfId="4243"/>
    <cellStyle name="T_Copy of Bao cao  XDCB 7 thang nam 2008_So KH&amp;DT SUA_!1 1 bao cao giao KH ve HTCMT vung TNB   12-12-2011 2 2 2" xfId="7721"/>
    <cellStyle name="T_Copy of Bao cao  XDCB 7 thang nam 2008_So KH&amp;DT SUA_!1 1 bao cao giao KH ve HTCMT vung TNB   12-12-2011 2 3" xfId="7722"/>
    <cellStyle name="T_Copy of Bao cao  XDCB 7 thang nam 2008_So KH&amp;DT SUA_!1 1 bao cao giao KH ve HTCMT vung TNB   12-12-2011 2 4" xfId="7723"/>
    <cellStyle name="T_Copy of Bao cao  XDCB 7 thang nam 2008_So KH&amp;DT SUA_!1 1 bao cao giao KH ve HTCMT vung TNB   12-12-2011 3" xfId="4244"/>
    <cellStyle name="T_Copy of Bao cao  XDCB 7 thang nam 2008_So KH&amp;DT SUA_!1 1 bao cao giao KH ve HTCMT vung TNB   12-12-2011 3 2" xfId="7724"/>
    <cellStyle name="T_Copy of Bao cao  XDCB 7 thang nam 2008_So KH&amp;DT SUA_!1 1 bao cao giao KH ve HTCMT vung TNB   12-12-2011 4" xfId="7725"/>
    <cellStyle name="T_Copy of Bao cao  XDCB 7 thang nam 2008_So KH&amp;DT SUA_!1 1 bao cao giao KH ve HTCMT vung TNB   12-12-2011 5" xfId="7726"/>
    <cellStyle name="T_Copy of Bao cao  XDCB 7 thang nam 2008_So KH&amp;DT SUA_Bieu TPCP 2015-xin keo dai 3.2016" xfId="7727"/>
    <cellStyle name="T_Copy of Bao cao  XDCB 7 thang nam 2008_So KH&amp;DT SUA_Bieu TPCP 2015-xin keo dai 3.2016 2" xfId="7728"/>
    <cellStyle name="T_Copy of Bao cao  XDCB 7 thang nam 2008_So KH&amp;DT SUA_KH TPCP vung TNB (03-1-2012)" xfId="4245"/>
    <cellStyle name="T_Copy of Bao cao  XDCB 7 thang nam 2008_So KH&amp;DT SUA_KH TPCP vung TNB (03-1-2012) 2" xfId="4246"/>
    <cellStyle name="T_Copy of Bao cao  XDCB 7 thang nam 2008_So KH&amp;DT SUA_KH TPCP vung TNB (03-1-2012) 2 2" xfId="4247"/>
    <cellStyle name="T_Copy of Bao cao  XDCB 7 thang nam 2008_So KH&amp;DT SUA_KH TPCP vung TNB (03-1-2012) 2 2 2" xfId="7729"/>
    <cellStyle name="T_Copy of Bao cao  XDCB 7 thang nam 2008_So KH&amp;DT SUA_KH TPCP vung TNB (03-1-2012) 2 3" xfId="7730"/>
    <cellStyle name="T_Copy of Bao cao  XDCB 7 thang nam 2008_So KH&amp;DT SUA_KH TPCP vung TNB (03-1-2012) 2 4" xfId="7731"/>
    <cellStyle name="T_Copy of Bao cao  XDCB 7 thang nam 2008_So KH&amp;DT SUA_KH TPCP vung TNB (03-1-2012) 3" xfId="4248"/>
    <cellStyle name="T_Copy of Bao cao  XDCB 7 thang nam 2008_So KH&amp;DT SUA_KH TPCP vung TNB (03-1-2012) 3 2" xfId="7732"/>
    <cellStyle name="T_Copy of Bao cao  XDCB 7 thang nam 2008_So KH&amp;DT SUA_KH TPCP vung TNB (03-1-2012) 4" xfId="7733"/>
    <cellStyle name="T_Copy of Bao cao  XDCB 7 thang nam 2008_So KH&amp;DT SUA_KH TPCP vung TNB (03-1-2012) 5" xfId="7734"/>
    <cellStyle name="T_Copy of Bao cao  XDCB 7 thang nam 2008_So KH&amp;DT SUA_ra soat theo 7356" xfId="7735"/>
    <cellStyle name="T_Copy of Bao cao  XDCB 7 thang nam 2008_So KH&amp;DT SUA_ra soat theo 7356 2" xfId="7736"/>
    <cellStyle name="T_Copy of Bao cao  XDCB 7 thang nam 2008_So KH&amp;DT SUA_ra soat theo 7356_Bao cao no dong XDCB-9590-BYT-Rut gon" xfId="7737"/>
    <cellStyle name="T_Copy of Bao cao  XDCB 7 thang nam 2008_So KH&amp;DT SUA_ra soat theo 7356_Bao cao no dong XDCB-9590-BYT-Rut gon 2" xfId="7738"/>
    <cellStyle name="T_Copy of Bao cao  XDCB 7 thang nam 2008_So KH&amp;DT SUA_ra soat theo 7356_Bieu 11-TPCP KH 2013" xfId="7739"/>
    <cellStyle name="T_Copy of Bao cao  XDCB 7 thang nam 2008_So KH&amp;DT SUA_ra soat theo 7356_Bieu 11-TPCP KH 2013 2" xfId="7740"/>
    <cellStyle name="T_Copy of Bao cao  XDCB 7 thang nam 2008_So KH&amp;DT SUA_TONG HOP CHUNG 3.2.2012 (ban cuoi)" xfId="7741"/>
    <cellStyle name="T_Copy of Bao cao  XDCB 7 thang nam 2008_So KH&amp;DT SUA_TONG HOP CHUNG 3.2.2012 (ban cuoi) 2" xfId="7742"/>
    <cellStyle name="T_Copy of Bao cao  XDCB 7 thang nam 2008_So KH&amp;DT SUA_TONG HOP CHUNG 3.2.2012 (ban cuoi)_Bao cao no dong XDCB-9590-BYT-Rut gon" xfId="7743"/>
    <cellStyle name="T_Copy of Bao cao  XDCB 7 thang nam 2008_So KH&amp;DT SUA_TONG HOP CHUNG 3.2.2012 (ban cuoi)_Bao cao no dong XDCB-9590-BYT-Rut gon 2" xfId="7744"/>
    <cellStyle name="T_CPK" xfId="4249"/>
    <cellStyle name="T_CPK 2" xfId="4250"/>
    <cellStyle name="T_CPK 2 2" xfId="4251"/>
    <cellStyle name="T_CPK 2 2 2" xfId="7745"/>
    <cellStyle name="T_CPK 2 3" xfId="7746"/>
    <cellStyle name="T_CPK 2 4" xfId="7747"/>
    <cellStyle name="T_CPK 3" xfId="4252"/>
    <cellStyle name="T_CPK 3 2" xfId="7748"/>
    <cellStyle name="T_CPK 4" xfId="7749"/>
    <cellStyle name="T_CPK 5" xfId="7750"/>
    <cellStyle name="T_CPK_!1 1 bao cao giao KH ve HTCMT vung TNB   12-12-2011" xfId="4253"/>
    <cellStyle name="T_CPK_!1 1 bao cao giao KH ve HTCMT vung TNB   12-12-2011 2" xfId="4254"/>
    <cellStyle name="T_CPK_!1 1 bao cao giao KH ve HTCMT vung TNB   12-12-2011 2 2" xfId="4255"/>
    <cellStyle name="T_CPK_!1 1 bao cao giao KH ve HTCMT vung TNB   12-12-2011 2 2 2" xfId="7751"/>
    <cellStyle name="T_CPK_!1 1 bao cao giao KH ve HTCMT vung TNB   12-12-2011 2 3" xfId="7752"/>
    <cellStyle name="T_CPK_!1 1 bao cao giao KH ve HTCMT vung TNB   12-12-2011 2 4" xfId="7753"/>
    <cellStyle name="T_CPK_!1 1 bao cao giao KH ve HTCMT vung TNB   12-12-2011 3" xfId="4256"/>
    <cellStyle name="T_CPK_!1 1 bao cao giao KH ve HTCMT vung TNB   12-12-2011 3 2" xfId="7754"/>
    <cellStyle name="T_CPK_!1 1 bao cao giao KH ve HTCMT vung TNB   12-12-2011 4" xfId="7755"/>
    <cellStyle name="T_CPK_!1 1 bao cao giao KH ve HTCMT vung TNB   12-12-2011 5" xfId="7756"/>
    <cellStyle name="T_CPK_Bieu4HTMT" xfId="4257"/>
    <cellStyle name="T_CPK_Bieu4HTMT 2" xfId="4258"/>
    <cellStyle name="T_CPK_Bieu4HTMT 2 2" xfId="4259"/>
    <cellStyle name="T_CPK_Bieu4HTMT 2 2 2" xfId="7757"/>
    <cellStyle name="T_CPK_Bieu4HTMT 2 3" xfId="7758"/>
    <cellStyle name="T_CPK_Bieu4HTMT 2 4" xfId="7759"/>
    <cellStyle name="T_CPK_Bieu4HTMT 3" xfId="4260"/>
    <cellStyle name="T_CPK_Bieu4HTMT 3 2" xfId="7760"/>
    <cellStyle name="T_CPK_Bieu4HTMT 4" xfId="7761"/>
    <cellStyle name="T_CPK_Bieu4HTMT 5" xfId="7762"/>
    <cellStyle name="T_CPK_Bieu4HTMT_!1 1 bao cao giao KH ve HTCMT vung TNB   12-12-2011" xfId="4261"/>
    <cellStyle name="T_CPK_Bieu4HTMT_!1 1 bao cao giao KH ve HTCMT vung TNB   12-12-2011 2" xfId="4262"/>
    <cellStyle name="T_CPK_Bieu4HTMT_!1 1 bao cao giao KH ve HTCMT vung TNB   12-12-2011 2 2" xfId="4263"/>
    <cellStyle name="T_CPK_Bieu4HTMT_!1 1 bao cao giao KH ve HTCMT vung TNB   12-12-2011 2 2 2" xfId="7763"/>
    <cellStyle name="T_CPK_Bieu4HTMT_!1 1 bao cao giao KH ve HTCMT vung TNB   12-12-2011 2 3" xfId="7764"/>
    <cellStyle name="T_CPK_Bieu4HTMT_!1 1 bao cao giao KH ve HTCMT vung TNB   12-12-2011 2 4" xfId="7765"/>
    <cellStyle name="T_CPK_Bieu4HTMT_!1 1 bao cao giao KH ve HTCMT vung TNB   12-12-2011 3" xfId="4264"/>
    <cellStyle name="T_CPK_Bieu4HTMT_!1 1 bao cao giao KH ve HTCMT vung TNB   12-12-2011 3 2" xfId="7766"/>
    <cellStyle name="T_CPK_Bieu4HTMT_!1 1 bao cao giao KH ve HTCMT vung TNB   12-12-2011 4" xfId="7767"/>
    <cellStyle name="T_CPK_Bieu4HTMT_!1 1 bao cao giao KH ve HTCMT vung TNB   12-12-2011 5" xfId="7768"/>
    <cellStyle name="T_CPK_Bieu4HTMT_KH TPCP vung TNB (03-1-2012)" xfId="4265"/>
    <cellStyle name="T_CPK_Bieu4HTMT_KH TPCP vung TNB (03-1-2012) 2" xfId="4266"/>
    <cellStyle name="T_CPK_Bieu4HTMT_KH TPCP vung TNB (03-1-2012) 2 2" xfId="4267"/>
    <cellStyle name="T_CPK_Bieu4HTMT_KH TPCP vung TNB (03-1-2012) 2 2 2" xfId="7769"/>
    <cellStyle name="T_CPK_Bieu4HTMT_KH TPCP vung TNB (03-1-2012) 2 3" xfId="7770"/>
    <cellStyle name="T_CPK_Bieu4HTMT_KH TPCP vung TNB (03-1-2012) 2 4" xfId="7771"/>
    <cellStyle name="T_CPK_Bieu4HTMT_KH TPCP vung TNB (03-1-2012) 3" xfId="4268"/>
    <cellStyle name="T_CPK_Bieu4HTMT_KH TPCP vung TNB (03-1-2012) 3 2" xfId="7772"/>
    <cellStyle name="T_CPK_Bieu4HTMT_KH TPCP vung TNB (03-1-2012) 4" xfId="7773"/>
    <cellStyle name="T_CPK_Bieu4HTMT_KH TPCP vung TNB (03-1-2012) 5" xfId="7774"/>
    <cellStyle name="T_CPK_KH TPCP vung TNB (03-1-2012)" xfId="4269"/>
    <cellStyle name="T_CPK_KH TPCP vung TNB (03-1-2012) 2" xfId="4270"/>
    <cellStyle name="T_CPK_KH TPCP vung TNB (03-1-2012) 2 2" xfId="4271"/>
    <cellStyle name="T_CPK_KH TPCP vung TNB (03-1-2012) 2 2 2" xfId="7775"/>
    <cellStyle name="T_CPK_KH TPCP vung TNB (03-1-2012) 2 3" xfId="7776"/>
    <cellStyle name="T_CPK_KH TPCP vung TNB (03-1-2012) 2 4" xfId="7777"/>
    <cellStyle name="T_CPK_KH TPCP vung TNB (03-1-2012) 3" xfId="4272"/>
    <cellStyle name="T_CPK_KH TPCP vung TNB (03-1-2012) 3 2" xfId="7778"/>
    <cellStyle name="T_CPK_KH TPCP vung TNB (03-1-2012) 4" xfId="7779"/>
    <cellStyle name="T_CPK_KH TPCP vung TNB (03-1-2012) 5" xfId="7780"/>
    <cellStyle name="T_CPK_ra soat theo 7356" xfId="7781"/>
    <cellStyle name="T_CPK_ra soat theo 7356 2" xfId="7782"/>
    <cellStyle name="T_CPK_ra soat theo 7356_Bao cao no dong XDCB-9590-BYT-Rut gon" xfId="7783"/>
    <cellStyle name="T_CPK_ra soat theo 7356_Bao cao no dong XDCB-9590-BYT-Rut gon 2" xfId="7784"/>
    <cellStyle name="T_CPK_ra soat theo 7356_Bieu 11-TPCP KH 2013" xfId="7785"/>
    <cellStyle name="T_CPK_ra soat theo 7356_Bieu 11-TPCP KH 2013 2" xfId="7786"/>
    <cellStyle name="T_CPK_TONG HOP CHUNG 3.2.2012 (ban cuoi)" xfId="7787"/>
    <cellStyle name="T_CPK_TONG HOP CHUNG 3.2.2012 (ban cuoi) 2" xfId="7788"/>
    <cellStyle name="T_CPK_TONG HOP CHUNG 3.2.2012 (ban cuoi)_Bao cao no dong XDCB-9590-BYT-Rut gon" xfId="7789"/>
    <cellStyle name="T_CPK_TONG HOP CHUNG 3.2.2012 (ban cuoi)_Bao cao no dong XDCB-9590-BYT-Rut gon 2" xfId="7790"/>
    <cellStyle name="T_CTMTQG 2008" xfId="4273"/>
    <cellStyle name="T_CTMTQG 2008 2" xfId="4274"/>
    <cellStyle name="T_CTMTQG 2008 2 2" xfId="4275"/>
    <cellStyle name="T_CTMTQG 2008 2 2 2" xfId="7791"/>
    <cellStyle name="T_CTMTQG 2008 2 3" xfId="7792"/>
    <cellStyle name="T_CTMTQG 2008 2 4" xfId="7793"/>
    <cellStyle name="T_CTMTQG 2008 3" xfId="4276"/>
    <cellStyle name="T_CTMTQG 2008 3 2" xfId="7794"/>
    <cellStyle name="T_CTMTQG 2008 4" xfId="7795"/>
    <cellStyle name="T_CTMTQG 2008 5" xfId="7796"/>
    <cellStyle name="T_CTMTQG 2008_!1 1 bao cao giao KH ve HTCMT vung TNB   12-12-2011" xfId="4277"/>
    <cellStyle name="T_CTMTQG 2008_!1 1 bao cao giao KH ve HTCMT vung TNB   12-12-2011 2" xfId="4278"/>
    <cellStyle name="T_CTMTQG 2008_!1 1 bao cao giao KH ve HTCMT vung TNB   12-12-2011 2 2" xfId="4279"/>
    <cellStyle name="T_CTMTQG 2008_!1 1 bao cao giao KH ve HTCMT vung TNB   12-12-2011 2 2 2" xfId="7797"/>
    <cellStyle name="T_CTMTQG 2008_!1 1 bao cao giao KH ve HTCMT vung TNB   12-12-2011 2 3" xfId="7798"/>
    <cellStyle name="T_CTMTQG 2008_!1 1 bao cao giao KH ve HTCMT vung TNB   12-12-2011 2 4" xfId="7799"/>
    <cellStyle name="T_CTMTQG 2008_!1 1 bao cao giao KH ve HTCMT vung TNB   12-12-2011 3" xfId="4280"/>
    <cellStyle name="T_CTMTQG 2008_!1 1 bao cao giao KH ve HTCMT vung TNB   12-12-2011 3 2" xfId="7800"/>
    <cellStyle name="T_CTMTQG 2008_!1 1 bao cao giao KH ve HTCMT vung TNB   12-12-2011 4" xfId="7801"/>
    <cellStyle name="T_CTMTQG 2008_!1 1 bao cao giao KH ve HTCMT vung TNB   12-12-2011 5" xfId="7802"/>
    <cellStyle name="T_CTMTQG 2008_Bieu mau danh muc du an thuoc CTMTQG nam 2008" xfId="4281"/>
    <cellStyle name="T_CTMTQG 2008_Bieu mau danh muc du an thuoc CTMTQG nam 2008 2" xfId="4282"/>
    <cellStyle name="T_CTMTQG 2008_Bieu mau danh muc du an thuoc CTMTQG nam 2008 2 2" xfId="4283"/>
    <cellStyle name="T_CTMTQG 2008_Bieu mau danh muc du an thuoc CTMTQG nam 2008 2 2 2" xfId="7803"/>
    <cellStyle name="T_CTMTQG 2008_Bieu mau danh muc du an thuoc CTMTQG nam 2008 2 3" xfId="7804"/>
    <cellStyle name="T_CTMTQG 2008_Bieu mau danh muc du an thuoc CTMTQG nam 2008 2 4" xfId="7805"/>
    <cellStyle name="T_CTMTQG 2008_Bieu mau danh muc du an thuoc CTMTQG nam 2008 3" xfId="4284"/>
    <cellStyle name="T_CTMTQG 2008_Bieu mau danh muc du an thuoc CTMTQG nam 2008 3 2" xfId="7806"/>
    <cellStyle name="T_CTMTQG 2008_Bieu mau danh muc du an thuoc CTMTQG nam 2008 4" xfId="7807"/>
    <cellStyle name="T_CTMTQG 2008_Bieu mau danh muc du an thuoc CTMTQG nam 2008 5" xfId="7808"/>
    <cellStyle name="T_CTMTQG 2008_Bieu mau danh muc du an thuoc CTMTQG nam 2008_!1 1 bao cao giao KH ve HTCMT vung TNB   12-12-2011" xfId="4285"/>
    <cellStyle name="T_CTMTQG 2008_Bieu mau danh muc du an thuoc CTMTQG nam 2008_!1 1 bao cao giao KH ve HTCMT vung TNB   12-12-2011 2" xfId="4286"/>
    <cellStyle name="T_CTMTQG 2008_Bieu mau danh muc du an thuoc CTMTQG nam 2008_!1 1 bao cao giao KH ve HTCMT vung TNB   12-12-2011 2 2" xfId="4287"/>
    <cellStyle name="T_CTMTQG 2008_Bieu mau danh muc du an thuoc CTMTQG nam 2008_!1 1 bao cao giao KH ve HTCMT vung TNB   12-12-2011 2 2 2" xfId="7809"/>
    <cellStyle name="T_CTMTQG 2008_Bieu mau danh muc du an thuoc CTMTQG nam 2008_!1 1 bao cao giao KH ve HTCMT vung TNB   12-12-2011 2 3" xfId="7810"/>
    <cellStyle name="T_CTMTQG 2008_Bieu mau danh muc du an thuoc CTMTQG nam 2008_!1 1 bao cao giao KH ve HTCMT vung TNB   12-12-2011 2 4" xfId="7811"/>
    <cellStyle name="T_CTMTQG 2008_Bieu mau danh muc du an thuoc CTMTQG nam 2008_!1 1 bao cao giao KH ve HTCMT vung TNB   12-12-2011 3" xfId="4288"/>
    <cellStyle name="T_CTMTQG 2008_Bieu mau danh muc du an thuoc CTMTQG nam 2008_!1 1 bao cao giao KH ve HTCMT vung TNB   12-12-2011 3 2" xfId="7812"/>
    <cellStyle name="T_CTMTQG 2008_Bieu mau danh muc du an thuoc CTMTQG nam 2008_!1 1 bao cao giao KH ve HTCMT vung TNB   12-12-2011 4" xfId="7813"/>
    <cellStyle name="T_CTMTQG 2008_Bieu mau danh muc du an thuoc CTMTQG nam 2008_!1 1 bao cao giao KH ve HTCMT vung TNB   12-12-2011 5" xfId="7814"/>
    <cellStyle name="T_CTMTQG 2008_Bieu mau danh muc du an thuoc CTMTQG nam 2008_Bieu TPCP 2015-xin keo dai 3.2016" xfId="7815"/>
    <cellStyle name="T_CTMTQG 2008_Bieu mau danh muc du an thuoc CTMTQG nam 2008_Bieu TPCP 2015-xin keo dai 3.2016 2" xfId="7816"/>
    <cellStyle name="T_CTMTQG 2008_Bieu mau danh muc du an thuoc CTMTQG nam 2008_KH TPCP vung TNB (03-1-2012)" xfId="4289"/>
    <cellStyle name="T_CTMTQG 2008_Bieu mau danh muc du an thuoc CTMTQG nam 2008_KH TPCP vung TNB (03-1-2012) 2" xfId="4290"/>
    <cellStyle name="T_CTMTQG 2008_Bieu mau danh muc du an thuoc CTMTQG nam 2008_KH TPCP vung TNB (03-1-2012) 2 2" xfId="4291"/>
    <cellStyle name="T_CTMTQG 2008_Bieu mau danh muc du an thuoc CTMTQG nam 2008_KH TPCP vung TNB (03-1-2012) 2 2 2" xfId="7817"/>
    <cellStyle name="T_CTMTQG 2008_Bieu mau danh muc du an thuoc CTMTQG nam 2008_KH TPCP vung TNB (03-1-2012) 2 3" xfId="7818"/>
    <cellStyle name="T_CTMTQG 2008_Bieu mau danh muc du an thuoc CTMTQG nam 2008_KH TPCP vung TNB (03-1-2012) 2 4" xfId="7819"/>
    <cellStyle name="T_CTMTQG 2008_Bieu mau danh muc du an thuoc CTMTQG nam 2008_KH TPCP vung TNB (03-1-2012) 3" xfId="4292"/>
    <cellStyle name="T_CTMTQG 2008_Bieu mau danh muc du an thuoc CTMTQG nam 2008_KH TPCP vung TNB (03-1-2012) 3 2" xfId="7820"/>
    <cellStyle name="T_CTMTQG 2008_Bieu mau danh muc du an thuoc CTMTQG nam 2008_KH TPCP vung TNB (03-1-2012) 4" xfId="7821"/>
    <cellStyle name="T_CTMTQG 2008_Bieu mau danh muc du an thuoc CTMTQG nam 2008_KH TPCP vung TNB (03-1-2012) 5" xfId="7822"/>
    <cellStyle name="T_CTMTQG 2008_Bieu mau danh muc du an thuoc CTMTQG nam 2008_ra soat theo 7356" xfId="7823"/>
    <cellStyle name="T_CTMTQG 2008_Bieu mau danh muc du an thuoc CTMTQG nam 2008_ra soat theo 7356 2" xfId="7824"/>
    <cellStyle name="T_CTMTQG 2008_Bieu mau danh muc du an thuoc CTMTQG nam 2008_ra soat theo 7356_Bao cao no dong XDCB-9590-BYT-Rut gon" xfId="7825"/>
    <cellStyle name="T_CTMTQG 2008_Bieu mau danh muc du an thuoc CTMTQG nam 2008_ra soat theo 7356_Bao cao no dong XDCB-9590-BYT-Rut gon 2" xfId="7826"/>
    <cellStyle name="T_CTMTQG 2008_Bieu mau danh muc du an thuoc CTMTQG nam 2008_ra soat theo 7356_Bieu 11-TPCP KH 2013" xfId="7827"/>
    <cellStyle name="T_CTMTQG 2008_Bieu mau danh muc du an thuoc CTMTQG nam 2008_ra soat theo 7356_Bieu 11-TPCP KH 2013 2" xfId="7828"/>
    <cellStyle name="T_CTMTQG 2008_Bieu mau danh muc du an thuoc CTMTQG nam 2008_TONG HOP CHUNG 3.2.2012 (ban cuoi)" xfId="7829"/>
    <cellStyle name="T_CTMTQG 2008_Bieu mau danh muc du an thuoc CTMTQG nam 2008_TONG HOP CHUNG 3.2.2012 (ban cuoi) 2" xfId="7830"/>
    <cellStyle name="T_CTMTQG 2008_Bieu mau danh muc du an thuoc CTMTQG nam 2008_TONG HOP CHUNG 3.2.2012 (ban cuoi)_Bao cao no dong XDCB-9590-BYT-Rut gon" xfId="7831"/>
    <cellStyle name="T_CTMTQG 2008_Bieu mau danh muc du an thuoc CTMTQG nam 2008_TONG HOP CHUNG 3.2.2012 (ban cuoi)_Bao cao no dong XDCB-9590-BYT-Rut gon 2" xfId="7832"/>
    <cellStyle name="T_CTMTQG 2008_Bieu TPCP 2015-xin keo dai 3.2016" xfId="7833"/>
    <cellStyle name="T_CTMTQG 2008_Bieu TPCP 2015-xin keo dai 3.2016 2" xfId="7834"/>
    <cellStyle name="T_CTMTQG 2008_Hi-Tong hop KQ phan bo KH nam 08- LD fong giao 15-11-08" xfId="4293"/>
    <cellStyle name="T_CTMTQG 2008_Hi-Tong hop KQ phan bo KH nam 08- LD fong giao 15-11-08 2" xfId="4294"/>
    <cellStyle name="T_CTMTQG 2008_Hi-Tong hop KQ phan bo KH nam 08- LD fong giao 15-11-08 2 2" xfId="4295"/>
    <cellStyle name="T_CTMTQG 2008_Hi-Tong hop KQ phan bo KH nam 08- LD fong giao 15-11-08 2 2 2" xfId="7835"/>
    <cellStyle name="T_CTMTQG 2008_Hi-Tong hop KQ phan bo KH nam 08- LD fong giao 15-11-08 2 3" xfId="7836"/>
    <cellStyle name="T_CTMTQG 2008_Hi-Tong hop KQ phan bo KH nam 08- LD fong giao 15-11-08 2 4" xfId="7837"/>
    <cellStyle name="T_CTMTQG 2008_Hi-Tong hop KQ phan bo KH nam 08- LD fong giao 15-11-08 3" xfId="4296"/>
    <cellStyle name="T_CTMTQG 2008_Hi-Tong hop KQ phan bo KH nam 08- LD fong giao 15-11-08 3 2" xfId="7838"/>
    <cellStyle name="T_CTMTQG 2008_Hi-Tong hop KQ phan bo KH nam 08- LD fong giao 15-11-08 4" xfId="7839"/>
    <cellStyle name="T_CTMTQG 2008_Hi-Tong hop KQ phan bo KH nam 08- LD fong giao 15-11-08 5" xfId="7840"/>
    <cellStyle name="T_CTMTQG 2008_Hi-Tong hop KQ phan bo KH nam 08- LD fong giao 15-11-08_!1 1 bao cao giao KH ve HTCMT vung TNB   12-12-2011" xfId="4297"/>
    <cellStyle name="T_CTMTQG 2008_Hi-Tong hop KQ phan bo KH nam 08- LD fong giao 15-11-08_!1 1 bao cao giao KH ve HTCMT vung TNB   12-12-2011 2" xfId="4298"/>
    <cellStyle name="T_CTMTQG 2008_Hi-Tong hop KQ phan bo KH nam 08- LD fong giao 15-11-08_!1 1 bao cao giao KH ve HTCMT vung TNB   12-12-2011 2 2" xfId="4299"/>
    <cellStyle name="T_CTMTQG 2008_Hi-Tong hop KQ phan bo KH nam 08- LD fong giao 15-11-08_!1 1 bao cao giao KH ve HTCMT vung TNB   12-12-2011 2 2 2" xfId="7841"/>
    <cellStyle name="T_CTMTQG 2008_Hi-Tong hop KQ phan bo KH nam 08- LD fong giao 15-11-08_!1 1 bao cao giao KH ve HTCMT vung TNB   12-12-2011 2 3" xfId="7842"/>
    <cellStyle name="T_CTMTQG 2008_Hi-Tong hop KQ phan bo KH nam 08- LD fong giao 15-11-08_!1 1 bao cao giao KH ve HTCMT vung TNB   12-12-2011 2 4" xfId="7843"/>
    <cellStyle name="T_CTMTQG 2008_Hi-Tong hop KQ phan bo KH nam 08- LD fong giao 15-11-08_!1 1 bao cao giao KH ve HTCMT vung TNB   12-12-2011 3" xfId="4300"/>
    <cellStyle name="T_CTMTQG 2008_Hi-Tong hop KQ phan bo KH nam 08- LD fong giao 15-11-08_!1 1 bao cao giao KH ve HTCMT vung TNB   12-12-2011 3 2" xfId="7844"/>
    <cellStyle name="T_CTMTQG 2008_Hi-Tong hop KQ phan bo KH nam 08- LD fong giao 15-11-08_!1 1 bao cao giao KH ve HTCMT vung TNB   12-12-2011 4" xfId="7845"/>
    <cellStyle name="T_CTMTQG 2008_Hi-Tong hop KQ phan bo KH nam 08- LD fong giao 15-11-08_!1 1 bao cao giao KH ve HTCMT vung TNB   12-12-2011 5" xfId="7846"/>
    <cellStyle name="T_CTMTQG 2008_Hi-Tong hop KQ phan bo KH nam 08- LD fong giao 15-11-08_Bieu TPCP 2015-xin keo dai 3.2016" xfId="7847"/>
    <cellStyle name="T_CTMTQG 2008_Hi-Tong hop KQ phan bo KH nam 08- LD fong giao 15-11-08_Bieu TPCP 2015-xin keo dai 3.2016 2" xfId="7848"/>
    <cellStyle name="T_CTMTQG 2008_Hi-Tong hop KQ phan bo KH nam 08- LD fong giao 15-11-08_KH TPCP vung TNB (03-1-2012)" xfId="4301"/>
    <cellStyle name="T_CTMTQG 2008_Hi-Tong hop KQ phan bo KH nam 08- LD fong giao 15-11-08_KH TPCP vung TNB (03-1-2012) 2" xfId="4302"/>
    <cellStyle name="T_CTMTQG 2008_Hi-Tong hop KQ phan bo KH nam 08- LD fong giao 15-11-08_KH TPCP vung TNB (03-1-2012) 2 2" xfId="4303"/>
    <cellStyle name="T_CTMTQG 2008_Hi-Tong hop KQ phan bo KH nam 08- LD fong giao 15-11-08_KH TPCP vung TNB (03-1-2012) 2 2 2" xfId="7849"/>
    <cellStyle name="T_CTMTQG 2008_Hi-Tong hop KQ phan bo KH nam 08- LD fong giao 15-11-08_KH TPCP vung TNB (03-1-2012) 2 3" xfId="7850"/>
    <cellStyle name="T_CTMTQG 2008_Hi-Tong hop KQ phan bo KH nam 08- LD fong giao 15-11-08_KH TPCP vung TNB (03-1-2012) 2 4" xfId="7851"/>
    <cellStyle name="T_CTMTQG 2008_Hi-Tong hop KQ phan bo KH nam 08- LD fong giao 15-11-08_KH TPCP vung TNB (03-1-2012) 3" xfId="4304"/>
    <cellStyle name="T_CTMTQG 2008_Hi-Tong hop KQ phan bo KH nam 08- LD fong giao 15-11-08_KH TPCP vung TNB (03-1-2012) 3 2" xfId="7852"/>
    <cellStyle name="T_CTMTQG 2008_Hi-Tong hop KQ phan bo KH nam 08- LD fong giao 15-11-08_KH TPCP vung TNB (03-1-2012) 4" xfId="7853"/>
    <cellStyle name="T_CTMTQG 2008_Hi-Tong hop KQ phan bo KH nam 08- LD fong giao 15-11-08_KH TPCP vung TNB (03-1-2012) 5" xfId="7854"/>
    <cellStyle name="T_CTMTQG 2008_Hi-Tong hop KQ phan bo KH nam 08- LD fong giao 15-11-08_ra soat theo 7356" xfId="7855"/>
    <cellStyle name="T_CTMTQG 2008_Hi-Tong hop KQ phan bo KH nam 08- LD fong giao 15-11-08_ra soat theo 7356 2" xfId="7856"/>
    <cellStyle name="T_CTMTQG 2008_Hi-Tong hop KQ phan bo KH nam 08- LD fong giao 15-11-08_ra soat theo 7356_Bao cao no dong XDCB-9590-BYT-Rut gon" xfId="7857"/>
    <cellStyle name="T_CTMTQG 2008_Hi-Tong hop KQ phan bo KH nam 08- LD fong giao 15-11-08_ra soat theo 7356_Bao cao no dong XDCB-9590-BYT-Rut gon 2" xfId="7858"/>
    <cellStyle name="T_CTMTQG 2008_Hi-Tong hop KQ phan bo KH nam 08- LD fong giao 15-11-08_ra soat theo 7356_Bieu 11-TPCP KH 2013" xfId="7859"/>
    <cellStyle name="T_CTMTQG 2008_Hi-Tong hop KQ phan bo KH nam 08- LD fong giao 15-11-08_ra soat theo 7356_Bieu 11-TPCP KH 2013 2" xfId="7860"/>
    <cellStyle name="T_CTMTQG 2008_Hi-Tong hop KQ phan bo KH nam 08- LD fong giao 15-11-08_TONG HOP CHUNG 3.2.2012 (ban cuoi)" xfId="7861"/>
    <cellStyle name="T_CTMTQG 2008_Hi-Tong hop KQ phan bo KH nam 08- LD fong giao 15-11-08_TONG HOP CHUNG 3.2.2012 (ban cuoi) 2" xfId="7862"/>
    <cellStyle name="T_CTMTQG 2008_Hi-Tong hop KQ phan bo KH nam 08- LD fong giao 15-11-08_TONG HOP CHUNG 3.2.2012 (ban cuoi)_Bao cao no dong XDCB-9590-BYT-Rut gon" xfId="7863"/>
    <cellStyle name="T_CTMTQG 2008_Hi-Tong hop KQ phan bo KH nam 08- LD fong giao 15-11-08_TONG HOP CHUNG 3.2.2012 (ban cuoi)_Bao cao no dong XDCB-9590-BYT-Rut gon 2" xfId="7864"/>
    <cellStyle name="T_CTMTQG 2008_Ket qua thuc hien nam 2008" xfId="4305"/>
    <cellStyle name="T_CTMTQG 2008_Ket qua thuc hien nam 2008 2" xfId="4306"/>
    <cellStyle name="T_CTMTQG 2008_Ket qua thuc hien nam 2008 2 2" xfId="4307"/>
    <cellStyle name="T_CTMTQG 2008_Ket qua thuc hien nam 2008 2 2 2" xfId="7865"/>
    <cellStyle name="T_CTMTQG 2008_Ket qua thuc hien nam 2008 2 3" xfId="7866"/>
    <cellStyle name="T_CTMTQG 2008_Ket qua thuc hien nam 2008 2 4" xfId="7867"/>
    <cellStyle name="T_CTMTQG 2008_Ket qua thuc hien nam 2008 3" xfId="4308"/>
    <cellStyle name="T_CTMTQG 2008_Ket qua thuc hien nam 2008 3 2" xfId="7868"/>
    <cellStyle name="T_CTMTQG 2008_Ket qua thuc hien nam 2008 4" xfId="7869"/>
    <cellStyle name="T_CTMTQG 2008_Ket qua thuc hien nam 2008 5" xfId="7870"/>
    <cellStyle name="T_CTMTQG 2008_Ket qua thuc hien nam 2008_!1 1 bao cao giao KH ve HTCMT vung TNB   12-12-2011" xfId="4309"/>
    <cellStyle name="T_CTMTQG 2008_Ket qua thuc hien nam 2008_!1 1 bao cao giao KH ve HTCMT vung TNB   12-12-2011 2" xfId="4310"/>
    <cellStyle name="T_CTMTQG 2008_Ket qua thuc hien nam 2008_!1 1 bao cao giao KH ve HTCMT vung TNB   12-12-2011 2 2" xfId="4311"/>
    <cellStyle name="T_CTMTQG 2008_Ket qua thuc hien nam 2008_!1 1 bao cao giao KH ve HTCMT vung TNB   12-12-2011 2 2 2" xfId="7871"/>
    <cellStyle name="T_CTMTQG 2008_Ket qua thuc hien nam 2008_!1 1 bao cao giao KH ve HTCMT vung TNB   12-12-2011 2 3" xfId="7872"/>
    <cellStyle name="T_CTMTQG 2008_Ket qua thuc hien nam 2008_!1 1 bao cao giao KH ve HTCMT vung TNB   12-12-2011 2 4" xfId="7873"/>
    <cellStyle name="T_CTMTQG 2008_Ket qua thuc hien nam 2008_!1 1 bao cao giao KH ve HTCMT vung TNB   12-12-2011 3" xfId="4312"/>
    <cellStyle name="T_CTMTQG 2008_Ket qua thuc hien nam 2008_!1 1 bao cao giao KH ve HTCMT vung TNB   12-12-2011 3 2" xfId="7874"/>
    <cellStyle name="T_CTMTQG 2008_Ket qua thuc hien nam 2008_!1 1 bao cao giao KH ve HTCMT vung TNB   12-12-2011 4" xfId="7875"/>
    <cellStyle name="T_CTMTQG 2008_Ket qua thuc hien nam 2008_!1 1 bao cao giao KH ve HTCMT vung TNB   12-12-2011 5" xfId="7876"/>
    <cellStyle name="T_CTMTQG 2008_Ket qua thuc hien nam 2008_Bieu TPCP 2015-xin keo dai 3.2016" xfId="7877"/>
    <cellStyle name="T_CTMTQG 2008_Ket qua thuc hien nam 2008_Bieu TPCP 2015-xin keo dai 3.2016 2" xfId="7878"/>
    <cellStyle name="T_CTMTQG 2008_Ket qua thuc hien nam 2008_KH TPCP vung TNB (03-1-2012)" xfId="4313"/>
    <cellStyle name="T_CTMTQG 2008_Ket qua thuc hien nam 2008_KH TPCP vung TNB (03-1-2012) 2" xfId="4314"/>
    <cellStyle name="T_CTMTQG 2008_Ket qua thuc hien nam 2008_KH TPCP vung TNB (03-1-2012) 2 2" xfId="4315"/>
    <cellStyle name="T_CTMTQG 2008_Ket qua thuc hien nam 2008_KH TPCP vung TNB (03-1-2012) 2 2 2" xfId="7879"/>
    <cellStyle name="T_CTMTQG 2008_Ket qua thuc hien nam 2008_KH TPCP vung TNB (03-1-2012) 2 3" xfId="7880"/>
    <cellStyle name="T_CTMTQG 2008_Ket qua thuc hien nam 2008_KH TPCP vung TNB (03-1-2012) 2 4" xfId="7881"/>
    <cellStyle name="T_CTMTQG 2008_Ket qua thuc hien nam 2008_KH TPCP vung TNB (03-1-2012) 3" xfId="4316"/>
    <cellStyle name="T_CTMTQG 2008_Ket qua thuc hien nam 2008_KH TPCP vung TNB (03-1-2012) 3 2" xfId="7882"/>
    <cellStyle name="T_CTMTQG 2008_Ket qua thuc hien nam 2008_KH TPCP vung TNB (03-1-2012) 4" xfId="7883"/>
    <cellStyle name="T_CTMTQG 2008_Ket qua thuc hien nam 2008_KH TPCP vung TNB (03-1-2012) 5" xfId="7884"/>
    <cellStyle name="T_CTMTQG 2008_Ket qua thuc hien nam 2008_ra soat theo 7356" xfId="7885"/>
    <cellStyle name="T_CTMTQG 2008_Ket qua thuc hien nam 2008_ra soat theo 7356 2" xfId="7886"/>
    <cellStyle name="T_CTMTQG 2008_Ket qua thuc hien nam 2008_ra soat theo 7356_Bao cao no dong XDCB-9590-BYT-Rut gon" xfId="7887"/>
    <cellStyle name="T_CTMTQG 2008_Ket qua thuc hien nam 2008_ra soat theo 7356_Bao cao no dong XDCB-9590-BYT-Rut gon 2" xfId="7888"/>
    <cellStyle name="T_CTMTQG 2008_Ket qua thuc hien nam 2008_ra soat theo 7356_Bieu 11-TPCP KH 2013" xfId="7889"/>
    <cellStyle name="T_CTMTQG 2008_Ket qua thuc hien nam 2008_ra soat theo 7356_Bieu 11-TPCP KH 2013 2" xfId="7890"/>
    <cellStyle name="T_CTMTQG 2008_Ket qua thuc hien nam 2008_TONG HOP CHUNG 3.2.2012 (ban cuoi)" xfId="7891"/>
    <cellStyle name="T_CTMTQG 2008_Ket qua thuc hien nam 2008_TONG HOP CHUNG 3.2.2012 (ban cuoi) 2" xfId="7892"/>
    <cellStyle name="T_CTMTQG 2008_Ket qua thuc hien nam 2008_TONG HOP CHUNG 3.2.2012 (ban cuoi)_Bao cao no dong XDCB-9590-BYT-Rut gon" xfId="7893"/>
    <cellStyle name="T_CTMTQG 2008_Ket qua thuc hien nam 2008_TONG HOP CHUNG 3.2.2012 (ban cuoi)_Bao cao no dong XDCB-9590-BYT-Rut gon 2" xfId="7894"/>
    <cellStyle name="T_CTMTQG 2008_KH TPCP vung TNB (03-1-2012)" xfId="4317"/>
    <cellStyle name="T_CTMTQG 2008_KH TPCP vung TNB (03-1-2012) 2" xfId="4318"/>
    <cellStyle name="T_CTMTQG 2008_KH TPCP vung TNB (03-1-2012) 2 2" xfId="4319"/>
    <cellStyle name="T_CTMTQG 2008_KH TPCP vung TNB (03-1-2012) 2 2 2" xfId="7895"/>
    <cellStyle name="T_CTMTQG 2008_KH TPCP vung TNB (03-1-2012) 2 3" xfId="7896"/>
    <cellStyle name="T_CTMTQG 2008_KH TPCP vung TNB (03-1-2012) 2 4" xfId="7897"/>
    <cellStyle name="T_CTMTQG 2008_KH TPCP vung TNB (03-1-2012) 3" xfId="4320"/>
    <cellStyle name="T_CTMTQG 2008_KH TPCP vung TNB (03-1-2012) 3 2" xfId="7898"/>
    <cellStyle name="T_CTMTQG 2008_KH TPCP vung TNB (03-1-2012) 4" xfId="7899"/>
    <cellStyle name="T_CTMTQG 2008_KH TPCP vung TNB (03-1-2012) 5" xfId="7900"/>
    <cellStyle name="T_CTMTQG 2008_KH XDCB_2008 lan 1" xfId="4321"/>
    <cellStyle name="T_CTMTQG 2008_KH XDCB_2008 lan 1 2" xfId="4322"/>
    <cellStyle name="T_CTMTQG 2008_KH XDCB_2008 lan 1 2 2" xfId="4323"/>
    <cellStyle name="T_CTMTQG 2008_KH XDCB_2008 lan 1 2 2 2" xfId="7901"/>
    <cellStyle name="T_CTMTQG 2008_KH XDCB_2008 lan 1 2 3" xfId="7902"/>
    <cellStyle name="T_CTMTQG 2008_KH XDCB_2008 lan 1 2 4" xfId="7903"/>
    <cellStyle name="T_CTMTQG 2008_KH XDCB_2008 lan 1 3" xfId="4324"/>
    <cellStyle name="T_CTMTQG 2008_KH XDCB_2008 lan 1 3 2" xfId="7904"/>
    <cellStyle name="T_CTMTQG 2008_KH XDCB_2008 lan 1 4" xfId="7905"/>
    <cellStyle name="T_CTMTQG 2008_KH XDCB_2008 lan 1 5" xfId="7906"/>
    <cellStyle name="T_CTMTQG 2008_KH XDCB_2008 lan 1 sua ngay 27-10" xfId="4325"/>
    <cellStyle name="T_CTMTQG 2008_KH XDCB_2008 lan 1 sua ngay 27-10 2" xfId="4326"/>
    <cellStyle name="T_CTMTQG 2008_KH XDCB_2008 lan 1 sua ngay 27-10 2 2" xfId="4327"/>
    <cellStyle name="T_CTMTQG 2008_KH XDCB_2008 lan 1 sua ngay 27-10 2 2 2" xfId="7907"/>
    <cellStyle name="T_CTMTQG 2008_KH XDCB_2008 lan 1 sua ngay 27-10 2 3" xfId="7908"/>
    <cellStyle name="T_CTMTQG 2008_KH XDCB_2008 lan 1 sua ngay 27-10 2 4" xfId="7909"/>
    <cellStyle name="T_CTMTQG 2008_KH XDCB_2008 lan 1 sua ngay 27-10 3" xfId="4328"/>
    <cellStyle name="T_CTMTQG 2008_KH XDCB_2008 lan 1 sua ngay 27-10 3 2" xfId="7910"/>
    <cellStyle name="T_CTMTQG 2008_KH XDCB_2008 lan 1 sua ngay 27-10 4" xfId="7911"/>
    <cellStyle name="T_CTMTQG 2008_KH XDCB_2008 lan 1 sua ngay 27-10 5" xfId="7912"/>
    <cellStyle name="T_CTMTQG 2008_KH XDCB_2008 lan 1 sua ngay 27-10_!1 1 bao cao giao KH ve HTCMT vung TNB   12-12-2011" xfId="4329"/>
    <cellStyle name="T_CTMTQG 2008_KH XDCB_2008 lan 1 sua ngay 27-10_!1 1 bao cao giao KH ve HTCMT vung TNB   12-12-2011 2" xfId="4330"/>
    <cellStyle name="T_CTMTQG 2008_KH XDCB_2008 lan 1 sua ngay 27-10_!1 1 bao cao giao KH ve HTCMT vung TNB   12-12-2011 2 2" xfId="4331"/>
    <cellStyle name="T_CTMTQG 2008_KH XDCB_2008 lan 1 sua ngay 27-10_!1 1 bao cao giao KH ve HTCMT vung TNB   12-12-2011 2 2 2" xfId="7913"/>
    <cellStyle name="T_CTMTQG 2008_KH XDCB_2008 lan 1 sua ngay 27-10_!1 1 bao cao giao KH ve HTCMT vung TNB   12-12-2011 2 3" xfId="7914"/>
    <cellStyle name="T_CTMTQG 2008_KH XDCB_2008 lan 1 sua ngay 27-10_!1 1 bao cao giao KH ve HTCMT vung TNB   12-12-2011 2 4" xfId="7915"/>
    <cellStyle name="T_CTMTQG 2008_KH XDCB_2008 lan 1 sua ngay 27-10_!1 1 bao cao giao KH ve HTCMT vung TNB   12-12-2011 3" xfId="4332"/>
    <cellStyle name="T_CTMTQG 2008_KH XDCB_2008 lan 1 sua ngay 27-10_!1 1 bao cao giao KH ve HTCMT vung TNB   12-12-2011 3 2" xfId="7916"/>
    <cellStyle name="T_CTMTQG 2008_KH XDCB_2008 lan 1 sua ngay 27-10_!1 1 bao cao giao KH ve HTCMT vung TNB   12-12-2011 4" xfId="7917"/>
    <cellStyle name="T_CTMTQG 2008_KH XDCB_2008 lan 1 sua ngay 27-10_!1 1 bao cao giao KH ve HTCMT vung TNB   12-12-2011 5" xfId="7918"/>
    <cellStyle name="T_CTMTQG 2008_KH XDCB_2008 lan 1 sua ngay 27-10_Bieu TPCP 2015-xin keo dai 3.2016" xfId="7919"/>
    <cellStyle name="T_CTMTQG 2008_KH XDCB_2008 lan 1 sua ngay 27-10_Bieu TPCP 2015-xin keo dai 3.2016 2" xfId="7920"/>
    <cellStyle name="T_CTMTQG 2008_KH XDCB_2008 lan 1 sua ngay 27-10_KH TPCP vung TNB (03-1-2012)" xfId="4333"/>
    <cellStyle name="T_CTMTQG 2008_KH XDCB_2008 lan 1 sua ngay 27-10_KH TPCP vung TNB (03-1-2012) 2" xfId="4334"/>
    <cellStyle name="T_CTMTQG 2008_KH XDCB_2008 lan 1 sua ngay 27-10_KH TPCP vung TNB (03-1-2012) 2 2" xfId="4335"/>
    <cellStyle name="T_CTMTQG 2008_KH XDCB_2008 lan 1 sua ngay 27-10_KH TPCP vung TNB (03-1-2012) 2 2 2" xfId="7921"/>
    <cellStyle name="T_CTMTQG 2008_KH XDCB_2008 lan 1 sua ngay 27-10_KH TPCP vung TNB (03-1-2012) 2 3" xfId="7922"/>
    <cellStyle name="T_CTMTQG 2008_KH XDCB_2008 lan 1 sua ngay 27-10_KH TPCP vung TNB (03-1-2012) 2 4" xfId="7923"/>
    <cellStyle name="T_CTMTQG 2008_KH XDCB_2008 lan 1 sua ngay 27-10_KH TPCP vung TNB (03-1-2012) 3" xfId="4336"/>
    <cellStyle name="T_CTMTQG 2008_KH XDCB_2008 lan 1 sua ngay 27-10_KH TPCP vung TNB (03-1-2012) 3 2" xfId="7924"/>
    <cellStyle name="T_CTMTQG 2008_KH XDCB_2008 lan 1 sua ngay 27-10_KH TPCP vung TNB (03-1-2012) 4" xfId="7925"/>
    <cellStyle name="T_CTMTQG 2008_KH XDCB_2008 lan 1 sua ngay 27-10_KH TPCP vung TNB (03-1-2012) 5" xfId="7926"/>
    <cellStyle name="T_CTMTQG 2008_KH XDCB_2008 lan 1 sua ngay 27-10_ra soat theo 7356" xfId="7927"/>
    <cellStyle name="T_CTMTQG 2008_KH XDCB_2008 lan 1 sua ngay 27-10_ra soat theo 7356 2" xfId="7928"/>
    <cellStyle name="T_CTMTQG 2008_KH XDCB_2008 lan 1 sua ngay 27-10_ra soat theo 7356_Bao cao no dong XDCB-9590-BYT-Rut gon" xfId="7929"/>
    <cellStyle name="T_CTMTQG 2008_KH XDCB_2008 lan 1 sua ngay 27-10_ra soat theo 7356_Bao cao no dong XDCB-9590-BYT-Rut gon 2" xfId="7930"/>
    <cellStyle name="T_CTMTQG 2008_KH XDCB_2008 lan 1 sua ngay 27-10_ra soat theo 7356_Bieu 11-TPCP KH 2013" xfId="7931"/>
    <cellStyle name="T_CTMTQG 2008_KH XDCB_2008 lan 1 sua ngay 27-10_ra soat theo 7356_Bieu 11-TPCP KH 2013 2" xfId="7932"/>
    <cellStyle name="T_CTMTQG 2008_KH XDCB_2008 lan 1 sua ngay 27-10_TONG HOP CHUNG 3.2.2012 (ban cuoi)" xfId="7933"/>
    <cellStyle name="T_CTMTQG 2008_KH XDCB_2008 lan 1 sua ngay 27-10_TONG HOP CHUNG 3.2.2012 (ban cuoi) 2" xfId="7934"/>
    <cellStyle name="T_CTMTQG 2008_KH XDCB_2008 lan 1 sua ngay 27-10_TONG HOP CHUNG 3.2.2012 (ban cuoi)_Bao cao no dong XDCB-9590-BYT-Rut gon" xfId="7935"/>
    <cellStyle name="T_CTMTQG 2008_KH XDCB_2008 lan 1 sua ngay 27-10_TONG HOP CHUNG 3.2.2012 (ban cuoi)_Bao cao no dong XDCB-9590-BYT-Rut gon 2" xfId="7936"/>
    <cellStyle name="T_CTMTQG 2008_KH XDCB_2008 lan 1_!1 1 bao cao giao KH ve HTCMT vung TNB   12-12-2011" xfId="4337"/>
    <cellStyle name="T_CTMTQG 2008_KH XDCB_2008 lan 1_!1 1 bao cao giao KH ve HTCMT vung TNB   12-12-2011 2" xfId="4338"/>
    <cellStyle name="T_CTMTQG 2008_KH XDCB_2008 lan 1_!1 1 bao cao giao KH ve HTCMT vung TNB   12-12-2011 2 2" xfId="4339"/>
    <cellStyle name="T_CTMTQG 2008_KH XDCB_2008 lan 1_!1 1 bao cao giao KH ve HTCMT vung TNB   12-12-2011 2 2 2" xfId="7937"/>
    <cellStyle name="T_CTMTQG 2008_KH XDCB_2008 lan 1_!1 1 bao cao giao KH ve HTCMT vung TNB   12-12-2011 2 3" xfId="7938"/>
    <cellStyle name="T_CTMTQG 2008_KH XDCB_2008 lan 1_!1 1 bao cao giao KH ve HTCMT vung TNB   12-12-2011 2 4" xfId="7939"/>
    <cellStyle name="T_CTMTQG 2008_KH XDCB_2008 lan 1_!1 1 bao cao giao KH ve HTCMT vung TNB   12-12-2011 3" xfId="4340"/>
    <cellStyle name="T_CTMTQG 2008_KH XDCB_2008 lan 1_!1 1 bao cao giao KH ve HTCMT vung TNB   12-12-2011 3 2" xfId="7940"/>
    <cellStyle name="T_CTMTQG 2008_KH XDCB_2008 lan 1_!1 1 bao cao giao KH ve HTCMT vung TNB   12-12-2011 4" xfId="7941"/>
    <cellStyle name="T_CTMTQG 2008_KH XDCB_2008 lan 1_!1 1 bao cao giao KH ve HTCMT vung TNB   12-12-2011 5" xfId="7942"/>
    <cellStyle name="T_CTMTQG 2008_KH XDCB_2008 lan 1_Bieu TPCP 2015-xin keo dai 3.2016" xfId="7943"/>
    <cellStyle name="T_CTMTQG 2008_KH XDCB_2008 lan 1_Bieu TPCP 2015-xin keo dai 3.2016 2" xfId="7944"/>
    <cellStyle name="T_CTMTQG 2008_KH XDCB_2008 lan 1_KH TPCP vung TNB (03-1-2012)" xfId="4341"/>
    <cellStyle name="T_CTMTQG 2008_KH XDCB_2008 lan 1_KH TPCP vung TNB (03-1-2012) 2" xfId="4342"/>
    <cellStyle name="T_CTMTQG 2008_KH XDCB_2008 lan 1_KH TPCP vung TNB (03-1-2012) 2 2" xfId="4343"/>
    <cellStyle name="T_CTMTQG 2008_KH XDCB_2008 lan 1_KH TPCP vung TNB (03-1-2012) 2 2 2" xfId="7945"/>
    <cellStyle name="T_CTMTQG 2008_KH XDCB_2008 lan 1_KH TPCP vung TNB (03-1-2012) 2 3" xfId="7946"/>
    <cellStyle name="T_CTMTQG 2008_KH XDCB_2008 lan 1_KH TPCP vung TNB (03-1-2012) 2 4" xfId="7947"/>
    <cellStyle name="T_CTMTQG 2008_KH XDCB_2008 lan 1_KH TPCP vung TNB (03-1-2012) 3" xfId="4344"/>
    <cellStyle name="T_CTMTQG 2008_KH XDCB_2008 lan 1_KH TPCP vung TNB (03-1-2012) 3 2" xfId="7948"/>
    <cellStyle name="T_CTMTQG 2008_KH XDCB_2008 lan 1_KH TPCP vung TNB (03-1-2012) 4" xfId="7949"/>
    <cellStyle name="T_CTMTQG 2008_KH XDCB_2008 lan 1_KH TPCP vung TNB (03-1-2012) 5" xfId="7950"/>
    <cellStyle name="T_CTMTQG 2008_KH XDCB_2008 lan 1_ra soat theo 7356" xfId="7951"/>
    <cellStyle name="T_CTMTQG 2008_KH XDCB_2008 lan 1_ra soat theo 7356 2" xfId="7952"/>
    <cellStyle name="T_CTMTQG 2008_KH XDCB_2008 lan 1_ra soat theo 7356_Bao cao no dong XDCB-9590-BYT-Rut gon" xfId="7953"/>
    <cellStyle name="T_CTMTQG 2008_KH XDCB_2008 lan 1_ra soat theo 7356_Bao cao no dong XDCB-9590-BYT-Rut gon 2" xfId="7954"/>
    <cellStyle name="T_CTMTQG 2008_KH XDCB_2008 lan 1_ra soat theo 7356_Bieu 11-TPCP KH 2013" xfId="7955"/>
    <cellStyle name="T_CTMTQG 2008_KH XDCB_2008 lan 1_ra soat theo 7356_Bieu 11-TPCP KH 2013 2" xfId="7956"/>
    <cellStyle name="T_CTMTQG 2008_KH XDCB_2008 lan 1_TONG HOP CHUNG 3.2.2012 (ban cuoi)" xfId="7957"/>
    <cellStyle name="T_CTMTQG 2008_KH XDCB_2008 lan 1_TONG HOP CHUNG 3.2.2012 (ban cuoi) 2" xfId="7958"/>
    <cellStyle name="T_CTMTQG 2008_KH XDCB_2008 lan 1_TONG HOP CHUNG 3.2.2012 (ban cuoi)_Bao cao no dong XDCB-9590-BYT-Rut gon" xfId="7959"/>
    <cellStyle name="T_CTMTQG 2008_KH XDCB_2008 lan 1_TONG HOP CHUNG 3.2.2012 (ban cuoi)_Bao cao no dong XDCB-9590-BYT-Rut gon 2" xfId="7960"/>
    <cellStyle name="T_CTMTQG 2008_KH XDCB_2008 lan 2 sua ngay 10-11" xfId="4345"/>
    <cellStyle name="T_CTMTQG 2008_KH XDCB_2008 lan 2 sua ngay 10-11 2" xfId="4346"/>
    <cellStyle name="T_CTMTQG 2008_KH XDCB_2008 lan 2 sua ngay 10-11 2 2" xfId="4347"/>
    <cellStyle name="T_CTMTQG 2008_KH XDCB_2008 lan 2 sua ngay 10-11 2 2 2" xfId="7961"/>
    <cellStyle name="T_CTMTQG 2008_KH XDCB_2008 lan 2 sua ngay 10-11 2 3" xfId="7962"/>
    <cellStyle name="T_CTMTQG 2008_KH XDCB_2008 lan 2 sua ngay 10-11 2 4" xfId="7963"/>
    <cellStyle name="T_CTMTQG 2008_KH XDCB_2008 lan 2 sua ngay 10-11 3" xfId="4348"/>
    <cellStyle name="T_CTMTQG 2008_KH XDCB_2008 lan 2 sua ngay 10-11 3 2" xfId="7964"/>
    <cellStyle name="T_CTMTQG 2008_KH XDCB_2008 lan 2 sua ngay 10-11 4" xfId="7965"/>
    <cellStyle name="T_CTMTQG 2008_KH XDCB_2008 lan 2 sua ngay 10-11 5" xfId="7966"/>
    <cellStyle name="T_CTMTQG 2008_KH XDCB_2008 lan 2 sua ngay 10-11_!1 1 bao cao giao KH ve HTCMT vung TNB   12-12-2011" xfId="4349"/>
    <cellStyle name="T_CTMTQG 2008_KH XDCB_2008 lan 2 sua ngay 10-11_!1 1 bao cao giao KH ve HTCMT vung TNB   12-12-2011 2" xfId="4350"/>
    <cellStyle name="T_CTMTQG 2008_KH XDCB_2008 lan 2 sua ngay 10-11_!1 1 bao cao giao KH ve HTCMT vung TNB   12-12-2011 2 2" xfId="4351"/>
    <cellStyle name="T_CTMTQG 2008_KH XDCB_2008 lan 2 sua ngay 10-11_!1 1 bao cao giao KH ve HTCMT vung TNB   12-12-2011 2 2 2" xfId="7967"/>
    <cellStyle name="T_CTMTQG 2008_KH XDCB_2008 lan 2 sua ngay 10-11_!1 1 bao cao giao KH ve HTCMT vung TNB   12-12-2011 2 3" xfId="7968"/>
    <cellStyle name="T_CTMTQG 2008_KH XDCB_2008 lan 2 sua ngay 10-11_!1 1 bao cao giao KH ve HTCMT vung TNB   12-12-2011 2 4" xfId="7969"/>
    <cellStyle name="T_CTMTQG 2008_KH XDCB_2008 lan 2 sua ngay 10-11_!1 1 bao cao giao KH ve HTCMT vung TNB   12-12-2011 3" xfId="4352"/>
    <cellStyle name="T_CTMTQG 2008_KH XDCB_2008 lan 2 sua ngay 10-11_!1 1 bao cao giao KH ve HTCMT vung TNB   12-12-2011 3 2" xfId="7970"/>
    <cellStyle name="T_CTMTQG 2008_KH XDCB_2008 lan 2 sua ngay 10-11_!1 1 bao cao giao KH ve HTCMT vung TNB   12-12-2011 4" xfId="7971"/>
    <cellStyle name="T_CTMTQG 2008_KH XDCB_2008 lan 2 sua ngay 10-11_!1 1 bao cao giao KH ve HTCMT vung TNB   12-12-2011 5" xfId="7972"/>
    <cellStyle name="T_CTMTQG 2008_KH XDCB_2008 lan 2 sua ngay 10-11_Bieu TPCP 2015-xin keo dai 3.2016" xfId="7973"/>
    <cellStyle name="T_CTMTQG 2008_KH XDCB_2008 lan 2 sua ngay 10-11_Bieu TPCP 2015-xin keo dai 3.2016 2" xfId="7974"/>
    <cellStyle name="T_CTMTQG 2008_KH XDCB_2008 lan 2 sua ngay 10-11_KH TPCP vung TNB (03-1-2012)" xfId="4353"/>
    <cellStyle name="T_CTMTQG 2008_KH XDCB_2008 lan 2 sua ngay 10-11_KH TPCP vung TNB (03-1-2012) 2" xfId="4354"/>
    <cellStyle name="T_CTMTQG 2008_KH XDCB_2008 lan 2 sua ngay 10-11_KH TPCP vung TNB (03-1-2012) 2 2" xfId="4355"/>
    <cellStyle name="T_CTMTQG 2008_KH XDCB_2008 lan 2 sua ngay 10-11_KH TPCP vung TNB (03-1-2012) 2 2 2" xfId="7975"/>
    <cellStyle name="T_CTMTQG 2008_KH XDCB_2008 lan 2 sua ngay 10-11_KH TPCP vung TNB (03-1-2012) 2 3" xfId="7976"/>
    <cellStyle name="T_CTMTQG 2008_KH XDCB_2008 lan 2 sua ngay 10-11_KH TPCP vung TNB (03-1-2012) 2 4" xfId="7977"/>
    <cellStyle name="T_CTMTQG 2008_KH XDCB_2008 lan 2 sua ngay 10-11_KH TPCP vung TNB (03-1-2012) 3" xfId="4356"/>
    <cellStyle name="T_CTMTQG 2008_KH XDCB_2008 lan 2 sua ngay 10-11_KH TPCP vung TNB (03-1-2012) 3 2" xfId="7978"/>
    <cellStyle name="T_CTMTQG 2008_KH XDCB_2008 lan 2 sua ngay 10-11_KH TPCP vung TNB (03-1-2012) 4" xfId="7979"/>
    <cellStyle name="T_CTMTQG 2008_KH XDCB_2008 lan 2 sua ngay 10-11_KH TPCP vung TNB (03-1-2012) 5" xfId="7980"/>
    <cellStyle name="T_CTMTQG 2008_KH XDCB_2008 lan 2 sua ngay 10-11_ra soat theo 7356" xfId="7981"/>
    <cellStyle name="T_CTMTQG 2008_KH XDCB_2008 lan 2 sua ngay 10-11_ra soat theo 7356 2" xfId="7982"/>
    <cellStyle name="T_CTMTQG 2008_KH XDCB_2008 lan 2 sua ngay 10-11_ra soat theo 7356_Bao cao no dong XDCB-9590-BYT-Rut gon" xfId="7983"/>
    <cellStyle name="T_CTMTQG 2008_KH XDCB_2008 lan 2 sua ngay 10-11_ra soat theo 7356_Bao cao no dong XDCB-9590-BYT-Rut gon 2" xfId="7984"/>
    <cellStyle name="T_CTMTQG 2008_KH XDCB_2008 lan 2 sua ngay 10-11_ra soat theo 7356_Bieu 11-TPCP KH 2013" xfId="7985"/>
    <cellStyle name="T_CTMTQG 2008_KH XDCB_2008 lan 2 sua ngay 10-11_ra soat theo 7356_Bieu 11-TPCP KH 2013 2" xfId="7986"/>
    <cellStyle name="T_CTMTQG 2008_KH XDCB_2008 lan 2 sua ngay 10-11_TONG HOP CHUNG 3.2.2012 (ban cuoi)" xfId="7987"/>
    <cellStyle name="T_CTMTQG 2008_KH XDCB_2008 lan 2 sua ngay 10-11_TONG HOP CHUNG 3.2.2012 (ban cuoi) 2" xfId="7988"/>
    <cellStyle name="T_CTMTQG 2008_KH XDCB_2008 lan 2 sua ngay 10-11_TONG HOP CHUNG 3.2.2012 (ban cuoi)_Bao cao no dong XDCB-9590-BYT-Rut gon" xfId="7989"/>
    <cellStyle name="T_CTMTQG 2008_KH XDCB_2008 lan 2 sua ngay 10-11_TONG HOP CHUNG 3.2.2012 (ban cuoi)_Bao cao no dong XDCB-9590-BYT-Rut gon 2" xfId="7990"/>
    <cellStyle name="T_CTMTQG 2008_ra soat theo 7356" xfId="7991"/>
    <cellStyle name="T_CTMTQG 2008_ra soat theo 7356 2" xfId="7992"/>
    <cellStyle name="T_CTMTQG 2008_ra soat theo 7356_Bao cao no dong XDCB-9590-BYT-Rut gon" xfId="7993"/>
    <cellStyle name="T_CTMTQG 2008_ra soat theo 7356_Bao cao no dong XDCB-9590-BYT-Rut gon 2" xfId="7994"/>
    <cellStyle name="T_CTMTQG 2008_ra soat theo 7356_Bieu 11-TPCP KH 2013" xfId="7995"/>
    <cellStyle name="T_CTMTQG 2008_ra soat theo 7356_Bieu 11-TPCP KH 2013 2" xfId="7996"/>
    <cellStyle name="T_CTMTQG 2008_TONG HOP CHUNG 3.2.2012 (ban cuoi)" xfId="7997"/>
    <cellStyle name="T_CTMTQG 2008_TONG HOP CHUNG 3.2.2012 (ban cuoi) 2" xfId="7998"/>
    <cellStyle name="T_CTMTQG 2008_TONG HOP CHUNG 3.2.2012 (ban cuoi)_Bao cao no dong XDCB-9590-BYT-Rut gon" xfId="7999"/>
    <cellStyle name="T_CTMTQG 2008_TONG HOP CHUNG 3.2.2012 (ban cuoi)_Bao cao no dong XDCB-9590-BYT-Rut gon 2" xfId="8000"/>
    <cellStyle name="T_danh muc chuan bi dau tu 2011 ngay 07-6-2011" xfId="4357"/>
    <cellStyle name="T_danh muc chuan bi dau tu 2011 ngay 07-6-2011 2" xfId="4358"/>
    <cellStyle name="T_danh muc chuan bi dau tu 2011 ngay 07-6-2011 2 2" xfId="4359"/>
    <cellStyle name="T_danh muc chuan bi dau tu 2011 ngay 07-6-2011 2 2 2" xfId="8031"/>
    <cellStyle name="T_danh muc chuan bi dau tu 2011 ngay 07-6-2011 2 3" xfId="8032"/>
    <cellStyle name="T_danh muc chuan bi dau tu 2011 ngay 07-6-2011 2 4" xfId="8033"/>
    <cellStyle name="T_danh muc chuan bi dau tu 2011 ngay 07-6-2011 3" xfId="4360"/>
    <cellStyle name="T_danh muc chuan bi dau tu 2011 ngay 07-6-2011 3 2" xfId="8034"/>
    <cellStyle name="T_danh muc chuan bi dau tu 2011 ngay 07-6-2011 4" xfId="8035"/>
    <cellStyle name="T_danh muc chuan bi dau tu 2011 ngay 07-6-2011 5" xfId="8036"/>
    <cellStyle name="T_danh muc chuan bi dau tu 2011 ngay 07-6-2011_!1 1 bao cao giao KH ve HTCMT vung TNB   12-12-2011" xfId="4361"/>
    <cellStyle name="T_danh muc chuan bi dau tu 2011 ngay 07-6-2011_!1 1 bao cao giao KH ve HTCMT vung TNB   12-12-2011 2" xfId="4362"/>
    <cellStyle name="T_danh muc chuan bi dau tu 2011 ngay 07-6-2011_!1 1 bao cao giao KH ve HTCMT vung TNB   12-12-2011 2 2" xfId="4363"/>
    <cellStyle name="T_danh muc chuan bi dau tu 2011 ngay 07-6-2011_!1 1 bao cao giao KH ve HTCMT vung TNB   12-12-2011 2 2 2" xfId="8037"/>
    <cellStyle name="T_danh muc chuan bi dau tu 2011 ngay 07-6-2011_!1 1 bao cao giao KH ve HTCMT vung TNB   12-12-2011 2 3" xfId="8038"/>
    <cellStyle name="T_danh muc chuan bi dau tu 2011 ngay 07-6-2011_!1 1 bao cao giao KH ve HTCMT vung TNB   12-12-2011 2 4" xfId="8039"/>
    <cellStyle name="T_danh muc chuan bi dau tu 2011 ngay 07-6-2011_!1 1 bao cao giao KH ve HTCMT vung TNB   12-12-2011 3" xfId="4364"/>
    <cellStyle name="T_danh muc chuan bi dau tu 2011 ngay 07-6-2011_!1 1 bao cao giao KH ve HTCMT vung TNB   12-12-2011 3 2" xfId="8040"/>
    <cellStyle name="T_danh muc chuan bi dau tu 2011 ngay 07-6-2011_!1 1 bao cao giao KH ve HTCMT vung TNB   12-12-2011 4" xfId="8041"/>
    <cellStyle name="T_danh muc chuan bi dau tu 2011 ngay 07-6-2011_!1 1 bao cao giao KH ve HTCMT vung TNB   12-12-2011 5" xfId="8042"/>
    <cellStyle name="T_danh muc chuan bi dau tu 2011 ngay 07-6-2011_KH TPCP vung TNB (03-1-2012)" xfId="4365"/>
    <cellStyle name="T_danh muc chuan bi dau tu 2011 ngay 07-6-2011_KH TPCP vung TNB (03-1-2012) 2" xfId="4366"/>
    <cellStyle name="T_danh muc chuan bi dau tu 2011 ngay 07-6-2011_KH TPCP vung TNB (03-1-2012) 2 2" xfId="4367"/>
    <cellStyle name="T_danh muc chuan bi dau tu 2011 ngay 07-6-2011_KH TPCP vung TNB (03-1-2012) 2 2 2" xfId="8043"/>
    <cellStyle name="T_danh muc chuan bi dau tu 2011 ngay 07-6-2011_KH TPCP vung TNB (03-1-2012) 2 3" xfId="8044"/>
    <cellStyle name="T_danh muc chuan bi dau tu 2011 ngay 07-6-2011_KH TPCP vung TNB (03-1-2012) 2 4" xfId="8045"/>
    <cellStyle name="T_danh muc chuan bi dau tu 2011 ngay 07-6-2011_KH TPCP vung TNB (03-1-2012) 3" xfId="4368"/>
    <cellStyle name="T_danh muc chuan bi dau tu 2011 ngay 07-6-2011_KH TPCP vung TNB (03-1-2012) 3 2" xfId="8046"/>
    <cellStyle name="T_danh muc chuan bi dau tu 2011 ngay 07-6-2011_KH TPCP vung TNB (03-1-2012) 4" xfId="8047"/>
    <cellStyle name="T_danh muc chuan bi dau tu 2011 ngay 07-6-2011_KH TPCP vung TNB (03-1-2012) 5" xfId="8048"/>
    <cellStyle name="T_Danh muc pbo nguon von XSKT, XDCB nam 2009 chuyen qua nam 2010" xfId="4369"/>
    <cellStyle name="T_Danh muc pbo nguon von XSKT, XDCB nam 2009 chuyen qua nam 2010 2" xfId="4370"/>
    <cellStyle name="T_Danh muc pbo nguon von XSKT, XDCB nam 2009 chuyen qua nam 2010 2 2" xfId="4371"/>
    <cellStyle name="T_Danh muc pbo nguon von XSKT, XDCB nam 2009 chuyen qua nam 2010 2 2 2" xfId="8049"/>
    <cellStyle name="T_Danh muc pbo nguon von XSKT, XDCB nam 2009 chuyen qua nam 2010 2 3" xfId="8050"/>
    <cellStyle name="T_Danh muc pbo nguon von XSKT, XDCB nam 2009 chuyen qua nam 2010 2 4" xfId="8051"/>
    <cellStyle name="T_Danh muc pbo nguon von XSKT, XDCB nam 2009 chuyen qua nam 2010 3" xfId="4372"/>
    <cellStyle name="T_Danh muc pbo nguon von XSKT, XDCB nam 2009 chuyen qua nam 2010 3 2" xfId="8052"/>
    <cellStyle name="T_Danh muc pbo nguon von XSKT, XDCB nam 2009 chuyen qua nam 2010 4" xfId="8053"/>
    <cellStyle name="T_Danh muc pbo nguon von XSKT, XDCB nam 2009 chuyen qua nam 2010 5" xfId="8054"/>
    <cellStyle name="T_Danh muc pbo nguon von XSKT, XDCB nam 2009 chuyen qua nam 2010_!1 1 bao cao giao KH ve HTCMT vung TNB   12-12-2011" xfId="4373"/>
    <cellStyle name="T_Danh muc pbo nguon von XSKT, XDCB nam 2009 chuyen qua nam 2010_!1 1 bao cao giao KH ve HTCMT vung TNB   12-12-2011 2" xfId="4374"/>
    <cellStyle name="T_Danh muc pbo nguon von XSKT, XDCB nam 2009 chuyen qua nam 2010_!1 1 bao cao giao KH ve HTCMT vung TNB   12-12-2011 2 2" xfId="4375"/>
    <cellStyle name="T_Danh muc pbo nguon von XSKT, XDCB nam 2009 chuyen qua nam 2010_!1 1 bao cao giao KH ve HTCMT vung TNB   12-12-2011 2 2 2" xfId="8055"/>
    <cellStyle name="T_Danh muc pbo nguon von XSKT, XDCB nam 2009 chuyen qua nam 2010_!1 1 bao cao giao KH ve HTCMT vung TNB   12-12-2011 2 3" xfId="8056"/>
    <cellStyle name="T_Danh muc pbo nguon von XSKT, XDCB nam 2009 chuyen qua nam 2010_!1 1 bao cao giao KH ve HTCMT vung TNB   12-12-2011 2 4" xfId="8057"/>
    <cellStyle name="T_Danh muc pbo nguon von XSKT, XDCB nam 2009 chuyen qua nam 2010_!1 1 bao cao giao KH ve HTCMT vung TNB   12-12-2011 3" xfId="4376"/>
    <cellStyle name="T_Danh muc pbo nguon von XSKT, XDCB nam 2009 chuyen qua nam 2010_!1 1 bao cao giao KH ve HTCMT vung TNB   12-12-2011 3 2" xfId="8058"/>
    <cellStyle name="T_Danh muc pbo nguon von XSKT, XDCB nam 2009 chuyen qua nam 2010_!1 1 bao cao giao KH ve HTCMT vung TNB   12-12-2011 4" xfId="8059"/>
    <cellStyle name="T_Danh muc pbo nguon von XSKT, XDCB nam 2009 chuyen qua nam 2010_!1 1 bao cao giao KH ve HTCMT vung TNB   12-12-2011 5" xfId="8060"/>
    <cellStyle name="T_Danh muc pbo nguon von XSKT, XDCB nam 2009 chuyen qua nam 2010_KH TPCP vung TNB (03-1-2012)" xfId="4377"/>
    <cellStyle name="T_Danh muc pbo nguon von XSKT, XDCB nam 2009 chuyen qua nam 2010_KH TPCP vung TNB (03-1-2012) 2" xfId="4378"/>
    <cellStyle name="T_Danh muc pbo nguon von XSKT, XDCB nam 2009 chuyen qua nam 2010_KH TPCP vung TNB (03-1-2012) 2 2" xfId="4379"/>
    <cellStyle name="T_Danh muc pbo nguon von XSKT, XDCB nam 2009 chuyen qua nam 2010_KH TPCP vung TNB (03-1-2012) 2 2 2" xfId="8061"/>
    <cellStyle name="T_Danh muc pbo nguon von XSKT, XDCB nam 2009 chuyen qua nam 2010_KH TPCP vung TNB (03-1-2012) 2 3" xfId="8062"/>
    <cellStyle name="T_Danh muc pbo nguon von XSKT, XDCB nam 2009 chuyen qua nam 2010_KH TPCP vung TNB (03-1-2012) 2 4" xfId="8063"/>
    <cellStyle name="T_Danh muc pbo nguon von XSKT, XDCB nam 2009 chuyen qua nam 2010_KH TPCP vung TNB (03-1-2012) 3" xfId="4380"/>
    <cellStyle name="T_Danh muc pbo nguon von XSKT, XDCB nam 2009 chuyen qua nam 2010_KH TPCP vung TNB (03-1-2012) 3 2" xfId="8064"/>
    <cellStyle name="T_Danh muc pbo nguon von XSKT, XDCB nam 2009 chuyen qua nam 2010_KH TPCP vung TNB (03-1-2012) 4" xfId="8065"/>
    <cellStyle name="T_Danh muc pbo nguon von XSKT, XDCB nam 2009 chuyen qua nam 2010_KH TPCP vung TNB (03-1-2012) 5" xfId="8066"/>
    <cellStyle name="T_dieu chinh KH 2011 ngay 26-5-2011111" xfId="4381"/>
    <cellStyle name="T_dieu chinh KH 2011 ngay 26-5-2011111 2" xfId="4382"/>
    <cellStyle name="T_dieu chinh KH 2011 ngay 26-5-2011111 2 2" xfId="4383"/>
    <cellStyle name="T_dieu chinh KH 2011 ngay 26-5-2011111 2 2 2" xfId="8067"/>
    <cellStyle name="T_dieu chinh KH 2011 ngay 26-5-2011111 2 3" xfId="8068"/>
    <cellStyle name="T_dieu chinh KH 2011 ngay 26-5-2011111 2 4" xfId="8069"/>
    <cellStyle name="T_dieu chinh KH 2011 ngay 26-5-2011111 3" xfId="4384"/>
    <cellStyle name="T_dieu chinh KH 2011 ngay 26-5-2011111 3 2" xfId="8070"/>
    <cellStyle name="T_dieu chinh KH 2011 ngay 26-5-2011111 4" xfId="8071"/>
    <cellStyle name="T_dieu chinh KH 2011 ngay 26-5-2011111 5" xfId="8072"/>
    <cellStyle name="T_dieu chinh KH 2011 ngay 26-5-2011111_!1 1 bao cao giao KH ve HTCMT vung TNB   12-12-2011" xfId="4385"/>
    <cellStyle name="T_dieu chinh KH 2011 ngay 26-5-2011111_!1 1 bao cao giao KH ve HTCMT vung TNB   12-12-2011 2" xfId="4386"/>
    <cellStyle name="T_dieu chinh KH 2011 ngay 26-5-2011111_!1 1 bao cao giao KH ve HTCMT vung TNB   12-12-2011 2 2" xfId="4387"/>
    <cellStyle name="T_dieu chinh KH 2011 ngay 26-5-2011111_!1 1 bao cao giao KH ve HTCMT vung TNB   12-12-2011 2 2 2" xfId="8073"/>
    <cellStyle name="T_dieu chinh KH 2011 ngay 26-5-2011111_!1 1 bao cao giao KH ve HTCMT vung TNB   12-12-2011 2 3" xfId="8074"/>
    <cellStyle name="T_dieu chinh KH 2011 ngay 26-5-2011111_!1 1 bao cao giao KH ve HTCMT vung TNB   12-12-2011 2 4" xfId="8075"/>
    <cellStyle name="T_dieu chinh KH 2011 ngay 26-5-2011111_!1 1 bao cao giao KH ve HTCMT vung TNB   12-12-2011 3" xfId="4388"/>
    <cellStyle name="T_dieu chinh KH 2011 ngay 26-5-2011111_!1 1 bao cao giao KH ve HTCMT vung TNB   12-12-2011 3 2" xfId="8076"/>
    <cellStyle name="T_dieu chinh KH 2011 ngay 26-5-2011111_!1 1 bao cao giao KH ve HTCMT vung TNB   12-12-2011 4" xfId="8077"/>
    <cellStyle name="T_dieu chinh KH 2011 ngay 26-5-2011111_!1 1 bao cao giao KH ve HTCMT vung TNB   12-12-2011 5" xfId="8078"/>
    <cellStyle name="T_dieu chinh KH 2011 ngay 26-5-2011111_KH TPCP vung TNB (03-1-2012)" xfId="4389"/>
    <cellStyle name="T_dieu chinh KH 2011 ngay 26-5-2011111_KH TPCP vung TNB (03-1-2012) 2" xfId="4390"/>
    <cellStyle name="T_dieu chinh KH 2011 ngay 26-5-2011111_KH TPCP vung TNB (03-1-2012) 2 2" xfId="4391"/>
    <cellStyle name="T_dieu chinh KH 2011 ngay 26-5-2011111_KH TPCP vung TNB (03-1-2012) 2 2 2" xfId="8079"/>
    <cellStyle name="T_dieu chinh KH 2011 ngay 26-5-2011111_KH TPCP vung TNB (03-1-2012) 2 3" xfId="8080"/>
    <cellStyle name="T_dieu chinh KH 2011 ngay 26-5-2011111_KH TPCP vung TNB (03-1-2012) 2 4" xfId="8081"/>
    <cellStyle name="T_dieu chinh KH 2011 ngay 26-5-2011111_KH TPCP vung TNB (03-1-2012) 3" xfId="4392"/>
    <cellStyle name="T_dieu chinh KH 2011 ngay 26-5-2011111_KH TPCP vung TNB (03-1-2012) 3 2" xfId="8082"/>
    <cellStyle name="T_dieu chinh KH 2011 ngay 26-5-2011111_KH TPCP vung TNB (03-1-2012) 4" xfId="8083"/>
    <cellStyle name="T_dieu chinh KH 2011 ngay 26-5-2011111_KH TPCP vung TNB (03-1-2012) 5" xfId="8084"/>
    <cellStyle name="T_DK 2014-2015 final" xfId="4393"/>
    <cellStyle name="T_DK 2014-2015 final 2" xfId="4394"/>
    <cellStyle name="T_DK 2014-2015 final 2 2" xfId="8085"/>
    <cellStyle name="T_DK 2014-2015 final 3" xfId="8086"/>
    <cellStyle name="T_DK 2014-2015 final 4" xfId="8087"/>
    <cellStyle name="T_DK 2014-2015 final_05-12  KH trung han 2016-2020 - Liem Thinh edited" xfId="4395"/>
    <cellStyle name="T_DK 2014-2015 final_05-12  KH trung han 2016-2020 - Liem Thinh edited 2" xfId="4396"/>
    <cellStyle name="T_DK 2014-2015 final_05-12  KH trung han 2016-2020 - Liem Thinh edited 2 2" xfId="8088"/>
    <cellStyle name="T_DK 2014-2015 final_05-12  KH trung han 2016-2020 - Liem Thinh edited 3" xfId="8089"/>
    <cellStyle name="T_DK 2014-2015 final_05-12  KH trung han 2016-2020 - Liem Thinh edited 4" xfId="8090"/>
    <cellStyle name="T_DK 2014-2015 final_Copy of 05-12  KH trung han 2016-2020 - Liem Thinh edited (1)" xfId="4397"/>
    <cellStyle name="T_DK 2014-2015 final_Copy of 05-12  KH trung han 2016-2020 - Liem Thinh edited (1) 2" xfId="4398"/>
    <cellStyle name="T_DK 2014-2015 final_Copy of 05-12  KH trung han 2016-2020 - Liem Thinh edited (1) 2 2" xfId="8091"/>
    <cellStyle name="T_DK 2014-2015 final_Copy of 05-12  KH trung han 2016-2020 - Liem Thinh edited (1) 3" xfId="8092"/>
    <cellStyle name="T_DK 2014-2015 final_Copy of 05-12  KH trung han 2016-2020 - Liem Thinh edited (1) 4" xfId="8093"/>
    <cellStyle name="T_DK 2014-2015 new" xfId="4399"/>
    <cellStyle name="T_DK 2014-2015 new 2" xfId="4400"/>
    <cellStyle name="T_DK 2014-2015 new 2 2" xfId="8094"/>
    <cellStyle name="T_DK 2014-2015 new 3" xfId="8095"/>
    <cellStyle name="T_DK 2014-2015 new 4" xfId="8096"/>
    <cellStyle name="T_DK 2014-2015 new_05-12  KH trung han 2016-2020 - Liem Thinh edited" xfId="4401"/>
    <cellStyle name="T_DK 2014-2015 new_05-12  KH trung han 2016-2020 - Liem Thinh edited 2" xfId="4402"/>
    <cellStyle name="T_DK 2014-2015 new_05-12  KH trung han 2016-2020 - Liem Thinh edited 2 2" xfId="8097"/>
    <cellStyle name="T_DK 2014-2015 new_05-12  KH trung han 2016-2020 - Liem Thinh edited 3" xfId="8098"/>
    <cellStyle name="T_DK 2014-2015 new_05-12  KH trung han 2016-2020 - Liem Thinh edited 4" xfId="8099"/>
    <cellStyle name="T_DK 2014-2015 new_Copy of 05-12  KH trung han 2016-2020 - Liem Thinh edited (1)" xfId="4403"/>
    <cellStyle name="T_DK 2014-2015 new_Copy of 05-12  KH trung han 2016-2020 - Liem Thinh edited (1) 2" xfId="4404"/>
    <cellStyle name="T_DK 2014-2015 new_Copy of 05-12  KH trung han 2016-2020 - Liem Thinh edited (1) 2 2" xfId="8100"/>
    <cellStyle name="T_DK 2014-2015 new_Copy of 05-12  KH trung han 2016-2020 - Liem Thinh edited (1) 3" xfId="8101"/>
    <cellStyle name="T_DK 2014-2015 new_Copy of 05-12  KH trung han 2016-2020 - Liem Thinh edited (1) 4" xfId="8102"/>
    <cellStyle name="T_DK KH CBDT 2014 11-11-2013" xfId="4405"/>
    <cellStyle name="T_DK KH CBDT 2014 11-11-2013 2" xfId="4406"/>
    <cellStyle name="T_DK KH CBDT 2014 11-11-2013 2 2" xfId="8103"/>
    <cellStyle name="T_DK KH CBDT 2014 11-11-2013 3" xfId="8104"/>
    <cellStyle name="T_DK KH CBDT 2014 11-11-2013 4" xfId="8105"/>
    <cellStyle name="T_DK KH CBDT 2014 11-11-2013(1)" xfId="4407"/>
    <cellStyle name="T_DK KH CBDT 2014 11-11-2013(1) 2" xfId="4408"/>
    <cellStyle name="T_DK KH CBDT 2014 11-11-2013(1) 2 2" xfId="8106"/>
    <cellStyle name="T_DK KH CBDT 2014 11-11-2013(1) 3" xfId="8107"/>
    <cellStyle name="T_DK KH CBDT 2014 11-11-2013(1) 4" xfId="8108"/>
    <cellStyle name="T_DK KH CBDT 2014 11-11-2013(1)_05-12  KH trung han 2016-2020 - Liem Thinh edited" xfId="4409"/>
    <cellStyle name="T_DK KH CBDT 2014 11-11-2013(1)_05-12  KH trung han 2016-2020 - Liem Thinh edited 2" xfId="4410"/>
    <cellStyle name="T_DK KH CBDT 2014 11-11-2013(1)_05-12  KH trung han 2016-2020 - Liem Thinh edited 2 2" xfId="8109"/>
    <cellStyle name="T_DK KH CBDT 2014 11-11-2013(1)_05-12  KH trung han 2016-2020 - Liem Thinh edited 3" xfId="8110"/>
    <cellStyle name="T_DK KH CBDT 2014 11-11-2013(1)_05-12  KH trung han 2016-2020 - Liem Thinh edited 4" xfId="8111"/>
    <cellStyle name="T_DK KH CBDT 2014 11-11-2013(1)_Copy of 05-12  KH trung han 2016-2020 - Liem Thinh edited (1)" xfId="4411"/>
    <cellStyle name="T_DK KH CBDT 2014 11-11-2013(1)_Copy of 05-12  KH trung han 2016-2020 - Liem Thinh edited (1) 2" xfId="4412"/>
    <cellStyle name="T_DK KH CBDT 2014 11-11-2013(1)_Copy of 05-12  KH trung han 2016-2020 - Liem Thinh edited (1) 2 2" xfId="8112"/>
    <cellStyle name="T_DK KH CBDT 2014 11-11-2013(1)_Copy of 05-12  KH trung han 2016-2020 - Liem Thinh edited (1) 3" xfId="8113"/>
    <cellStyle name="T_DK KH CBDT 2014 11-11-2013(1)_Copy of 05-12  KH trung han 2016-2020 - Liem Thinh edited (1) 4" xfId="8114"/>
    <cellStyle name="T_DK KH CBDT 2014 11-11-2013_05-12  KH trung han 2016-2020 - Liem Thinh edited" xfId="4413"/>
    <cellStyle name="T_DK KH CBDT 2014 11-11-2013_05-12  KH trung han 2016-2020 - Liem Thinh edited 2" xfId="4414"/>
    <cellStyle name="T_DK KH CBDT 2014 11-11-2013_05-12  KH trung han 2016-2020 - Liem Thinh edited 2 2" xfId="8115"/>
    <cellStyle name="T_DK KH CBDT 2014 11-11-2013_05-12  KH trung han 2016-2020 - Liem Thinh edited 3" xfId="8116"/>
    <cellStyle name="T_DK KH CBDT 2014 11-11-2013_05-12  KH trung han 2016-2020 - Liem Thinh edited 4" xfId="8117"/>
    <cellStyle name="T_DK KH CBDT 2014 11-11-2013_Copy of 05-12  KH trung han 2016-2020 - Liem Thinh edited (1)" xfId="4415"/>
    <cellStyle name="T_DK KH CBDT 2014 11-11-2013_Copy of 05-12  KH trung han 2016-2020 - Liem Thinh edited (1) 2" xfId="4416"/>
    <cellStyle name="T_DK KH CBDT 2014 11-11-2013_Copy of 05-12  KH trung han 2016-2020 - Liem Thinh edited (1) 2 2" xfId="8118"/>
    <cellStyle name="T_DK KH CBDT 2014 11-11-2013_Copy of 05-12  KH trung han 2016-2020 - Liem Thinh edited (1) 3" xfId="8119"/>
    <cellStyle name="T_DK KH CBDT 2014 11-11-2013_Copy of 05-12  KH trung han 2016-2020 - Liem Thinh edited (1) 4" xfId="8120"/>
    <cellStyle name="T_DS KCH PHAN BO VON NSDP NAM 2010" xfId="4417"/>
    <cellStyle name="T_DS KCH PHAN BO VON NSDP NAM 2010 2" xfId="4418"/>
    <cellStyle name="T_DS KCH PHAN BO VON NSDP NAM 2010 2 2" xfId="4419"/>
    <cellStyle name="T_DS KCH PHAN BO VON NSDP NAM 2010 2 2 2" xfId="8121"/>
    <cellStyle name="T_DS KCH PHAN BO VON NSDP NAM 2010 2 3" xfId="8122"/>
    <cellStyle name="T_DS KCH PHAN BO VON NSDP NAM 2010 2 4" xfId="8123"/>
    <cellStyle name="T_DS KCH PHAN BO VON NSDP NAM 2010 3" xfId="4420"/>
    <cellStyle name="T_DS KCH PHAN BO VON NSDP NAM 2010 3 2" xfId="8124"/>
    <cellStyle name="T_DS KCH PHAN BO VON NSDP NAM 2010 4" xfId="8125"/>
    <cellStyle name="T_DS KCH PHAN BO VON NSDP NAM 2010 5" xfId="8126"/>
    <cellStyle name="T_DS KCH PHAN BO VON NSDP NAM 2010_!1 1 bao cao giao KH ve HTCMT vung TNB   12-12-2011" xfId="4421"/>
    <cellStyle name="T_DS KCH PHAN BO VON NSDP NAM 2010_!1 1 bao cao giao KH ve HTCMT vung TNB   12-12-2011 2" xfId="4422"/>
    <cellStyle name="T_DS KCH PHAN BO VON NSDP NAM 2010_!1 1 bao cao giao KH ve HTCMT vung TNB   12-12-2011 2 2" xfId="4423"/>
    <cellStyle name="T_DS KCH PHAN BO VON NSDP NAM 2010_!1 1 bao cao giao KH ve HTCMT vung TNB   12-12-2011 2 2 2" xfId="8127"/>
    <cellStyle name="T_DS KCH PHAN BO VON NSDP NAM 2010_!1 1 bao cao giao KH ve HTCMT vung TNB   12-12-2011 2 3" xfId="8128"/>
    <cellStyle name="T_DS KCH PHAN BO VON NSDP NAM 2010_!1 1 bao cao giao KH ve HTCMT vung TNB   12-12-2011 2 4" xfId="8129"/>
    <cellStyle name="T_DS KCH PHAN BO VON NSDP NAM 2010_!1 1 bao cao giao KH ve HTCMT vung TNB   12-12-2011 3" xfId="4424"/>
    <cellStyle name="T_DS KCH PHAN BO VON NSDP NAM 2010_!1 1 bao cao giao KH ve HTCMT vung TNB   12-12-2011 3 2" xfId="8130"/>
    <cellStyle name="T_DS KCH PHAN BO VON NSDP NAM 2010_!1 1 bao cao giao KH ve HTCMT vung TNB   12-12-2011 4" xfId="8131"/>
    <cellStyle name="T_DS KCH PHAN BO VON NSDP NAM 2010_!1 1 bao cao giao KH ve HTCMT vung TNB   12-12-2011 5" xfId="8132"/>
    <cellStyle name="T_DS KCH PHAN BO VON NSDP NAM 2010_KH TPCP vung TNB (03-1-2012)" xfId="4425"/>
    <cellStyle name="T_DS KCH PHAN BO VON NSDP NAM 2010_KH TPCP vung TNB (03-1-2012) 2" xfId="4426"/>
    <cellStyle name="T_DS KCH PHAN BO VON NSDP NAM 2010_KH TPCP vung TNB (03-1-2012) 2 2" xfId="4427"/>
    <cellStyle name="T_DS KCH PHAN BO VON NSDP NAM 2010_KH TPCP vung TNB (03-1-2012) 2 2 2" xfId="8133"/>
    <cellStyle name="T_DS KCH PHAN BO VON NSDP NAM 2010_KH TPCP vung TNB (03-1-2012) 2 3" xfId="8134"/>
    <cellStyle name="T_DS KCH PHAN BO VON NSDP NAM 2010_KH TPCP vung TNB (03-1-2012) 2 4" xfId="8135"/>
    <cellStyle name="T_DS KCH PHAN BO VON NSDP NAM 2010_KH TPCP vung TNB (03-1-2012) 3" xfId="4428"/>
    <cellStyle name="T_DS KCH PHAN BO VON NSDP NAM 2010_KH TPCP vung TNB (03-1-2012) 3 2" xfId="8136"/>
    <cellStyle name="T_DS KCH PHAN BO VON NSDP NAM 2010_KH TPCP vung TNB (03-1-2012) 4" xfId="8137"/>
    <cellStyle name="T_DS KCH PHAN BO VON NSDP NAM 2010_KH TPCP vung TNB (03-1-2012) 5" xfId="8138"/>
    <cellStyle name="T_Du an khoi cong moi nam 2010" xfId="4429"/>
    <cellStyle name="T_Du an khoi cong moi nam 2010 2" xfId="4430"/>
    <cellStyle name="T_Du an khoi cong moi nam 2010 2 2" xfId="4431"/>
    <cellStyle name="T_Du an khoi cong moi nam 2010 2 2 2" xfId="8139"/>
    <cellStyle name="T_Du an khoi cong moi nam 2010 2 3" xfId="8140"/>
    <cellStyle name="T_Du an khoi cong moi nam 2010 2 4" xfId="8141"/>
    <cellStyle name="T_Du an khoi cong moi nam 2010 3" xfId="4432"/>
    <cellStyle name="T_Du an khoi cong moi nam 2010 3 2" xfId="8142"/>
    <cellStyle name="T_Du an khoi cong moi nam 2010 4" xfId="8143"/>
    <cellStyle name="T_Du an khoi cong moi nam 2010 5" xfId="8144"/>
    <cellStyle name="T_Du an khoi cong moi nam 2010_!1 1 bao cao giao KH ve HTCMT vung TNB   12-12-2011" xfId="4433"/>
    <cellStyle name="T_Du an khoi cong moi nam 2010_!1 1 bao cao giao KH ve HTCMT vung TNB   12-12-2011 2" xfId="4434"/>
    <cellStyle name="T_Du an khoi cong moi nam 2010_!1 1 bao cao giao KH ve HTCMT vung TNB   12-12-2011 2 2" xfId="4435"/>
    <cellStyle name="T_Du an khoi cong moi nam 2010_!1 1 bao cao giao KH ve HTCMT vung TNB   12-12-2011 2 2 2" xfId="8145"/>
    <cellStyle name="T_Du an khoi cong moi nam 2010_!1 1 bao cao giao KH ve HTCMT vung TNB   12-12-2011 2 3" xfId="8146"/>
    <cellStyle name="T_Du an khoi cong moi nam 2010_!1 1 bao cao giao KH ve HTCMT vung TNB   12-12-2011 2 4" xfId="8147"/>
    <cellStyle name="T_Du an khoi cong moi nam 2010_!1 1 bao cao giao KH ve HTCMT vung TNB   12-12-2011 3" xfId="4436"/>
    <cellStyle name="T_Du an khoi cong moi nam 2010_!1 1 bao cao giao KH ve HTCMT vung TNB   12-12-2011 3 2" xfId="8148"/>
    <cellStyle name="T_Du an khoi cong moi nam 2010_!1 1 bao cao giao KH ve HTCMT vung TNB   12-12-2011 4" xfId="8149"/>
    <cellStyle name="T_Du an khoi cong moi nam 2010_!1 1 bao cao giao KH ve HTCMT vung TNB   12-12-2011 5" xfId="8150"/>
    <cellStyle name="T_Du an khoi cong moi nam 2010_Bieu TPCP 2015-xin keo dai 3.2016" xfId="8151"/>
    <cellStyle name="T_Du an khoi cong moi nam 2010_Bieu TPCP 2015-xin keo dai 3.2016 2" xfId="8152"/>
    <cellStyle name="T_Du an khoi cong moi nam 2010_KH TPCP vung TNB (03-1-2012)" xfId="4437"/>
    <cellStyle name="T_Du an khoi cong moi nam 2010_KH TPCP vung TNB (03-1-2012) 2" xfId="4438"/>
    <cellStyle name="T_Du an khoi cong moi nam 2010_KH TPCP vung TNB (03-1-2012) 2 2" xfId="4439"/>
    <cellStyle name="T_Du an khoi cong moi nam 2010_KH TPCP vung TNB (03-1-2012) 2 2 2" xfId="8153"/>
    <cellStyle name="T_Du an khoi cong moi nam 2010_KH TPCP vung TNB (03-1-2012) 2 3" xfId="8154"/>
    <cellStyle name="T_Du an khoi cong moi nam 2010_KH TPCP vung TNB (03-1-2012) 2 4" xfId="8155"/>
    <cellStyle name="T_Du an khoi cong moi nam 2010_KH TPCP vung TNB (03-1-2012) 3" xfId="4440"/>
    <cellStyle name="T_Du an khoi cong moi nam 2010_KH TPCP vung TNB (03-1-2012) 3 2" xfId="8156"/>
    <cellStyle name="T_Du an khoi cong moi nam 2010_KH TPCP vung TNB (03-1-2012) 4" xfId="8157"/>
    <cellStyle name="T_Du an khoi cong moi nam 2010_KH TPCP vung TNB (03-1-2012) 5" xfId="8158"/>
    <cellStyle name="T_Du an khoi cong moi nam 2010_ra soat theo 7356" xfId="8159"/>
    <cellStyle name="T_Du an khoi cong moi nam 2010_ra soat theo 7356 2" xfId="8160"/>
    <cellStyle name="T_Du an khoi cong moi nam 2010_ra soat theo 7356_Bao cao no dong XDCB-9590-BYT-Rut gon" xfId="8161"/>
    <cellStyle name="T_Du an khoi cong moi nam 2010_ra soat theo 7356_Bao cao no dong XDCB-9590-BYT-Rut gon 2" xfId="8162"/>
    <cellStyle name="T_Du an khoi cong moi nam 2010_ra soat theo 7356_Bieu 11-TPCP KH 2013" xfId="8163"/>
    <cellStyle name="T_Du an khoi cong moi nam 2010_ra soat theo 7356_Bieu 11-TPCP KH 2013 2" xfId="8164"/>
    <cellStyle name="T_Du an khoi cong moi nam 2010_TONG HOP CHUNG 3.2.2012 (ban cuoi)" xfId="8165"/>
    <cellStyle name="T_Du an khoi cong moi nam 2010_TONG HOP CHUNG 3.2.2012 (ban cuoi) 2" xfId="8166"/>
    <cellStyle name="T_Du an khoi cong moi nam 2010_TONG HOP CHUNG 3.2.2012 (ban cuoi)_Bao cao no dong XDCB-9590-BYT-Rut gon" xfId="8167"/>
    <cellStyle name="T_Du an khoi cong moi nam 2010_TONG HOP CHUNG 3.2.2012 (ban cuoi)_Bao cao no dong XDCB-9590-BYT-Rut gon 2" xfId="8168"/>
    <cellStyle name="T_DU AN TKQH VA CHUAN BI DAU TU NAM 2007 sua ngay 9-11" xfId="4441"/>
    <cellStyle name="T_DU AN TKQH VA CHUAN BI DAU TU NAM 2007 sua ngay 9-11 2" xfId="4442"/>
    <cellStyle name="T_DU AN TKQH VA CHUAN BI DAU TU NAM 2007 sua ngay 9-11 2 2" xfId="4443"/>
    <cellStyle name="T_DU AN TKQH VA CHUAN BI DAU TU NAM 2007 sua ngay 9-11 2 2 2" xfId="8169"/>
    <cellStyle name="T_DU AN TKQH VA CHUAN BI DAU TU NAM 2007 sua ngay 9-11 2 3" xfId="8170"/>
    <cellStyle name="T_DU AN TKQH VA CHUAN BI DAU TU NAM 2007 sua ngay 9-11 2 4" xfId="8171"/>
    <cellStyle name="T_DU AN TKQH VA CHUAN BI DAU TU NAM 2007 sua ngay 9-11 3" xfId="4444"/>
    <cellStyle name="T_DU AN TKQH VA CHUAN BI DAU TU NAM 2007 sua ngay 9-11 3 2" xfId="8172"/>
    <cellStyle name="T_DU AN TKQH VA CHUAN BI DAU TU NAM 2007 sua ngay 9-11 4" xfId="8173"/>
    <cellStyle name="T_DU AN TKQH VA CHUAN BI DAU TU NAM 2007 sua ngay 9-11 5" xfId="8174"/>
    <cellStyle name="T_DU AN TKQH VA CHUAN BI DAU TU NAM 2007 sua ngay 9-11_!1 1 bao cao giao KH ve HTCMT vung TNB   12-12-2011" xfId="4445"/>
    <cellStyle name="T_DU AN TKQH VA CHUAN BI DAU TU NAM 2007 sua ngay 9-11_!1 1 bao cao giao KH ve HTCMT vung TNB   12-12-2011 2" xfId="4446"/>
    <cellStyle name="T_DU AN TKQH VA CHUAN BI DAU TU NAM 2007 sua ngay 9-11_!1 1 bao cao giao KH ve HTCMT vung TNB   12-12-2011 2 2" xfId="4447"/>
    <cellStyle name="T_DU AN TKQH VA CHUAN BI DAU TU NAM 2007 sua ngay 9-11_!1 1 bao cao giao KH ve HTCMT vung TNB   12-12-2011 2 2 2" xfId="8175"/>
    <cellStyle name="T_DU AN TKQH VA CHUAN BI DAU TU NAM 2007 sua ngay 9-11_!1 1 bao cao giao KH ve HTCMT vung TNB   12-12-2011 2 3" xfId="8176"/>
    <cellStyle name="T_DU AN TKQH VA CHUAN BI DAU TU NAM 2007 sua ngay 9-11_!1 1 bao cao giao KH ve HTCMT vung TNB   12-12-2011 2 4" xfId="8177"/>
    <cellStyle name="T_DU AN TKQH VA CHUAN BI DAU TU NAM 2007 sua ngay 9-11_!1 1 bao cao giao KH ve HTCMT vung TNB   12-12-2011 3" xfId="4448"/>
    <cellStyle name="T_DU AN TKQH VA CHUAN BI DAU TU NAM 2007 sua ngay 9-11_!1 1 bao cao giao KH ve HTCMT vung TNB   12-12-2011 3 2" xfId="8178"/>
    <cellStyle name="T_DU AN TKQH VA CHUAN BI DAU TU NAM 2007 sua ngay 9-11_!1 1 bao cao giao KH ve HTCMT vung TNB   12-12-2011 4" xfId="8179"/>
    <cellStyle name="T_DU AN TKQH VA CHUAN BI DAU TU NAM 2007 sua ngay 9-11_!1 1 bao cao giao KH ve HTCMT vung TNB   12-12-2011 5" xfId="8180"/>
    <cellStyle name="T_DU AN TKQH VA CHUAN BI DAU TU NAM 2007 sua ngay 9-11_Bieu mau danh muc du an thuoc CTMTQG nam 2008" xfId="4449"/>
    <cellStyle name="T_DU AN TKQH VA CHUAN BI DAU TU NAM 2007 sua ngay 9-11_Bieu mau danh muc du an thuoc CTMTQG nam 2008 2" xfId="4450"/>
    <cellStyle name="T_DU AN TKQH VA CHUAN BI DAU TU NAM 2007 sua ngay 9-11_Bieu mau danh muc du an thuoc CTMTQG nam 2008 2 2" xfId="4451"/>
    <cellStyle name="T_DU AN TKQH VA CHUAN BI DAU TU NAM 2007 sua ngay 9-11_Bieu mau danh muc du an thuoc CTMTQG nam 2008 2 2 2" xfId="8181"/>
    <cellStyle name="T_DU AN TKQH VA CHUAN BI DAU TU NAM 2007 sua ngay 9-11_Bieu mau danh muc du an thuoc CTMTQG nam 2008 2 3" xfId="8182"/>
    <cellStyle name="T_DU AN TKQH VA CHUAN BI DAU TU NAM 2007 sua ngay 9-11_Bieu mau danh muc du an thuoc CTMTQG nam 2008 2 4" xfId="8183"/>
    <cellStyle name="T_DU AN TKQH VA CHUAN BI DAU TU NAM 2007 sua ngay 9-11_Bieu mau danh muc du an thuoc CTMTQG nam 2008 3" xfId="4452"/>
    <cellStyle name="T_DU AN TKQH VA CHUAN BI DAU TU NAM 2007 sua ngay 9-11_Bieu mau danh muc du an thuoc CTMTQG nam 2008 3 2" xfId="8184"/>
    <cellStyle name="T_DU AN TKQH VA CHUAN BI DAU TU NAM 2007 sua ngay 9-11_Bieu mau danh muc du an thuoc CTMTQG nam 2008 4" xfId="8185"/>
    <cellStyle name="T_DU AN TKQH VA CHUAN BI DAU TU NAM 2007 sua ngay 9-11_Bieu mau danh muc du an thuoc CTMTQG nam 2008 5" xfId="8186"/>
    <cellStyle name="T_DU AN TKQH VA CHUAN BI DAU TU NAM 2007 sua ngay 9-11_Bieu mau danh muc du an thuoc CTMTQG nam 2008_!1 1 bao cao giao KH ve HTCMT vung TNB   12-12-2011" xfId="4453"/>
    <cellStyle name="T_DU AN TKQH VA CHUAN BI DAU TU NAM 2007 sua ngay 9-11_Bieu mau danh muc du an thuoc CTMTQG nam 2008_!1 1 bao cao giao KH ve HTCMT vung TNB   12-12-2011 2" xfId="4454"/>
    <cellStyle name="T_DU AN TKQH VA CHUAN BI DAU TU NAM 2007 sua ngay 9-11_Bieu mau danh muc du an thuoc CTMTQG nam 2008_!1 1 bao cao giao KH ve HTCMT vung TNB   12-12-2011 2 2" xfId="4455"/>
    <cellStyle name="T_DU AN TKQH VA CHUAN BI DAU TU NAM 2007 sua ngay 9-11_Bieu mau danh muc du an thuoc CTMTQG nam 2008_!1 1 bao cao giao KH ve HTCMT vung TNB   12-12-2011 2 2 2" xfId="8187"/>
    <cellStyle name="T_DU AN TKQH VA CHUAN BI DAU TU NAM 2007 sua ngay 9-11_Bieu mau danh muc du an thuoc CTMTQG nam 2008_!1 1 bao cao giao KH ve HTCMT vung TNB   12-12-2011 2 3" xfId="8188"/>
    <cellStyle name="T_DU AN TKQH VA CHUAN BI DAU TU NAM 2007 sua ngay 9-11_Bieu mau danh muc du an thuoc CTMTQG nam 2008_!1 1 bao cao giao KH ve HTCMT vung TNB   12-12-2011 2 4" xfId="8189"/>
    <cellStyle name="T_DU AN TKQH VA CHUAN BI DAU TU NAM 2007 sua ngay 9-11_Bieu mau danh muc du an thuoc CTMTQG nam 2008_!1 1 bao cao giao KH ve HTCMT vung TNB   12-12-2011 3" xfId="4456"/>
    <cellStyle name="T_DU AN TKQH VA CHUAN BI DAU TU NAM 2007 sua ngay 9-11_Bieu mau danh muc du an thuoc CTMTQG nam 2008_!1 1 bao cao giao KH ve HTCMT vung TNB   12-12-2011 3 2" xfId="8190"/>
    <cellStyle name="T_DU AN TKQH VA CHUAN BI DAU TU NAM 2007 sua ngay 9-11_Bieu mau danh muc du an thuoc CTMTQG nam 2008_!1 1 bao cao giao KH ve HTCMT vung TNB   12-12-2011 4" xfId="8191"/>
    <cellStyle name="T_DU AN TKQH VA CHUAN BI DAU TU NAM 2007 sua ngay 9-11_Bieu mau danh muc du an thuoc CTMTQG nam 2008_!1 1 bao cao giao KH ve HTCMT vung TNB   12-12-2011 5" xfId="8192"/>
    <cellStyle name="T_DU AN TKQH VA CHUAN BI DAU TU NAM 2007 sua ngay 9-11_Bieu mau danh muc du an thuoc CTMTQG nam 2008_Bieu TPCP 2015-xin keo dai 3.2016" xfId="8193"/>
    <cellStyle name="T_DU AN TKQH VA CHUAN BI DAU TU NAM 2007 sua ngay 9-11_Bieu mau danh muc du an thuoc CTMTQG nam 2008_Bieu TPCP 2015-xin keo dai 3.2016 2" xfId="8194"/>
    <cellStyle name="T_DU AN TKQH VA CHUAN BI DAU TU NAM 2007 sua ngay 9-11_Bieu mau danh muc du an thuoc CTMTQG nam 2008_KH TPCP vung TNB (03-1-2012)" xfId="4457"/>
    <cellStyle name="T_DU AN TKQH VA CHUAN BI DAU TU NAM 2007 sua ngay 9-11_Bieu mau danh muc du an thuoc CTMTQG nam 2008_KH TPCP vung TNB (03-1-2012) 2" xfId="4458"/>
    <cellStyle name="T_DU AN TKQH VA CHUAN BI DAU TU NAM 2007 sua ngay 9-11_Bieu mau danh muc du an thuoc CTMTQG nam 2008_KH TPCP vung TNB (03-1-2012) 2 2" xfId="4459"/>
    <cellStyle name="T_DU AN TKQH VA CHUAN BI DAU TU NAM 2007 sua ngay 9-11_Bieu mau danh muc du an thuoc CTMTQG nam 2008_KH TPCP vung TNB (03-1-2012) 2 2 2" xfId="8195"/>
    <cellStyle name="T_DU AN TKQH VA CHUAN BI DAU TU NAM 2007 sua ngay 9-11_Bieu mau danh muc du an thuoc CTMTQG nam 2008_KH TPCP vung TNB (03-1-2012) 2 3" xfId="8196"/>
    <cellStyle name="T_DU AN TKQH VA CHUAN BI DAU TU NAM 2007 sua ngay 9-11_Bieu mau danh muc du an thuoc CTMTQG nam 2008_KH TPCP vung TNB (03-1-2012) 2 4" xfId="8197"/>
    <cellStyle name="T_DU AN TKQH VA CHUAN BI DAU TU NAM 2007 sua ngay 9-11_Bieu mau danh muc du an thuoc CTMTQG nam 2008_KH TPCP vung TNB (03-1-2012) 3" xfId="4460"/>
    <cellStyle name="T_DU AN TKQH VA CHUAN BI DAU TU NAM 2007 sua ngay 9-11_Bieu mau danh muc du an thuoc CTMTQG nam 2008_KH TPCP vung TNB (03-1-2012) 3 2" xfId="8198"/>
    <cellStyle name="T_DU AN TKQH VA CHUAN BI DAU TU NAM 2007 sua ngay 9-11_Bieu mau danh muc du an thuoc CTMTQG nam 2008_KH TPCP vung TNB (03-1-2012) 4" xfId="8199"/>
    <cellStyle name="T_DU AN TKQH VA CHUAN BI DAU TU NAM 2007 sua ngay 9-11_Bieu mau danh muc du an thuoc CTMTQG nam 2008_KH TPCP vung TNB (03-1-2012) 5" xfId="8200"/>
    <cellStyle name="T_DU AN TKQH VA CHUAN BI DAU TU NAM 2007 sua ngay 9-11_Bieu mau danh muc du an thuoc CTMTQG nam 2008_ra soat theo 7356" xfId="8201"/>
    <cellStyle name="T_DU AN TKQH VA CHUAN BI DAU TU NAM 2007 sua ngay 9-11_Bieu mau danh muc du an thuoc CTMTQG nam 2008_ra soat theo 7356 2" xfId="8202"/>
    <cellStyle name="T_DU AN TKQH VA CHUAN BI DAU TU NAM 2007 sua ngay 9-11_Bieu mau danh muc du an thuoc CTMTQG nam 2008_ra soat theo 7356_Bao cao no dong XDCB-9590-BYT-Rut gon" xfId="8203"/>
    <cellStyle name="T_DU AN TKQH VA CHUAN BI DAU TU NAM 2007 sua ngay 9-11_Bieu mau danh muc du an thuoc CTMTQG nam 2008_ra soat theo 7356_Bao cao no dong XDCB-9590-BYT-Rut gon 2" xfId="8204"/>
    <cellStyle name="T_DU AN TKQH VA CHUAN BI DAU TU NAM 2007 sua ngay 9-11_Bieu mau danh muc du an thuoc CTMTQG nam 2008_ra soat theo 7356_Bieu 11-TPCP KH 2013" xfId="8205"/>
    <cellStyle name="T_DU AN TKQH VA CHUAN BI DAU TU NAM 2007 sua ngay 9-11_Bieu mau danh muc du an thuoc CTMTQG nam 2008_ra soat theo 7356_Bieu 11-TPCP KH 2013 2" xfId="8206"/>
    <cellStyle name="T_DU AN TKQH VA CHUAN BI DAU TU NAM 2007 sua ngay 9-11_Bieu mau danh muc du an thuoc CTMTQG nam 2008_TONG HOP CHUNG 3.2.2012 (ban cuoi)" xfId="8207"/>
    <cellStyle name="T_DU AN TKQH VA CHUAN BI DAU TU NAM 2007 sua ngay 9-11_Bieu mau danh muc du an thuoc CTMTQG nam 2008_TONG HOP CHUNG 3.2.2012 (ban cuoi) 2" xfId="8208"/>
    <cellStyle name="T_DU AN TKQH VA CHUAN BI DAU TU NAM 2007 sua ngay 9-11_Bieu mau danh muc du an thuoc CTMTQG nam 2008_TONG HOP CHUNG 3.2.2012 (ban cuoi)_Bao cao no dong XDCB-9590-BYT-Rut gon" xfId="8209"/>
    <cellStyle name="T_DU AN TKQH VA CHUAN BI DAU TU NAM 2007 sua ngay 9-11_Bieu mau danh muc du an thuoc CTMTQG nam 2008_TONG HOP CHUNG 3.2.2012 (ban cuoi)_Bao cao no dong XDCB-9590-BYT-Rut gon 2" xfId="8210"/>
    <cellStyle name="T_DU AN TKQH VA CHUAN BI DAU TU NAM 2007 sua ngay 9-11_Bieu TPCP 2015-xin keo dai 3.2016" xfId="8211"/>
    <cellStyle name="T_DU AN TKQH VA CHUAN BI DAU TU NAM 2007 sua ngay 9-11_Bieu TPCP 2015-xin keo dai 3.2016 2" xfId="8212"/>
    <cellStyle name="T_DU AN TKQH VA CHUAN BI DAU TU NAM 2007 sua ngay 9-11_Du an khoi cong moi nam 2010" xfId="4461"/>
    <cellStyle name="T_DU AN TKQH VA CHUAN BI DAU TU NAM 2007 sua ngay 9-11_Du an khoi cong moi nam 2010 2" xfId="4462"/>
    <cellStyle name="T_DU AN TKQH VA CHUAN BI DAU TU NAM 2007 sua ngay 9-11_Du an khoi cong moi nam 2010 2 2" xfId="4463"/>
    <cellStyle name="T_DU AN TKQH VA CHUAN BI DAU TU NAM 2007 sua ngay 9-11_Du an khoi cong moi nam 2010 2 2 2" xfId="8213"/>
    <cellStyle name="T_DU AN TKQH VA CHUAN BI DAU TU NAM 2007 sua ngay 9-11_Du an khoi cong moi nam 2010 2 3" xfId="8214"/>
    <cellStyle name="T_DU AN TKQH VA CHUAN BI DAU TU NAM 2007 sua ngay 9-11_Du an khoi cong moi nam 2010 2 4" xfId="8215"/>
    <cellStyle name="T_DU AN TKQH VA CHUAN BI DAU TU NAM 2007 sua ngay 9-11_Du an khoi cong moi nam 2010 3" xfId="4464"/>
    <cellStyle name="T_DU AN TKQH VA CHUAN BI DAU TU NAM 2007 sua ngay 9-11_Du an khoi cong moi nam 2010 3 2" xfId="8216"/>
    <cellStyle name="T_DU AN TKQH VA CHUAN BI DAU TU NAM 2007 sua ngay 9-11_Du an khoi cong moi nam 2010 4" xfId="8217"/>
    <cellStyle name="T_DU AN TKQH VA CHUAN BI DAU TU NAM 2007 sua ngay 9-11_Du an khoi cong moi nam 2010 5" xfId="8218"/>
    <cellStyle name="T_DU AN TKQH VA CHUAN BI DAU TU NAM 2007 sua ngay 9-11_Du an khoi cong moi nam 2010_!1 1 bao cao giao KH ve HTCMT vung TNB   12-12-2011" xfId="4465"/>
    <cellStyle name="T_DU AN TKQH VA CHUAN BI DAU TU NAM 2007 sua ngay 9-11_Du an khoi cong moi nam 2010_!1 1 bao cao giao KH ve HTCMT vung TNB   12-12-2011 2" xfId="4466"/>
    <cellStyle name="T_DU AN TKQH VA CHUAN BI DAU TU NAM 2007 sua ngay 9-11_Du an khoi cong moi nam 2010_!1 1 bao cao giao KH ve HTCMT vung TNB   12-12-2011 2 2" xfId="4467"/>
    <cellStyle name="T_DU AN TKQH VA CHUAN BI DAU TU NAM 2007 sua ngay 9-11_Du an khoi cong moi nam 2010_!1 1 bao cao giao KH ve HTCMT vung TNB   12-12-2011 2 2 2" xfId="8219"/>
    <cellStyle name="T_DU AN TKQH VA CHUAN BI DAU TU NAM 2007 sua ngay 9-11_Du an khoi cong moi nam 2010_!1 1 bao cao giao KH ve HTCMT vung TNB   12-12-2011 2 3" xfId="8220"/>
    <cellStyle name="T_DU AN TKQH VA CHUAN BI DAU TU NAM 2007 sua ngay 9-11_Du an khoi cong moi nam 2010_!1 1 bao cao giao KH ve HTCMT vung TNB   12-12-2011 2 4" xfId="8221"/>
    <cellStyle name="T_DU AN TKQH VA CHUAN BI DAU TU NAM 2007 sua ngay 9-11_Du an khoi cong moi nam 2010_!1 1 bao cao giao KH ve HTCMT vung TNB   12-12-2011 3" xfId="4468"/>
    <cellStyle name="T_DU AN TKQH VA CHUAN BI DAU TU NAM 2007 sua ngay 9-11_Du an khoi cong moi nam 2010_!1 1 bao cao giao KH ve HTCMT vung TNB   12-12-2011 3 2" xfId="8222"/>
    <cellStyle name="T_DU AN TKQH VA CHUAN BI DAU TU NAM 2007 sua ngay 9-11_Du an khoi cong moi nam 2010_!1 1 bao cao giao KH ve HTCMT vung TNB   12-12-2011 4" xfId="8223"/>
    <cellStyle name="T_DU AN TKQH VA CHUAN BI DAU TU NAM 2007 sua ngay 9-11_Du an khoi cong moi nam 2010_!1 1 bao cao giao KH ve HTCMT vung TNB   12-12-2011 5" xfId="8224"/>
    <cellStyle name="T_DU AN TKQH VA CHUAN BI DAU TU NAM 2007 sua ngay 9-11_Du an khoi cong moi nam 2010_Bieu TPCP 2015-xin keo dai 3.2016" xfId="8225"/>
    <cellStyle name="T_DU AN TKQH VA CHUAN BI DAU TU NAM 2007 sua ngay 9-11_Du an khoi cong moi nam 2010_Bieu TPCP 2015-xin keo dai 3.2016 2" xfId="8226"/>
    <cellStyle name="T_DU AN TKQH VA CHUAN BI DAU TU NAM 2007 sua ngay 9-11_Du an khoi cong moi nam 2010_KH TPCP vung TNB (03-1-2012)" xfId="4469"/>
    <cellStyle name="T_DU AN TKQH VA CHUAN BI DAU TU NAM 2007 sua ngay 9-11_Du an khoi cong moi nam 2010_KH TPCP vung TNB (03-1-2012) 2" xfId="4470"/>
    <cellStyle name="T_DU AN TKQH VA CHUAN BI DAU TU NAM 2007 sua ngay 9-11_Du an khoi cong moi nam 2010_KH TPCP vung TNB (03-1-2012) 2 2" xfId="4471"/>
    <cellStyle name="T_DU AN TKQH VA CHUAN BI DAU TU NAM 2007 sua ngay 9-11_Du an khoi cong moi nam 2010_KH TPCP vung TNB (03-1-2012) 2 2 2" xfId="8227"/>
    <cellStyle name="T_DU AN TKQH VA CHUAN BI DAU TU NAM 2007 sua ngay 9-11_Du an khoi cong moi nam 2010_KH TPCP vung TNB (03-1-2012) 2 3" xfId="8228"/>
    <cellStyle name="T_DU AN TKQH VA CHUAN BI DAU TU NAM 2007 sua ngay 9-11_Du an khoi cong moi nam 2010_KH TPCP vung TNB (03-1-2012) 2 4" xfId="8229"/>
    <cellStyle name="T_DU AN TKQH VA CHUAN BI DAU TU NAM 2007 sua ngay 9-11_Du an khoi cong moi nam 2010_KH TPCP vung TNB (03-1-2012) 3" xfId="4472"/>
    <cellStyle name="T_DU AN TKQH VA CHUAN BI DAU TU NAM 2007 sua ngay 9-11_Du an khoi cong moi nam 2010_KH TPCP vung TNB (03-1-2012) 3 2" xfId="8230"/>
    <cellStyle name="T_DU AN TKQH VA CHUAN BI DAU TU NAM 2007 sua ngay 9-11_Du an khoi cong moi nam 2010_KH TPCP vung TNB (03-1-2012) 4" xfId="8231"/>
    <cellStyle name="T_DU AN TKQH VA CHUAN BI DAU TU NAM 2007 sua ngay 9-11_Du an khoi cong moi nam 2010_KH TPCP vung TNB (03-1-2012) 5" xfId="8232"/>
    <cellStyle name="T_DU AN TKQH VA CHUAN BI DAU TU NAM 2007 sua ngay 9-11_Du an khoi cong moi nam 2010_ra soat theo 7356" xfId="8233"/>
    <cellStyle name="T_DU AN TKQH VA CHUAN BI DAU TU NAM 2007 sua ngay 9-11_Du an khoi cong moi nam 2010_ra soat theo 7356 2" xfId="8234"/>
    <cellStyle name="T_DU AN TKQH VA CHUAN BI DAU TU NAM 2007 sua ngay 9-11_Du an khoi cong moi nam 2010_ra soat theo 7356_Bao cao no dong XDCB-9590-BYT-Rut gon" xfId="8235"/>
    <cellStyle name="T_DU AN TKQH VA CHUAN BI DAU TU NAM 2007 sua ngay 9-11_Du an khoi cong moi nam 2010_ra soat theo 7356_Bao cao no dong XDCB-9590-BYT-Rut gon 2" xfId="8236"/>
    <cellStyle name="T_DU AN TKQH VA CHUAN BI DAU TU NAM 2007 sua ngay 9-11_Du an khoi cong moi nam 2010_ra soat theo 7356_Bieu 11-TPCP KH 2013" xfId="8237"/>
    <cellStyle name="T_DU AN TKQH VA CHUAN BI DAU TU NAM 2007 sua ngay 9-11_Du an khoi cong moi nam 2010_ra soat theo 7356_Bieu 11-TPCP KH 2013 2" xfId="8238"/>
    <cellStyle name="T_DU AN TKQH VA CHUAN BI DAU TU NAM 2007 sua ngay 9-11_Du an khoi cong moi nam 2010_TONG HOP CHUNG 3.2.2012 (ban cuoi)" xfId="8239"/>
    <cellStyle name="T_DU AN TKQH VA CHUAN BI DAU TU NAM 2007 sua ngay 9-11_Du an khoi cong moi nam 2010_TONG HOP CHUNG 3.2.2012 (ban cuoi) 2" xfId="8240"/>
    <cellStyle name="T_DU AN TKQH VA CHUAN BI DAU TU NAM 2007 sua ngay 9-11_Du an khoi cong moi nam 2010_TONG HOP CHUNG 3.2.2012 (ban cuoi)_Bao cao no dong XDCB-9590-BYT-Rut gon" xfId="8241"/>
    <cellStyle name="T_DU AN TKQH VA CHUAN BI DAU TU NAM 2007 sua ngay 9-11_Du an khoi cong moi nam 2010_TONG HOP CHUNG 3.2.2012 (ban cuoi)_Bao cao no dong XDCB-9590-BYT-Rut gon 2" xfId="8242"/>
    <cellStyle name="T_DU AN TKQH VA CHUAN BI DAU TU NAM 2007 sua ngay 9-11_Ket qua phan bo von nam 2008" xfId="4473"/>
    <cellStyle name="T_DU AN TKQH VA CHUAN BI DAU TU NAM 2007 sua ngay 9-11_Ket qua phan bo von nam 2008 2" xfId="4474"/>
    <cellStyle name="T_DU AN TKQH VA CHUAN BI DAU TU NAM 2007 sua ngay 9-11_Ket qua phan bo von nam 2008 2 2" xfId="4475"/>
    <cellStyle name="T_DU AN TKQH VA CHUAN BI DAU TU NAM 2007 sua ngay 9-11_Ket qua phan bo von nam 2008 2 2 2" xfId="8243"/>
    <cellStyle name="T_DU AN TKQH VA CHUAN BI DAU TU NAM 2007 sua ngay 9-11_Ket qua phan bo von nam 2008 2 3" xfId="8244"/>
    <cellStyle name="T_DU AN TKQH VA CHUAN BI DAU TU NAM 2007 sua ngay 9-11_Ket qua phan bo von nam 2008 2 4" xfId="8245"/>
    <cellStyle name="T_DU AN TKQH VA CHUAN BI DAU TU NAM 2007 sua ngay 9-11_Ket qua phan bo von nam 2008 3" xfId="4476"/>
    <cellStyle name="T_DU AN TKQH VA CHUAN BI DAU TU NAM 2007 sua ngay 9-11_Ket qua phan bo von nam 2008 3 2" xfId="8246"/>
    <cellStyle name="T_DU AN TKQH VA CHUAN BI DAU TU NAM 2007 sua ngay 9-11_Ket qua phan bo von nam 2008 4" xfId="8247"/>
    <cellStyle name="T_DU AN TKQH VA CHUAN BI DAU TU NAM 2007 sua ngay 9-11_Ket qua phan bo von nam 2008 5" xfId="8248"/>
    <cellStyle name="T_DU AN TKQH VA CHUAN BI DAU TU NAM 2007 sua ngay 9-11_Ket qua phan bo von nam 2008_!1 1 bao cao giao KH ve HTCMT vung TNB   12-12-2011" xfId="4477"/>
    <cellStyle name="T_DU AN TKQH VA CHUAN BI DAU TU NAM 2007 sua ngay 9-11_Ket qua phan bo von nam 2008_!1 1 bao cao giao KH ve HTCMT vung TNB   12-12-2011 2" xfId="4478"/>
    <cellStyle name="T_DU AN TKQH VA CHUAN BI DAU TU NAM 2007 sua ngay 9-11_Ket qua phan bo von nam 2008_!1 1 bao cao giao KH ve HTCMT vung TNB   12-12-2011 2 2" xfId="4479"/>
    <cellStyle name="T_DU AN TKQH VA CHUAN BI DAU TU NAM 2007 sua ngay 9-11_Ket qua phan bo von nam 2008_!1 1 bao cao giao KH ve HTCMT vung TNB   12-12-2011 2 2 2" xfId="8249"/>
    <cellStyle name="T_DU AN TKQH VA CHUAN BI DAU TU NAM 2007 sua ngay 9-11_Ket qua phan bo von nam 2008_!1 1 bao cao giao KH ve HTCMT vung TNB   12-12-2011 2 3" xfId="8250"/>
    <cellStyle name="T_DU AN TKQH VA CHUAN BI DAU TU NAM 2007 sua ngay 9-11_Ket qua phan bo von nam 2008_!1 1 bao cao giao KH ve HTCMT vung TNB   12-12-2011 2 4" xfId="8251"/>
    <cellStyle name="T_DU AN TKQH VA CHUAN BI DAU TU NAM 2007 sua ngay 9-11_Ket qua phan bo von nam 2008_!1 1 bao cao giao KH ve HTCMT vung TNB   12-12-2011 3" xfId="4480"/>
    <cellStyle name="T_DU AN TKQH VA CHUAN BI DAU TU NAM 2007 sua ngay 9-11_Ket qua phan bo von nam 2008_!1 1 bao cao giao KH ve HTCMT vung TNB   12-12-2011 3 2" xfId="8252"/>
    <cellStyle name="T_DU AN TKQH VA CHUAN BI DAU TU NAM 2007 sua ngay 9-11_Ket qua phan bo von nam 2008_!1 1 bao cao giao KH ve HTCMT vung TNB   12-12-2011 4" xfId="8253"/>
    <cellStyle name="T_DU AN TKQH VA CHUAN BI DAU TU NAM 2007 sua ngay 9-11_Ket qua phan bo von nam 2008_!1 1 bao cao giao KH ve HTCMT vung TNB   12-12-2011 5" xfId="8254"/>
    <cellStyle name="T_DU AN TKQH VA CHUAN BI DAU TU NAM 2007 sua ngay 9-11_Ket qua phan bo von nam 2008_Bieu TPCP 2015-xin keo dai 3.2016" xfId="8255"/>
    <cellStyle name="T_DU AN TKQH VA CHUAN BI DAU TU NAM 2007 sua ngay 9-11_Ket qua phan bo von nam 2008_Bieu TPCP 2015-xin keo dai 3.2016 2" xfId="8256"/>
    <cellStyle name="T_DU AN TKQH VA CHUAN BI DAU TU NAM 2007 sua ngay 9-11_Ket qua phan bo von nam 2008_KH TPCP vung TNB (03-1-2012)" xfId="4481"/>
    <cellStyle name="T_DU AN TKQH VA CHUAN BI DAU TU NAM 2007 sua ngay 9-11_Ket qua phan bo von nam 2008_KH TPCP vung TNB (03-1-2012) 2" xfId="4482"/>
    <cellStyle name="T_DU AN TKQH VA CHUAN BI DAU TU NAM 2007 sua ngay 9-11_Ket qua phan bo von nam 2008_KH TPCP vung TNB (03-1-2012) 2 2" xfId="4483"/>
    <cellStyle name="T_DU AN TKQH VA CHUAN BI DAU TU NAM 2007 sua ngay 9-11_Ket qua phan bo von nam 2008_KH TPCP vung TNB (03-1-2012) 2 2 2" xfId="8257"/>
    <cellStyle name="T_DU AN TKQH VA CHUAN BI DAU TU NAM 2007 sua ngay 9-11_Ket qua phan bo von nam 2008_KH TPCP vung TNB (03-1-2012) 2 3" xfId="8258"/>
    <cellStyle name="T_DU AN TKQH VA CHUAN BI DAU TU NAM 2007 sua ngay 9-11_Ket qua phan bo von nam 2008_KH TPCP vung TNB (03-1-2012) 2 4" xfId="8259"/>
    <cellStyle name="T_DU AN TKQH VA CHUAN BI DAU TU NAM 2007 sua ngay 9-11_Ket qua phan bo von nam 2008_KH TPCP vung TNB (03-1-2012) 3" xfId="4484"/>
    <cellStyle name="T_DU AN TKQH VA CHUAN BI DAU TU NAM 2007 sua ngay 9-11_Ket qua phan bo von nam 2008_KH TPCP vung TNB (03-1-2012) 3 2" xfId="8260"/>
    <cellStyle name="T_DU AN TKQH VA CHUAN BI DAU TU NAM 2007 sua ngay 9-11_Ket qua phan bo von nam 2008_KH TPCP vung TNB (03-1-2012) 4" xfId="8261"/>
    <cellStyle name="T_DU AN TKQH VA CHUAN BI DAU TU NAM 2007 sua ngay 9-11_Ket qua phan bo von nam 2008_KH TPCP vung TNB (03-1-2012) 5" xfId="8262"/>
    <cellStyle name="T_DU AN TKQH VA CHUAN BI DAU TU NAM 2007 sua ngay 9-11_Ket qua phan bo von nam 2008_ra soat theo 7356" xfId="8263"/>
    <cellStyle name="T_DU AN TKQH VA CHUAN BI DAU TU NAM 2007 sua ngay 9-11_Ket qua phan bo von nam 2008_ra soat theo 7356 2" xfId="8264"/>
    <cellStyle name="T_DU AN TKQH VA CHUAN BI DAU TU NAM 2007 sua ngay 9-11_Ket qua phan bo von nam 2008_ra soat theo 7356_Bao cao no dong XDCB-9590-BYT-Rut gon" xfId="8265"/>
    <cellStyle name="T_DU AN TKQH VA CHUAN BI DAU TU NAM 2007 sua ngay 9-11_Ket qua phan bo von nam 2008_ra soat theo 7356_Bao cao no dong XDCB-9590-BYT-Rut gon 2" xfId="8266"/>
    <cellStyle name="T_DU AN TKQH VA CHUAN BI DAU TU NAM 2007 sua ngay 9-11_Ket qua phan bo von nam 2008_ra soat theo 7356_Bieu 11-TPCP KH 2013" xfId="8267"/>
    <cellStyle name="T_DU AN TKQH VA CHUAN BI DAU TU NAM 2007 sua ngay 9-11_Ket qua phan bo von nam 2008_ra soat theo 7356_Bieu 11-TPCP KH 2013 2" xfId="8268"/>
    <cellStyle name="T_DU AN TKQH VA CHUAN BI DAU TU NAM 2007 sua ngay 9-11_Ket qua phan bo von nam 2008_TONG HOP CHUNG 3.2.2012 (ban cuoi)" xfId="8269"/>
    <cellStyle name="T_DU AN TKQH VA CHUAN BI DAU TU NAM 2007 sua ngay 9-11_Ket qua phan bo von nam 2008_TONG HOP CHUNG 3.2.2012 (ban cuoi) 2" xfId="8270"/>
    <cellStyle name="T_DU AN TKQH VA CHUAN BI DAU TU NAM 2007 sua ngay 9-11_Ket qua phan bo von nam 2008_TONG HOP CHUNG 3.2.2012 (ban cuoi)_Bao cao no dong XDCB-9590-BYT-Rut gon" xfId="8271"/>
    <cellStyle name="T_DU AN TKQH VA CHUAN BI DAU TU NAM 2007 sua ngay 9-11_Ket qua phan bo von nam 2008_TONG HOP CHUNG 3.2.2012 (ban cuoi)_Bao cao no dong XDCB-9590-BYT-Rut gon 2" xfId="8272"/>
    <cellStyle name="T_DU AN TKQH VA CHUAN BI DAU TU NAM 2007 sua ngay 9-11_KH TPCP vung TNB (03-1-2012)" xfId="4485"/>
    <cellStyle name="T_DU AN TKQH VA CHUAN BI DAU TU NAM 2007 sua ngay 9-11_KH TPCP vung TNB (03-1-2012) 2" xfId="4486"/>
    <cellStyle name="T_DU AN TKQH VA CHUAN BI DAU TU NAM 2007 sua ngay 9-11_KH TPCP vung TNB (03-1-2012) 2 2" xfId="4487"/>
    <cellStyle name="T_DU AN TKQH VA CHUAN BI DAU TU NAM 2007 sua ngay 9-11_KH TPCP vung TNB (03-1-2012) 2 2 2" xfId="8273"/>
    <cellStyle name="T_DU AN TKQH VA CHUAN BI DAU TU NAM 2007 sua ngay 9-11_KH TPCP vung TNB (03-1-2012) 2 3" xfId="8274"/>
    <cellStyle name="T_DU AN TKQH VA CHUAN BI DAU TU NAM 2007 sua ngay 9-11_KH TPCP vung TNB (03-1-2012) 2 4" xfId="8275"/>
    <cellStyle name="T_DU AN TKQH VA CHUAN BI DAU TU NAM 2007 sua ngay 9-11_KH TPCP vung TNB (03-1-2012) 3" xfId="4488"/>
    <cellStyle name="T_DU AN TKQH VA CHUAN BI DAU TU NAM 2007 sua ngay 9-11_KH TPCP vung TNB (03-1-2012) 3 2" xfId="8276"/>
    <cellStyle name="T_DU AN TKQH VA CHUAN BI DAU TU NAM 2007 sua ngay 9-11_KH TPCP vung TNB (03-1-2012) 4" xfId="8277"/>
    <cellStyle name="T_DU AN TKQH VA CHUAN BI DAU TU NAM 2007 sua ngay 9-11_KH TPCP vung TNB (03-1-2012) 5" xfId="8278"/>
    <cellStyle name="T_DU AN TKQH VA CHUAN BI DAU TU NAM 2007 sua ngay 9-11_KH XDCB_2008 lan 2 sua ngay 10-11" xfId="4489"/>
    <cellStyle name="T_DU AN TKQH VA CHUAN BI DAU TU NAM 2007 sua ngay 9-11_KH XDCB_2008 lan 2 sua ngay 10-11 2" xfId="4490"/>
    <cellStyle name="T_DU AN TKQH VA CHUAN BI DAU TU NAM 2007 sua ngay 9-11_KH XDCB_2008 lan 2 sua ngay 10-11 2 2" xfId="4491"/>
    <cellStyle name="T_DU AN TKQH VA CHUAN BI DAU TU NAM 2007 sua ngay 9-11_KH XDCB_2008 lan 2 sua ngay 10-11 2 2 2" xfId="8279"/>
    <cellStyle name="T_DU AN TKQH VA CHUAN BI DAU TU NAM 2007 sua ngay 9-11_KH XDCB_2008 lan 2 sua ngay 10-11 2 3" xfId="8280"/>
    <cellStyle name="T_DU AN TKQH VA CHUAN BI DAU TU NAM 2007 sua ngay 9-11_KH XDCB_2008 lan 2 sua ngay 10-11 2 4" xfId="8281"/>
    <cellStyle name="T_DU AN TKQH VA CHUAN BI DAU TU NAM 2007 sua ngay 9-11_KH XDCB_2008 lan 2 sua ngay 10-11 3" xfId="4492"/>
    <cellStyle name="T_DU AN TKQH VA CHUAN BI DAU TU NAM 2007 sua ngay 9-11_KH XDCB_2008 lan 2 sua ngay 10-11 3 2" xfId="8282"/>
    <cellStyle name="T_DU AN TKQH VA CHUAN BI DAU TU NAM 2007 sua ngay 9-11_KH XDCB_2008 lan 2 sua ngay 10-11 4" xfId="8283"/>
    <cellStyle name="T_DU AN TKQH VA CHUAN BI DAU TU NAM 2007 sua ngay 9-11_KH XDCB_2008 lan 2 sua ngay 10-11 5" xfId="8284"/>
    <cellStyle name="T_DU AN TKQH VA CHUAN BI DAU TU NAM 2007 sua ngay 9-11_KH XDCB_2008 lan 2 sua ngay 10-11_!1 1 bao cao giao KH ve HTCMT vung TNB   12-12-2011" xfId="4493"/>
    <cellStyle name="T_DU AN TKQH VA CHUAN BI DAU TU NAM 2007 sua ngay 9-11_KH XDCB_2008 lan 2 sua ngay 10-11_!1 1 bao cao giao KH ve HTCMT vung TNB   12-12-2011 2" xfId="4494"/>
    <cellStyle name="T_DU AN TKQH VA CHUAN BI DAU TU NAM 2007 sua ngay 9-11_KH XDCB_2008 lan 2 sua ngay 10-11_!1 1 bao cao giao KH ve HTCMT vung TNB   12-12-2011 2 2" xfId="4495"/>
    <cellStyle name="T_DU AN TKQH VA CHUAN BI DAU TU NAM 2007 sua ngay 9-11_KH XDCB_2008 lan 2 sua ngay 10-11_!1 1 bao cao giao KH ve HTCMT vung TNB   12-12-2011 2 2 2" xfId="8285"/>
    <cellStyle name="T_DU AN TKQH VA CHUAN BI DAU TU NAM 2007 sua ngay 9-11_KH XDCB_2008 lan 2 sua ngay 10-11_!1 1 bao cao giao KH ve HTCMT vung TNB   12-12-2011 2 3" xfId="8286"/>
    <cellStyle name="T_DU AN TKQH VA CHUAN BI DAU TU NAM 2007 sua ngay 9-11_KH XDCB_2008 lan 2 sua ngay 10-11_!1 1 bao cao giao KH ve HTCMT vung TNB   12-12-2011 2 4" xfId="8287"/>
    <cellStyle name="T_DU AN TKQH VA CHUAN BI DAU TU NAM 2007 sua ngay 9-11_KH XDCB_2008 lan 2 sua ngay 10-11_!1 1 bao cao giao KH ve HTCMT vung TNB   12-12-2011 3" xfId="4496"/>
    <cellStyle name="T_DU AN TKQH VA CHUAN BI DAU TU NAM 2007 sua ngay 9-11_KH XDCB_2008 lan 2 sua ngay 10-11_!1 1 bao cao giao KH ve HTCMT vung TNB   12-12-2011 3 2" xfId="8288"/>
    <cellStyle name="T_DU AN TKQH VA CHUAN BI DAU TU NAM 2007 sua ngay 9-11_KH XDCB_2008 lan 2 sua ngay 10-11_!1 1 bao cao giao KH ve HTCMT vung TNB   12-12-2011 4" xfId="8289"/>
    <cellStyle name="T_DU AN TKQH VA CHUAN BI DAU TU NAM 2007 sua ngay 9-11_KH XDCB_2008 lan 2 sua ngay 10-11_!1 1 bao cao giao KH ve HTCMT vung TNB   12-12-2011 5" xfId="8290"/>
    <cellStyle name="T_DU AN TKQH VA CHUAN BI DAU TU NAM 2007 sua ngay 9-11_KH XDCB_2008 lan 2 sua ngay 10-11_Bieu TPCP 2015-xin keo dai 3.2016" xfId="8291"/>
    <cellStyle name="T_DU AN TKQH VA CHUAN BI DAU TU NAM 2007 sua ngay 9-11_KH XDCB_2008 lan 2 sua ngay 10-11_Bieu TPCP 2015-xin keo dai 3.2016 2" xfId="8292"/>
    <cellStyle name="T_DU AN TKQH VA CHUAN BI DAU TU NAM 2007 sua ngay 9-11_KH XDCB_2008 lan 2 sua ngay 10-11_KH TPCP vung TNB (03-1-2012)" xfId="4497"/>
    <cellStyle name="T_DU AN TKQH VA CHUAN BI DAU TU NAM 2007 sua ngay 9-11_KH XDCB_2008 lan 2 sua ngay 10-11_KH TPCP vung TNB (03-1-2012) 2" xfId="4498"/>
    <cellStyle name="T_DU AN TKQH VA CHUAN BI DAU TU NAM 2007 sua ngay 9-11_KH XDCB_2008 lan 2 sua ngay 10-11_KH TPCP vung TNB (03-1-2012) 2 2" xfId="4499"/>
    <cellStyle name="T_DU AN TKQH VA CHUAN BI DAU TU NAM 2007 sua ngay 9-11_KH XDCB_2008 lan 2 sua ngay 10-11_KH TPCP vung TNB (03-1-2012) 2 2 2" xfId="8293"/>
    <cellStyle name="T_DU AN TKQH VA CHUAN BI DAU TU NAM 2007 sua ngay 9-11_KH XDCB_2008 lan 2 sua ngay 10-11_KH TPCP vung TNB (03-1-2012) 2 3" xfId="8294"/>
    <cellStyle name="T_DU AN TKQH VA CHUAN BI DAU TU NAM 2007 sua ngay 9-11_KH XDCB_2008 lan 2 sua ngay 10-11_KH TPCP vung TNB (03-1-2012) 2 4" xfId="8295"/>
    <cellStyle name="T_DU AN TKQH VA CHUAN BI DAU TU NAM 2007 sua ngay 9-11_KH XDCB_2008 lan 2 sua ngay 10-11_KH TPCP vung TNB (03-1-2012) 3" xfId="4500"/>
    <cellStyle name="T_DU AN TKQH VA CHUAN BI DAU TU NAM 2007 sua ngay 9-11_KH XDCB_2008 lan 2 sua ngay 10-11_KH TPCP vung TNB (03-1-2012) 3 2" xfId="8296"/>
    <cellStyle name="T_DU AN TKQH VA CHUAN BI DAU TU NAM 2007 sua ngay 9-11_KH XDCB_2008 lan 2 sua ngay 10-11_KH TPCP vung TNB (03-1-2012) 4" xfId="8297"/>
    <cellStyle name="T_DU AN TKQH VA CHUAN BI DAU TU NAM 2007 sua ngay 9-11_KH XDCB_2008 lan 2 sua ngay 10-11_KH TPCP vung TNB (03-1-2012) 5" xfId="8298"/>
    <cellStyle name="T_DU AN TKQH VA CHUAN BI DAU TU NAM 2007 sua ngay 9-11_KH XDCB_2008 lan 2 sua ngay 10-11_ra soat theo 7356" xfId="8299"/>
    <cellStyle name="T_DU AN TKQH VA CHUAN BI DAU TU NAM 2007 sua ngay 9-11_KH XDCB_2008 lan 2 sua ngay 10-11_ra soat theo 7356 2" xfId="8300"/>
    <cellStyle name="T_DU AN TKQH VA CHUAN BI DAU TU NAM 2007 sua ngay 9-11_KH XDCB_2008 lan 2 sua ngay 10-11_ra soat theo 7356_Bao cao no dong XDCB-9590-BYT-Rut gon" xfId="8301"/>
    <cellStyle name="T_DU AN TKQH VA CHUAN BI DAU TU NAM 2007 sua ngay 9-11_KH XDCB_2008 lan 2 sua ngay 10-11_ra soat theo 7356_Bao cao no dong XDCB-9590-BYT-Rut gon 2" xfId="8302"/>
    <cellStyle name="T_DU AN TKQH VA CHUAN BI DAU TU NAM 2007 sua ngay 9-11_KH XDCB_2008 lan 2 sua ngay 10-11_ra soat theo 7356_Bieu 11-TPCP KH 2013" xfId="8303"/>
    <cellStyle name="T_DU AN TKQH VA CHUAN BI DAU TU NAM 2007 sua ngay 9-11_KH XDCB_2008 lan 2 sua ngay 10-11_ra soat theo 7356_Bieu 11-TPCP KH 2013 2" xfId="8304"/>
    <cellStyle name="T_DU AN TKQH VA CHUAN BI DAU TU NAM 2007 sua ngay 9-11_KH XDCB_2008 lan 2 sua ngay 10-11_TONG HOP CHUNG 3.2.2012 (ban cuoi)" xfId="8305"/>
    <cellStyle name="T_DU AN TKQH VA CHUAN BI DAU TU NAM 2007 sua ngay 9-11_KH XDCB_2008 lan 2 sua ngay 10-11_TONG HOP CHUNG 3.2.2012 (ban cuoi) 2" xfId="8306"/>
    <cellStyle name="T_DU AN TKQH VA CHUAN BI DAU TU NAM 2007 sua ngay 9-11_KH XDCB_2008 lan 2 sua ngay 10-11_TONG HOP CHUNG 3.2.2012 (ban cuoi)_Bao cao no dong XDCB-9590-BYT-Rut gon" xfId="8307"/>
    <cellStyle name="T_DU AN TKQH VA CHUAN BI DAU TU NAM 2007 sua ngay 9-11_KH XDCB_2008 lan 2 sua ngay 10-11_TONG HOP CHUNG 3.2.2012 (ban cuoi)_Bao cao no dong XDCB-9590-BYT-Rut gon 2" xfId="8308"/>
    <cellStyle name="T_DU AN TKQH VA CHUAN BI DAU TU NAM 2007 sua ngay 9-11_ra soat theo 7356" xfId="8309"/>
    <cellStyle name="T_DU AN TKQH VA CHUAN BI DAU TU NAM 2007 sua ngay 9-11_ra soat theo 7356 2" xfId="8310"/>
    <cellStyle name="T_DU AN TKQH VA CHUAN BI DAU TU NAM 2007 sua ngay 9-11_ra soat theo 7356_Bao cao no dong XDCB-9590-BYT-Rut gon" xfId="8311"/>
    <cellStyle name="T_DU AN TKQH VA CHUAN BI DAU TU NAM 2007 sua ngay 9-11_ra soat theo 7356_Bao cao no dong XDCB-9590-BYT-Rut gon 2" xfId="8312"/>
    <cellStyle name="T_DU AN TKQH VA CHUAN BI DAU TU NAM 2007 sua ngay 9-11_ra soat theo 7356_Bieu 11-TPCP KH 2013" xfId="8313"/>
    <cellStyle name="T_DU AN TKQH VA CHUAN BI DAU TU NAM 2007 sua ngay 9-11_ra soat theo 7356_Bieu 11-TPCP KH 2013 2" xfId="8314"/>
    <cellStyle name="T_DU AN TKQH VA CHUAN BI DAU TU NAM 2007 sua ngay 9-11_TONG HOP CHUNG 3.2.2012 (ban cuoi)" xfId="8315"/>
    <cellStyle name="T_DU AN TKQH VA CHUAN BI DAU TU NAM 2007 sua ngay 9-11_TONG HOP CHUNG 3.2.2012 (ban cuoi) 2" xfId="8316"/>
    <cellStyle name="T_DU AN TKQH VA CHUAN BI DAU TU NAM 2007 sua ngay 9-11_TONG HOP CHUNG 3.2.2012 (ban cuoi)_Bao cao no dong XDCB-9590-BYT-Rut gon" xfId="8317"/>
    <cellStyle name="T_DU AN TKQH VA CHUAN BI DAU TU NAM 2007 sua ngay 9-11_TONG HOP CHUNG 3.2.2012 (ban cuoi)_Bao cao no dong XDCB-9590-BYT-Rut gon 2" xfId="8318"/>
    <cellStyle name="T_du toan dieu chinh  20-8-2006" xfId="4501"/>
    <cellStyle name="T_du toan dieu chinh  20-8-2006 2" xfId="4502"/>
    <cellStyle name="T_du toan dieu chinh  20-8-2006 2 2" xfId="4503"/>
    <cellStyle name="T_du toan dieu chinh  20-8-2006 2 2 2" xfId="8319"/>
    <cellStyle name="T_du toan dieu chinh  20-8-2006 2 3" xfId="8320"/>
    <cellStyle name="T_du toan dieu chinh  20-8-2006 2 4" xfId="8321"/>
    <cellStyle name="T_du toan dieu chinh  20-8-2006 3" xfId="4504"/>
    <cellStyle name="T_du toan dieu chinh  20-8-2006 3 2" xfId="8322"/>
    <cellStyle name="T_du toan dieu chinh  20-8-2006 4" xfId="8323"/>
    <cellStyle name="T_du toan dieu chinh  20-8-2006 5" xfId="8324"/>
    <cellStyle name="T_du toan dieu chinh  20-8-2006_!1 1 bao cao giao KH ve HTCMT vung TNB   12-12-2011" xfId="4505"/>
    <cellStyle name="T_du toan dieu chinh  20-8-2006_!1 1 bao cao giao KH ve HTCMT vung TNB   12-12-2011 2" xfId="4506"/>
    <cellStyle name="T_du toan dieu chinh  20-8-2006_!1 1 bao cao giao KH ve HTCMT vung TNB   12-12-2011 2 2" xfId="4507"/>
    <cellStyle name="T_du toan dieu chinh  20-8-2006_!1 1 bao cao giao KH ve HTCMT vung TNB   12-12-2011 2 2 2" xfId="8325"/>
    <cellStyle name="T_du toan dieu chinh  20-8-2006_!1 1 bao cao giao KH ve HTCMT vung TNB   12-12-2011 2 3" xfId="8326"/>
    <cellStyle name="T_du toan dieu chinh  20-8-2006_!1 1 bao cao giao KH ve HTCMT vung TNB   12-12-2011 2 4" xfId="8327"/>
    <cellStyle name="T_du toan dieu chinh  20-8-2006_!1 1 bao cao giao KH ve HTCMT vung TNB   12-12-2011 3" xfId="4508"/>
    <cellStyle name="T_du toan dieu chinh  20-8-2006_!1 1 bao cao giao KH ve HTCMT vung TNB   12-12-2011 3 2" xfId="8328"/>
    <cellStyle name="T_du toan dieu chinh  20-8-2006_!1 1 bao cao giao KH ve HTCMT vung TNB   12-12-2011 4" xfId="8329"/>
    <cellStyle name="T_du toan dieu chinh  20-8-2006_!1 1 bao cao giao KH ve HTCMT vung TNB   12-12-2011 5" xfId="8330"/>
    <cellStyle name="T_du toan dieu chinh  20-8-2006_Bieu4HTMT" xfId="4509"/>
    <cellStyle name="T_du toan dieu chinh  20-8-2006_Bieu4HTMT 2" xfId="4510"/>
    <cellStyle name="T_du toan dieu chinh  20-8-2006_Bieu4HTMT 2 2" xfId="4511"/>
    <cellStyle name="T_du toan dieu chinh  20-8-2006_Bieu4HTMT 2 2 2" xfId="8331"/>
    <cellStyle name="T_du toan dieu chinh  20-8-2006_Bieu4HTMT 2 3" xfId="8332"/>
    <cellStyle name="T_du toan dieu chinh  20-8-2006_Bieu4HTMT 2 4" xfId="8333"/>
    <cellStyle name="T_du toan dieu chinh  20-8-2006_Bieu4HTMT 3" xfId="4512"/>
    <cellStyle name="T_du toan dieu chinh  20-8-2006_Bieu4HTMT 3 2" xfId="8334"/>
    <cellStyle name="T_du toan dieu chinh  20-8-2006_Bieu4HTMT 4" xfId="8335"/>
    <cellStyle name="T_du toan dieu chinh  20-8-2006_Bieu4HTMT 5" xfId="8336"/>
    <cellStyle name="T_du toan dieu chinh  20-8-2006_Bieu4HTMT_!1 1 bao cao giao KH ve HTCMT vung TNB   12-12-2011" xfId="4513"/>
    <cellStyle name="T_du toan dieu chinh  20-8-2006_Bieu4HTMT_!1 1 bao cao giao KH ve HTCMT vung TNB   12-12-2011 2" xfId="4514"/>
    <cellStyle name="T_du toan dieu chinh  20-8-2006_Bieu4HTMT_!1 1 bao cao giao KH ve HTCMT vung TNB   12-12-2011 2 2" xfId="4515"/>
    <cellStyle name="T_du toan dieu chinh  20-8-2006_Bieu4HTMT_!1 1 bao cao giao KH ve HTCMT vung TNB   12-12-2011 2 2 2" xfId="8337"/>
    <cellStyle name="T_du toan dieu chinh  20-8-2006_Bieu4HTMT_!1 1 bao cao giao KH ve HTCMT vung TNB   12-12-2011 2 3" xfId="8338"/>
    <cellStyle name="T_du toan dieu chinh  20-8-2006_Bieu4HTMT_!1 1 bao cao giao KH ve HTCMT vung TNB   12-12-2011 2 4" xfId="8339"/>
    <cellStyle name="T_du toan dieu chinh  20-8-2006_Bieu4HTMT_!1 1 bao cao giao KH ve HTCMT vung TNB   12-12-2011 3" xfId="4516"/>
    <cellStyle name="T_du toan dieu chinh  20-8-2006_Bieu4HTMT_!1 1 bao cao giao KH ve HTCMT vung TNB   12-12-2011 3 2" xfId="8340"/>
    <cellStyle name="T_du toan dieu chinh  20-8-2006_Bieu4HTMT_!1 1 bao cao giao KH ve HTCMT vung TNB   12-12-2011 4" xfId="8341"/>
    <cellStyle name="T_du toan dieu chinh  20-8-2006_Bieu4HTMT_!1 1 bao cao giao KH ve HTCMT vung TNB   12-12-2011 5" xfId="8342"/>
    <cellStyle name="T_du toan dieu chinh  20-8-2006_Bieu4HTMT_KH TPCP vung TNB (03-1-2012)" xfId="4517"/>
    <cellStyle name="T_du toan dieu chinh  20-8-2006_Bieu4HTMT_KH TPCP vung TNB (03-1-2012) 2" xfId="4518"/>
    <cellStyle name="T_du toan dieu chinh  20-8-2006_Bieu4HTMT_KH TPCP vung TNB (03-1-2012) 2 2" xfId="4519"/>
    <cellStyle name="T_du toan dieu chinh  20-8-2006_Bieu4HTMT_KH TPCP vung TNB (03-1-2012) 2 2 2" xfId="8343"/>
    <cellStyle name="T_du toan dieu chinh  20-8-2006_Bieu4HTMT_KH TPCP vung TNB (03-1-2012) 2 3" xfId="8344"/>
    <cellStyle name="T_du toan dieu chinh  20-8-2006_Bieu4HTMT_KH TPCP vung TNB (03-1-2012) 2 4" xfId="8345"/>
    <cellStyle name="T_du toan dieu chinh  20-8-2006_Bieu4HTMT_KH TPCP vung TNB (03-1-2012) 3" xfId="4520"/>
    <cellStyle name="T_du toan dieu chinh  20-8-2006_Bieu4HTMT_KH TPCP vung TNB (03-1-2012) 3 2" xfId="8346"/>
    <cellStyle name="T_du toan dieu chinh  20-8-2006_Bieu4HTMT_KH TPCP vung TNB (03-1-2012) 4" xfId="8347"/>
    <cellStyle name="T_du toan dieu chinh  20-8-2006_Bieu4HTMT_KH TPCP vung TNB (03-1-2012) 5" xfId="8348"/>
    <cellStyle name="T_du toan dieu chinh  20-8-2006_KH TPCP vung TNB (03-1-2012)" xfId="4521"/>
    <cellStyle name="T_du toan dieu chinh  20-8-2006_KH TPCP vung TNB (03-1-2012) 2" xfId="4522"/>
    <cellStyle name="T_du toan dieu chinh  20-8-2006_KH TPCP vung TNB (03-1-2012) 2 2" xfId="4523"/>
    <cellStyle name="T_du toan dieu chinh  20-8-2006_KH TPCP vung TNB (03-1-2012) 2 2 2" xfId="8349"/>
    <cellStyle name="T_du toan dieu chinh  20-8-2006_KH TPCP vung TNB (03-1-2012) 2 3" xfId="8350"/>
    <cellStyle name="T_du toan dieu chinh  20-8-2006_KH TPCP vung TNB (03-1-2012) 2 4" xfId="8351"/>
    <cellStyle name="T_du toan dieu chinh  20-8-2006_KH TPCP vung TNB (03-1-2012) 3" xfId="4524"/>
    <cellStyle name="T_du toan dieu chinh  20-8-2006_KH TPCP vung TNB (03-1-2012) 3 2" xfId="8352"/>
    <cellStyle name="T_du toan dieu chinh  20-8-2006_KH TPCP vung TNB (03-1-2012) 4" xfId="8353"/>
    <cellStyle name="T_du toan dieu chinh  20-8-2006_KH TPCP vung TNB (03-1-2012) 5" xfId="8354"/>
    <cellStyle name="T_du toan dieu chinh  20-8-2006_ra soat theo 7356" xfId="8355"/>
    <cellStyle name="T_du toan dieu chinh  20-8-2006_ra soat theo 7356 2" xfId="8356"/>
    <cellStyle name="T_du toan dieu chinh  20-8-2006_ra soat theo 7356_Bao cao no dong XDCB-9590-BYT-Rut gon" xfId="8357"/>
    <cellStyle name="T_du toan dieu chinh  20-8-2006_ra soat theo 7356_Bao cao no dong XDCB-9590-BYT-Rut gon 2" xfId="8358"/>
    <cellStyle name="T_du toan dieu chinh  20-8-2006_ra soat theo 7356_Bieu 11-TPCP KH 2013" xfId="8359"/>
    <cellStyle name="T_du toan dieu chinh  20-8-2006_ra soat theo 7356_Bieu 11-TPCP KH 2013 2" xfId="8360"/>
    <cellStyle name="T_du toan dieu chinh  20-8-2006_TONG HOP CHUNG 3.2.2012 (ban cuoi)" xfId="8361"/>
    <cellStyle name="T_du toan dieu chinh  20-8-2006_TONG HOP CHUNG 3.2.2012 (ban cuoi) 2" xfId="8362"/>
    <cellStyle name="T_du toan dieu chinh  20-8-2006_TONG HOP CHUNG 3.2.2012 (ban cuoi)_Bao cao no dong XDCB-9590-BYT-Rut gon" xfId="8363"/>
    <cellStyle name="T_du toan dieu chinh  20-8-2006_TONG HOP CHUNG 3.2.2012 (ban cuoi)_Bao cao no dong XDCB-9590-BYT-Rut gon 2" xfId="8364"/>
    <cellStyle name="T_Du toan thu 2015 tu Nha may loc dau" xfId="9678"/>
    <cellStyle name="T_giao KH 2011 ngay 10-12-2010" xfId="4525"/>
    <cellStyle name="T_giao KH 2011 ngay 10-12-2010 2" xfId="4526"/>
    <cellStyle name="T_giao KH 2011 ngay 10-12-2010 2 2" xfId="4527"/>
    <cellStyle name="T_giao KH 2011 ngay 10-12-2010 2 2 2" xfId="8365"/>
    <cellStyle name="T_giao KH 2011 ngay 10-12-2010 2 3" xfId="8366"/>
    <cellStyle name="T_giao KH 2011 ngay 10-12-2010 2 4" xfId="8367"/>
    <cellStyle name="T_giao KH 2011 ngay 10-12-2010 3" xfId="4528"/>
    <cellStyle name="T_giao KH 2011 ngay 10-12-2010 3 2" xfId="8368"/>
    <cellStyle name="T_giao KH 2011 ngay 10-12-2010 4" xfId="8369"/>
    <cellStyle name="T_giao KH 2011 ngay 10-12-2010 5" xfId="8370"/>
    <cellStyle name="T_giao KH 2011 ngay 10-12-2010_!1 1 bao cao giao KH ve HTCMT vung TNB   12-12-2011" xfId="4529"/>
    <cellStyle name="T_giao KH 2011 ngay 10-12-2010_!1 1 bao cao giao KH ve HTCMT vung TNB   12-12-2011 2" xfId="4530"/>
    <cellStyle name="T_giao KH 2011 ngay 10-12-2010_!1 1 bao cao giao KH ve HTCMT vung TNB   12-12-2011 2 2" xfId="4531"/>
    <cellStyle name="T_giao KH 2011 ngay 10-12-2010_!1 1 bao cao giao KH ve HTCMT vung TNB   12-12-2011 2 2 2" xfId="8371"/>
    <cellStyle name="T_giao KH 2011 ngay 10-12-2010_!1 1 bao cao giao KH ve HTCMT vung TNB   12-12-2011 2 3" xfId="8372"/>
    <cellStyle name="T_giao KH 2011 ngay 10-12-2010_!1 1 bao cao giao KH ve HTCMT vung TNB   12-12-2011 2 4" xfId="8373"/>
    <cellStyle name="T_giao KH 2011 ngay 10-12-2010_!1 1 bao cao giao KH ve HTCMT vung TNB   12-12-2011 3" xfId="4532"/>
    <cellStyle name="T_giao KH 2011 ngay 10-12-2010_!1 1 bao cao giao KH ve HTCMT vung TNB   12-12-2011 3 2" xfId="8374"/>
    <cellStyle name="T_giao KH 2011 ngay 10-12-2010_!1 1 bao cao giao KH ve HTCMT vung TNB   12-12-2011 4" xfId="8375"/>
    <cellStyle name="T_giao KH 2011 ngay 10-12-2010_!1 1 bao cao giao KH ve HTCMT vung TNB   12-12-2011 5" xfId="8376"/>
    <cellStyle name="T_giao KH 2011 ngay 10-12-2010_KH TPCP vung TNB (03-1-2012)" xfId="4533"/>
    <cellStyle name="T_giao KH 2011 ngay 10-12-2010_KH TPCP vung TNB (03-1-2012) 2" xfId="4534"/>
    <cellStyle name="T_giao KH 2011 ngay 10-12-2010_KH TPCP vung TNB (03-1-2012) 2 2" xfId="4535"/>
    <cellStyle name="T_giao KH 2011 ngay 10-12-2010_KH TPCP vung TNB (03-1-2012) 2 2 2" xfId="8377"/>
    <cellStyle name="T_giao KH 2011 ngay 10-12-2010_KH TPCP vung TNB (03-1-2012) 2 3" xfId="8378"/>
    <cellStyle name="T_giao KH 2011 ngay 10-12-2010_KH TPCP vung TNB (03-1-2012) 2 4" xfId="8379"/>
    <cellStyle name="T_giao KH 2011 ngay 10-12-2010_KH TPCP vung TNB (03-1-2012) 3" xfId="4536"/>
    <cellStyle name="T_giao KH 2011 ngay 10-12-2010_KH TPCP vung TNB (03-1-2012) 3 2" xfId="8380"/>
    <cellStyle name="T_giao KH 2011 ngay 10-12-2010_KH TPCP vung TNB (03-1-2012) 4" xfId="8381"/>
    <cellStyle name="T_giao KH 2011 ngay 10-12-2010_KH TPCP vung TNB (03-1-2012) 5" xfId="8382"/>
    <cellStyle name="T_Ho so DT thu NSNN nam 2014 (V1)" xfId="9679"/>
    <cellStyle name="T_Ht-PTq1-03" xfId="4537"/>
    <cellStyle name="T_Ht-PTq1-03 2" xfId="4538"/>
    <cellStyle name="T_Ht-PTq1-03 2 2" xfId="4539"/>
    <cellStyle name="T_Ht-PTq1-03 2 2 2" xfId="8383"/>
    <cellStyle name="T_Ht-PTq1-03 2 3" xfId="8384"/>
    <cellStyle name="T_Ht-PTq1-03 2 4" xfId="8385"/>
    <cellStyle name="T_Ht-PTq1-03 3" xfId="4540"/>
    <cellStyle name="T_Ht-PTq1-03 3 2" xfId="8386"/>
    <cellStyle name="T_Ht-PTq1-03 4" xfId="8387"/>
    <cellStyle name="T_Ht-PTq1-03 5" xfId="8388"/>
    <cellStyle name="T_Ht-PTq1-03_!1 1 bao cao giao KH ve HTCMT vung TNB   12-12-2011" xfId="4541"/>
    <cellStyle name="T_Ht-PTq1-03_!1 1 bao cao giao KH ve HTCMT vung TNB   12-12-2011 2" xfId="4542"/>
    <cellStyle name="T_Ht-PTq1-03_!1 1 bao cao giao KH ve HTCMT vung TNB   12-12-2011 2 2" xfId="4543"/>
    <cellStyle name="T_Ht-PTq1-03_!1 1 bao cao giao KH ve HTCMT vung TNB   12-12-2011 2 2 2" xfId="8389"/>
    <cellStyle name="T_Ht-PTq1-03_!1 1 bao cao giao KH ve HTCMT vung TNB   12-12-2011 2 3" xfId="8390"/>
    <cellStyle name="T_Ht-PTq1-03_!1 1 bao cao giao KH ve HTCMT vung TNB   12-12-2011 2 4" xfId="8391"/>
    <cellStyle name="T_Ht-PTq1-03_!1 1 bao cao giao KH ve HTCMT vung TNB   12-12-2011 3" xfId="4544"/>
    <cellStyle name="T_Ht-PTq1-03_!1 1 bao cao giao KH ve HTCMT vung TNB   12-12-2011 3 2" xfId="8392"/>
    <cellStyle name="T_Ht-PTq1-03_!1 1 bao cao giao KH ve HTCMT vung TNB   12-12-2011 4" xfId="8393"/>
    <cellStyle name="T_Ht-PTq1-03_!1 1 bao cao giao KH ve HTCMT vung TNB   12-12-2011 5" xfId="8394"/>
    <cellStyle name="T_Ht-PTq1-03_kien giang 2" xfId="4545"/>
    <cellStyle name="T_Ht-PTq1-03_kien giang 2 2" xfId="4546"/>
    <cellStyle name="T_Ht-PTq1-03_kien giang 2 2 2" xfId="4547"/>
    <cellStyle name="T_Ht-PTq1-03_kien giang 2 2 2 2" xfId="8395"/>
    <cellStyle name="T_Ht-PTq1-03_kien giang 2 2 3" xfId="8396"/>
    <cellStyle name="T_Ht-PTq1-03_kien giang 2 2 4" xfId="8397"/>
    <cellStyle name="T_Ht-PTq1-03_kien giang 2 3" xfId="4548"/>
    <cellStyle name="T_Ht-PTq1-03_kien giang 2 3 2" xfId="8398"/>
    <cellStyle name="T_Ht-PTq1-03_kien giang 2 4" xfId="8399"/>
    <cellStyle name="T_Ht-PTq1-03_kien giang 2 5" xfId="8400"/>
    <cellStyle name="T_Ht-PTq1-03_ra soat theo 7356" xfId="8401"/>
    <cellStyle name="T_Ht-PTq1-03_ra soat theo 7356 2" xfId="8402"/>
    <cellStyle name="T_Ht-PTq1-03_ra soat theo 7356_Bao cao no dong XDCB-9590-BYT-Rut gon" xfId="8403"/>
    <cellStyle name="T_Ht-PTq1-03_ra soat theo 7356_Bao cao no dong XDCB-9590-BYT-Rut gon 2" xfId="8404"/>
    <cellStyle name="T_Ht-PTq1-03_ra soat theo 7356_Bieu 11-TPCP KH 2013" xfId="8405"/>
    <cellStyle name="T_Ht-PTq1-03_ra soat theo 7356_Bieu 11-TPCP KH 2013 2" xfId="8406"/>
    <cellStyle name="T_Ht-PTq1-03_TONG HOP CHUNG 3.2.2012 (ban cuoi)" xfId="8407"/>
    <cellStyle name="T_Ht-PTq1-03_TONG HOP CHUNG 3.2.2012 (ban cuoi) 2" xfId="8408"/>
    <cellStyle name="T_Ht-PTq1-03_TONG HOP CHUNG 3.2.2012 (ban cuoi)_Bao cao no dong XDCB-9590-BYT-Rut gon" xfId="8409"/>
    <cellStyle name="T_Ht-PTq1-03_TONG HOP CHUNG 3.2.2012 (ban cuoi)_Bao cao no dong XDCB-9590-BYT-Rut gon 2" xfId="8410"/>
    <cellStyle name="T_Ke hoach KTXH  nam 2009_PKT thang 11 nam 2008" xfId="4549"/>
    <cellStyle name="T_Ke hoach KTXH  nam 2009_PKT thang 11 nam 2008 2" xfId="4550"/>
    <cellStyle name="T_Ke hoach KTXH  nam 2009_PKT thang 11 nam 2008 2 2" xfId="4551"/>
    <cellStyle name="T_Ke hoach KTXH  nam 2009_PKT thang 11 nam 2008 2 2 2" xfId="8411"/>
    <cellStyle name="T_Ke hoach KTXH  nam 2009_PKT thang 11 nam 2008 2 3" xfId="8412"/>
    <cellStyle name="T_Ke hoach KTXH  nam 2009_PKT thang 11 nam 2008 2 4" xfId="8413"/>
    <cellStyle name="T_Ke hoach KTXH  nam 2009_PKT thang 11 nam 2008 3" xfId="4552"/>
    <cellStyle name="T_Ke hoach KTXH  nam 2009_PKT thang 11 nam 2008 3 2" xfId="8414"/>
    <cellStyle name="T_Ke hoach KTXH  nam 2009_PKT thang 11 nam 2008 4" xfId="8415"/>
    <cellStyle name="T_Ke hoach KTXH  nam 2009_PKT thang 11 nam 2008 5" xfId="8416"/>
    <cellStyle name="T_Ke hoach KTXH  nam 2009_PKT thang 11 nam 2008_!1 1 bao cao giao KH ve HTCMT vung TNB   12-12-2011" xfId="4553"/>
    <cellStyle name="T_Ke hoach KTXH  nam 2009_PKT thang 11 nam 2008_!1 1 bao cao giao KH ve HTCMT vung TNB   12-12-2011 2" xfId="4554"/>
    <cellStyle name="T_Ke hoach KTXH  nam 2009_PKT thang 11 nam 2008_!1 1 bao cao giao KH ve HTCMT vung TNB   12-12-2011 2 2" xfId="4555"/>
    <cellStyle name="T_Ke hoach KTXH  nam 2009_PKT thang 11 nam 2008_!1 1 bao cao giao KH ve HTCMT vung TNB   12-12-2011 2 2 2" xfId="8417"/>
    <cellStyle name="T_Ke hoach KTXH  nam 2009_PKT thang 11 nam 2008_!1 1 bao cao giao KH ve HTCMT vung TNB   12-12-2011 2 3" xfId="8418"/>
    <cellStyle name="T_Ke hoach KTXH  nam 2009_PKT thang 11 nam 2008_!1 1 bao cao giao KH ve HTCMT vung TNB   12-12-2011 2 4" xfId="8419"/>
    <cellStyle name="T_Ke hoach KTXH  nam 2009_PKT thang 11 nam 2008_!1 1 bao cao giao KH ve HTCMT vung TNB   12-12-2011 3" xfId="4556"/>
    <cellStyle name="T_Ke hoach KTXH  nam 2009_PKT thang 11 nam 2008_!1 1 bao cao giao KH ve HTCMT vung TNB   12-12-2011 3 2" xfId="8420"/>
    <cellStyle name="T_Ke hoach KTXH  nam 2009_PKT thang 11 nam 2008_!1 1 bao cao giao KH ve HTCMT vung TNB   12-12-2011 4" xfId="8421"/>
    <cellStyle name="T_Ke hoach KTXH  nam 2009_PKT thang 11 nam 2008_!1 1 bao cao giao KH ve HTCMT vung TNB   12-12-2011 5" xfId="8422"/>
    <cellStyle name="T_Ke hoach KTXH  nam 2009_PKT thang 11 nam 2008_Bieu TPCP 2015-xin keo dai 3.2016" xfId="8423"/>
    <cellStyle name="T_Ke hoach KTXH  nam 2009_PKT thang 11 nam 2008_Bieu TPCP 2015-xin keo dai 3.2016 2" xfId="8424"/>
    <cellStyle name="T_Ke hoach KTXH  nam 2009_PKT thang 11 nam 2008_KH TPCP vung TNB (03-1-2012)" xfId="4557"/>
    <cellStyle name="T_Ke hoach KTXH  nam 2009_PKT thang 11 nam 2008_KH TPCP vung TNB (03-1-2012) 2" xfId="4558"/>
    <cellStyle name="T_Ke hoach KTXH  nam 2009_PKT thang 11 nam 2008_KH TPCP vung TNB (03-1-2012) 2 2" xfId="4559"/>
    <cellStyle name="T_Ke hoach KTXH  nam 2009_PKT thang 11 nam 2008_KH TPCP vung TNB (03-1-2012) 2 2 2" xfId="8425"/>
    <cellStyle name="T_Ke hoach KTXH  nam 2009_PKT thang 11 nam 2008_KH TPCP vung TNB (03-1-2012) 2 3" xfId="8426"/>
    <cellStyle name="T_Ke hoach KTXH  nam 2009_PKT thang 11 nam 2008_KH TPCP vung TNB (03-1-2012) 2 4" xfId="8427"/>
    <cellStyle name="T_Ke hoach KTXH  nam 2009_PKT thang 11 nam 2008_KH TPCP vung TNB (03-1-2012) 3" xfId="4560"/>
    <cellStyle name="T_Ke hoach KTXH  nam 2009_PKT thang 11 nam 2008_KH TPCP vung TNB (03-1-2012) 3 2" xfId="8428"/>
    <cellStyle name="T_Ke hoach KTXH  nam 2009_PKT thang 11 nam 2008_KH TPCP vung TNB (03-1-2012) 4" xfId="8429"/>
    <cellStyle name="T_Ke hoach KTXH  nam 2009_PKT thang 11 nam 2008_KH TPCP vung TNB (03-1-2012) 5" xfId="8430"/>
    <cellStyle name="T_Ke hoach KTXH  nam 2009_PKT thang 11 nam 2008_ra soat theo 7356" xfId="8431"/>
    <cellStyle name="T_Ke hoach KTXH  nam 2009_PKT thang 11 nam 2008_ra soat theo 7356 2" xfId="8432"/>
    <cellStyle name="T_Ke hoach KTXH  nam 2009_PKT thang 11 nam 2008_ra soat theo 7356_Bao cao no dong XDCB-9590-BYT-Rut gon" xfId="8433"/>
    <cellStyle name="T_Ke hoach KTXH  nam 2009_PKT thang 11 nam 2008_ra soat theo 7356_Bao cao no dong XDCB-9590-BYT-Rut gon 2" xfId="8434"/>
    <cellStyle name="T_Ke hoach KTXH  nam 2009_PKT thang 11 nam 2008_ra soat theo 7356_Bieu 11-TPCP KH 2013" xfId="8435"/>
    <cellStyle name="T_Ke hoach KTXH  nam 2009_PKT thang 11 nam 2008_ra soat theo 7356_Bieu 11-TPCP KH 2013 2" xfId="8436"/>
    <cellStyle name="T_Ke hoach KTXH  nam 2009_PKT thang 11 nam 2008_TONG HOP CHUNG 3.2.2012 (ban cuoi)" xfId="8437"/>
    <cellStyle name="T_Ke hoach KTXH  nam 2009_PKT thang 11 nam 2008_TONG HOP CHUNG 3.2.2012 (ban cuoi) 2" xfId="8438"/>
    <cellStyle name="T_Ke hoach KTXH  nam 2009_PKT thang 11 nam 2008_TONG HOP CHUNG 3.2.2012 (ban cuoi)_Bao cao no dong XDCB-9590-BYT-Rut gon" xfId="8439"/>
    <cellStyle name="T_Ke hoach KTXH  nam 2009_PKT thang 11 nam 2008_TONG HOP CHUNG 3.2.2012 (ban cuoi)_Bao cao no dong XDCB-9590-BYT-Rut gon 2" xfId="8440"/>
    <cellStyle name="T_Ket qua dau thau" xfId="4561"/>
    <cellStyle name="T_Ket qua dau thau 2" xfId="4562"/>
    <cellStyle name="T_Ket qua dau thau 2 2" xfId="4563"/>
    <cellStyle name="T_Ket qua dau thau 2 2 2" xfId="8441"/>
    <cellStyle name="T_Ket qua dau thau 2 3" xfId="8442"/>
    <cellStyle name="T_Ket qua dau thau 2 4" xfId="8443"/>
    <cellStyle name="T_Ket qua dau thau 3" xfId="4564"/>
    <cellStyle name="T_Ket qua dau thau 3 2" xfId="8444"/>
    <cellStyle name="T_Ket qua dau thau 4" xfId="8445"/>
    <cellStyle name="T_Ket qua dau thau 5" xfId="8446"/>
    <cellStyle name="T_Ket qua dau thau_!1 1 bao cao giao KH ve HTCMT vung TNB   12-12-2011" xfId="4565"/>
    <cellStyle name="T_Ket qua dau thau_!1 1 bao cao giao KH ve HTCMT vung TNB   12-12-2011 2" xfId="4566"/>
    <cellStyle name="T_Ket qua dau thau_!1 1 bao cao giao KH ve HTCMT vung TNB   12-12-2011 2 2" xfId="4567"/>
    <cellStyle name="T_Ket qua dau thau_!1 1 bao cao giao KH ve HTCMT vung TNB   12-12-2011 2 2 2" xfId="8447"/>
    <cellStyle name="T_Ket qua dau thau_!1 1 bao cao giao KH ve HTCMT vung TNB   12-12-2011 2 3" xfId="8448"/>
    <cellStyle name="T_Ket qua dau thau_!1 1 bao cao giao KH ve HTCMT vung TNB   12-12-2011 2 4" xfId="8449"/>
    <cellStyle name="T_Ket qua dau thau_!1 1 bao cao giao KH ve HTCMT vung TNB   12-12-2011 3" xfId="4568"/>
    <cellStyle name="T_Ket qua dau thau_!1 1 bao cao giao KH ve HTCMT vung TNB   12-12-2011 3 2" xfId="8450"/>
    <cellStyle name="T_Ket qua dau thau_!1 1 bao cao giao KH ve HTCMT vung TNB   12-12-2011 4" xfId="8451"/>
    <cellStyle name="T_Ket qua dau thau_!1 1 bao cao giao KH ve HTCMT vung TNB   12-12-2011 5" xfId="8452"/>
    <cellStyle name="T_Ket qua dau thau_Bieu TPCP 2015-xin keo dai 3.2016" xfId="8453"/>
    <cellStyle name="T_Ket qua dau thau_Bieu TPCP 2015-xin keo dai 3.2016 2" xfId="8454"/>
    <cellStyle name="T_Ket qua dau thau_KH TPCP vung TNB (03-1-2012)" xfId="4569"/>
    <cellStyle name="T_Ket qua dau thau_KH TPCP vung TNB (03-1-2012) 2" xfId="4570"/>
    <cellStyle name="T_Ket qua dau thau_KH TPCP vung TNB (03-1-2012) 2 2" xfId="4571"/>
    <cellStyle name="T_Ket qua dau thau_KH TPCP vung TNB (03-1-2012) 2 2 2" xfId="8455"/>
    <cellStyle name="T_Ket qua dau thau_KH TPCP vung TNB (03-1-2012) 2 3" xfId="8456"/>
    <cellStyle name="T_Ket qua dau thau_KH TPCP vung TNB (03-1-2012) 2 4" xfId="8457"/>
    <cellStyle name="T_Ket qua dau thau_KH TPCP vung TNB (03-1-2012) 3" xfId="4572"/>
    <cellStyle name="T_Ket qua dau thau_KH TPCP vung TNB (03-1-2012) 3 2" xfId="8458"/>
    <cellStyle name="T_Ket qua dau thau_KH TPCP vung TNB (03-1-2012) 4" xfId="8459"/>
    <cellStyle name="T_Ket qua dau thau_KH TPCP vung TNB (03-1-2012) 5" xfId="8460"/>
    <cellStyle name="T_Ket qua dau thau_ra soat theo 7356" xfId="8461"/>
    <cellStyle name="T_Ket qua dau thau_ra soat theo 7356 2" xfId="8462"/>
    <cellStyle name="T_Ket qua dau thau_ra soat theo 7356_Bao cao no dong XDCB-9590-BYT-Rut gon" xfId="8463"/>
    <cellStyle name="T_Ket qua dau thau_ra soat theo 7356_Bao cao no dong XDCB-9590-BYT-Rut gon 2" xfId="8464"/>
    <cellStyle name="T_Ket qua dau thau_ra soat theo 7356_Bieu 11-TPCP KH 2013" xfId="8465"/>
    <cellStyle name="T_Ket qua dau thau_ra soat theo 7356_Bieu 11-TPCP KH 2013 2" xfId="8466"/>
    <cellStyle name="T_Ket qua dau thau_TONG HOP CHUNG 3.2.2012 (ban cuoi)" xfId="8467"/>
    <cellStyle name="T_Ket qua dau thau_TONG HOP CHUNG 3.2.2012 (ban cuoi) 2" xfId="8468"/>
    <cellStyle name="T_Ket qua dau thau_TONG HOP CHUNG 3.2.2012 (ban cuoi)_Bao cao no dong XDCB-9590-BYT-Rut gon" xfId="8469"/>
    <cellStyle name="T_Ket qua dau thau_TONG HOP CHUNG 3.2.2012 (ban cuoi)_Bao cao no dong XDCB-9590-BYT-Rut gon 2" xfId="8470"/>
    <cellStyle name="T_Ket qua phan bo von nam 2008" xfId="4573"/>
    <cellStyle name="T_Ket qua phan bo von nam 2008 2" xfId="4574"/>
    <cellStyle name="T_Ket qua phan bo von nam 2008 2 2" xfId="4575"/>
    <cellStyle name="T_Ket qua phan bo von nam 2008 2 2 2" xfId="8471"/>
    <cellStyle name="T_Ket qua phan bo von nam 2008 2 3" xfId="8472"/>
    <cellStyle name="T_Ket qua phan bo von nam 2008 2 4" xfId="8473"/>
    <cellStyle name="T_Ket qua phan bo von nam 2008 3" xfId="4576"/>
    <cellStyle name="T_Ket qua phan bo von nam 2008 3 2" xfId="8474"/>
    <cellStyle name="T_Ket qua phan bo von nam 2008 4" xfId="8475"/>
    <cellStyle name="T_Ket qua phan bo von nam 2008 5" xfId="8476"/>
    <cellStyle name="T_Ket qua phan bo von nam 2008_!1 1 bao cao giao KH ve HTCMT vung TNB   12-12-2011" xfId="4577"/>
    <cellStyle name="T_Ket qua phan bo von nam 2008_!1 1 bao cao giao KH ve HTCMT vung TNB   12-12-2011 2" xfId="4578"/>
    <cellStyle name="T_Ket qua phan bo von nam 2008_!1 1 bao cao giao KH ve HTCMT vung TNB   12-12-2011 2 2" xfId="4579"/>
    <cellStyle name="T_Ket qua phan bo von nam 2008_!1 1 bao cao giao KH ve HTCMT vung TNB   12-12-2011 2 2 2" xfId="8477"/>
    <cellStyle name="T_Ket qua phan bo von nam 2008_!1 1 bao cao giao KH ve HTCMT vung TNB   12-12-2011 2 3" xfId="8478"/>
    <cellStyle name="T_Ket qua phan bo von nam 2008_!1 1 bao cao giao KH ve HTCMT vung TNB   12-12-2011 2 4" xfId="8479"/>
    <cellStyle name="T_Ket qua phan bo von nam 2008_!1 1 bao cao giao KH ve HTCMT vung TNB   12-12-2011 3" xfId="4580"/>
    <cellStyle name="T_Ket qua phan bo von nam 2008_!1 1 bao cao giao KH ve HTCMT vung TNB   12-12-2011 3 2" xfId="8480"/>
    <cellStyle name="T_Ket qua phan bo von nam 2008_!1 1 bao cao giao KH ve HTCMT vung TNB   12-12-2011 4" xfId="8481"/>
    <cellStyle name="T_Ket qua phan bo von nam 2008_!1 1 bao cao giao KH ve HTCMT vung TNB   12-12-2011 5" xfId="8482"/>
    <cellStyle name="T_Ket qua phan bo von nam 2008_Bieu TPCP 2015-xin keo dai 3.2016" xfId="8483"/>
    <cellStyle name="T_Ket qua phan bo von nam 2008_Bieu TPCP 2015-xin keo dai 3.2016 2" xfId="8484"/>
    <cellStyle name="T_Ket qua phan bo von nam 2008_KH TPCP vung TNB (03-1-2012)" xfId="4581"/>
    <cellStyle name="T_Ket qua phan bo von nam 2008_KH TPCP vung TNB (03-1-2012) 2" xfId="4582"/>
    <cellStyle name="T_Ket qua phan bo von nam 2008_KH TPCP vung TNB (03-1-2012) 2 2" xfId="4583"/>
    <cellStyle name="T_Ket qua phan bo von nam 2008_KH TPCP vung TNB (03-1-2012) 2 2 2" xfId="8485"/>
    <cellStyle name="T_Ket qua phan bo von nam 2008_KH TPCP vung TNB (03-1-2012) 2 3" xfId="8486"/>
    <cellStyle name="T_Ket qua phan bo von nam 2008_KH TPCP vung TNB (03-1-2012) 2 4" xfId="8487"/>
    <cellStyle name="T_Ket qua phan bo von nam 2008_KH TPCP vung TNB (03-1-2012) 3" xfId="4584"/>
    <cellStyle name="T_Ket qua phan bo von nam 2008_KH TPCP vung TNB (03-1-2012) 3 2" xfId="8488"/>
    <cellStyle name="T_Ket qua phan bo von nam 2008_KH TPCP vung TNB (03-1-2012) 4" xfId="8489"/>
    <cellStyle name="T_Ket qua phan bo von nam 2008_KH TPCP vung TNB (03-1-2012) 5" xfId="8490"/>
    <cellStyle name="T_Ket qua phan bo von nam 2008_ra soat theo 7356" xfId="8491"/>
    <cellStyle name="T_Ket qua phan bo von nam 2008_ra soat theo 7356 2" xfId="8492"/>
    <cellStyle name="T_Ket qua phan bo von nam 2008_ra soat theo 7356_Bao cao no dong XDCB-9590-BYT-Rut gon" xfId="8493"/>
    <cellStyle name="T_Ket qua phan bo von nam 2008_ra soat theo 7356_Bao cao no dong XDCB-9590-BYT-Rut gon 2" xfId="8494"/>
    <cellStyle name="T_Ket qua phan bo von nam 2008_ra soat theo 7356_Bieu 11-TPCP KH 2013" xfId="8495"/>
    <cellStyle name="T_Ket qua phan bo von nam 2008_ra soat theo 7356_Bieu 11-TPCP KH 2013 2" xfId="8496"/>
    <cellStyle name="T_Ket qua phan bo von nam 2008_TONG HOP CHUNG 3.2.2012 (ban cuoi)" xfId="8497"/>
    <cellStyle name="T_Ket qua phan bo von nam 2008_TONG HOP CHUNG 3.2.2012 (ban cuoi) 2" xfId="8498"/>
    <cellStyle name="T_Ket qua phan bo von nam 2008_TONG HOP CHUNG 3.2.2012 (ban cuoi)_Bao cao no dong XDCB-9590-BYT-Rut gon" xfId="8499"/>
    <cellStyle name="T_Ket qua phan bo von nam 2008_TONG HOP CHUNG 3.2.2012 (ban cuoi)_Bao cao no dong XDCB-9590-BYT-Rut gon 2" xfId="8500"/>
    <cellStyle name="T_KH 2011-2015" xfId="4585"/>
    <cellStyle name="T_KH 2011-2015 2" xfId="4586"/>
    <cellStyle name="T_KH 2011-2015 2 2" xfId="8507"/>
    <cellStyle name="T_KH 2011-2015 3" xfId="8508"/>
    <cellStyle name="T_KH 2011-2015 4" xfId="8509"/>
    <cellStyle name="T_KH TPCP vung TNB (03-1-2012)" xfId="4587"/>
    <cellStyle name="T_KH TPCP vung TNB (03-1-2012) 2" xfId="4588"/>
    <cellStyle name="T_KH TPCP vung TNB (03-1-2012) 2 2" xfId="4589"/>
    <cellStyle name="T_KH TPCP vung TNB (03-1-2012) 2 2 2" xfId="8510"/>
    <cellStyle name="T_KH TPCP vung TNB (03-1-2012) 2 3" xfId="8511"/>
    <cellStyle name="T_KH TPCP vung TNB (03-1-2012) 2 4" xfId="8512"/>
    <cellStyle name="T_KH TPCP vung TNB (03-1-2012) 3" xfId="4590"/>
    <cellStyle name="T_KH TPCP vung TNB (03-1-2012) 3 2" xfId="8513"/>
    <cellStyle name="T_KH TPCP vung TNB (03-1-2012) 4" xfId="8514"/>
    <cellStyle name="T_KH TPCP vung TNB (03-1-2012) 5" xfId="8515"/>
    <cellStyle name="T_KH XDCB_2008 lan 2 sua ngay 10-11" xfId="4591"/>
    <cellStyle name="T_KH XDCB_2008 lan 2 sua ngay 10-11 2" xfId="4592"/>
    <cellStyle name="T_KH XDCB_2008 lan 2 sua ngay 10-11 2 2" xfId="4593"/>
    <cellStyle name="T_KH XDCB_2008 lan 2 sua ngay 10-11 2 2 2" xfId="8516"/>
    <cellStyle name="T_KH XDCB_2008 lan 2 sua ngay 10-11 2 3" xfId="8517"/>
    <cellStyle name="T_KH XDCB_2008 lan 2 sua ngay 10-11 2 4" xfId="8518"/>
    <cellStyle name="T_KH XDCB_2008 lan 2 sua ngay 10-11 3" xfId="4594"/>
    <cellStyle name="T_KH XDCB_2008 lan 2 sua ngay 10-11 3 2" xfId="8519"/>
    <cellStyle name="T_KH XDCB_2008 lan 2 sua ngay 10-11 4" xfId="8520"/>
    <cellStyle name="T_KH XDCB_2008 lan 2 sua ngay 10-11 5" xfId="8521"/>
    <cellStyle name="T_KH XDCB_2008 lan 2 sua ngay 10-11_!1 1 bao cao giao KH ve HTCMT vung TNB   12-12-2011" xfId="4595"/>
    <cellStyle name="T_KH XDCB_2008 lan 2 sua ngay 10-11_!1 1 bao cao giao KH ve HTCMT vung TNB   12-12-2011 2" xfId="4596"/>
    <cellStyle name="T_KH XDCB_2008 lan 2 sua ngay 10-11_!1 1 bao cao giao KH ve HTCMT vung TNB   12-12-2011 2 2" xfId="4597"/>
    <cellStyle name="T_KH XDCB_2008 lan 2 sua ngay 10-11_!1 1 bao cao giao KH ve HTCMT vung TNB   12-12-2011 2 2 2" xfId="8522"/>
    <cellStyle name="T_KH XDCB_2008 lan 2 sua ngay 10-11_!1 1 bao cao giao KH ve HTCMT vung TNB   12-12-2011 2 3" xfId="8523"/>
    <cellStyle name="T_KH XDCB_2008 lan 2 sua ngay 10-11_!1 1 bao cao giao KH ve HTCMT vung TNB   12-12-2011 2 4" xfId="8524"/>
    <cellStyle name="T_KH XDCB_2008 lan 2 sua ngay 10-11_!1 1 bao cao giao KH ve HTCMT vung TNB   12-12-2011 3" xfId="4598"/>
    <cellStyle name="T_KH XDCB_2008 lan 2 sua ngay 10-11_!1 1 bao cao giao KH ve HTCMT vung TNB   12-12-2011 3 2" xfId="8525"/>
    <cellStyle name="T_KH XDCB_2008 lan 2 sua ngay 10-11_!1 1 bao cao giao KH ve HTCMT vung TNB   12-12-2011 4" xfId="8526"/>
    <cellStyle name="T_KH XDCB_2008 lan 2 sua ngay 10-11_!1 1 bao cao giao KH ve HTCMT vung TNB   12-12-2011 5" xfId="8527"/>
    <cellStyle name="T_KH XDCB_2008 lan 2 sua ngay 10-11_Bieu TPCP 2015-xin keo dai 3.2016" xfId="8528"/>
    <cellStyle name="T_KH XDCB_2008 lan 2 sua ngay 10-11_Bieu TPCP 2015-xin keo dai 3.2016 2" xfId="8529"/>
    <cellStyle name="T_KH XDCB_2008 lan 2 sua ngay 10-11_KH TPCP vung TNB (03-1-2012)" xfId="4599"/>
    <cellStyle name="T_KH XDCB_2008 lan 2 sua ngay 10-11_KH TPCP vung TNB (03-1-2012) 2" xfId="4600"/>
    <cellStyle name="T_KH XDCB_2008 lan 2 sua ngay 10-11_KH TPCP vung TNB (03-1-2012) 2 2" xfId="4601"/>
    <cellStyle name="T_KH XDCB_2008 lan 2 sua ngay 10-11_KH TPCP vung TNB (03-1-2012) 2 2 2" xfId="8530"/>
    <cellStyle name="T_KH XDCB_2008 lan 2 sua ngay 10-11_KH TPCP vung TNB (03-1-2012) 2 3" xfId="8531"/>
    <cellStyle name="T_KH XDCB_2008 lan 2 sua ngay 10-11_KH TPCP vung TNB (03-1-2012) 2 4" xfId="8532"/>
    <cellStyle name="T_KH XDCB_2008 lan 2 sua ngay 10-11_KH TPCP vung TNB (03-1-2012) 3" xfId="4602"/>
    <cellStyle name="T_KH XDCB_2008 lan 2 sua ngay 10-11_KH TPCP vung TNB (03-1-2012) 3 2" xfId="8533"/>
    <cellStyle name="T_KH XDCB_2008 lan 2 sua ngay 10-11_KH TPCP vung TNB (03-1-2012) 4" xfId="8534"/>
    <cellStyle name="T_KH XDCB_2008 lan 2 sua ngay 10-11_KH TPCP vung TNB (03-1-2012) 5" xfId="8535"/>
    <cellStyle name="T_KH XDCB_2008 lan 2 sua ngay 10-11_ra soat theo 7356" xfId="8536"/>
    <cellStyle name="T_KH XDCB_2008 lan 2 sua ngay 10-11_ra soat theo 7356 2" xfId="8537"/>
    <cellStyle name="T_KH XDCB_2008 lan 2 sua ngay 10-11_ra soat theo 7356_Bao cao no dong XDCB-9590-BYT-Rut gon" xfId="8538"/>
    <cellStyle name="T_KH XDCB_2008 lan 2 sua ngay 10-11_ra soat theo 7356_Bao cao no dong XDCB-9590-BYT-Rut gon 2" xfId="8539"/>
    <cellStyle name="T_KH XDCB_2008 lan 2 sua ngay 10-11_ra soat theo 7356_Bieu 11-TPCP KH 2013" xfId="8540"/>
    <cellStyle name="T_KH XDCB_2008 lan 2 sua ngay 10-11_ra soat theo 7356_Bieu 11-TPCP KH 2013 2" xfId="8541"/>
    <cellStyle name="T_KH XDCB_2008 lan 2 sua ngay 10-11_TONG HOP CHUNG 3.2.2012 (ban cuoi)" xfId="8542"/>
    <cellStyle name="T_KH XDCB_2008 lan 2 sua ngay 10-11_TONG HOP CHUNG 3.2.2012 (ban cuoi) 2" xfId="8543"/>
    <cellStyle name="T_KH XDCB_2008 lan 2 sua ngay 10-11_TONG HOP CHUNG 3.2.2012 (ban cuoi)_Bao cao no dong XDCB-9590-BYT-Rut gon" xfId="8544"/>
    <cellStyle name="T_KH XDCB_2008 lan 2 sua ngay 10-11_TONG HOP CHUNG 3.2.2012 (ban cuoi)_Bao cao no dong XDCB-9590-BYT-Rut gon 2" xfId="8545"/>
    <cellStyle name="T_kien giang 2" xfId="4603"/>
    <cellStyle name="T_kien giang 2 2" xfId="4604"/>
    <cellStyle name="T_kien giang 2 2 2" xfId="4605"/>
    <cellStyle name="T_kien giang 2 2 2 2" xfId="8501"/>
    <cellStyle name="T_kien giang 2 2 3" xfId="8502"/>
    <cellStyle name="T_kien giang 2 2 4" xfId="8503"/>
    <cellStyle name="T_kien giang 2 3" xfId="4606"/>
    <cellStyle name="T_kien giang 2 3 2" xfId="8504"/>
    <cellStyle name="T_kien giang 2 4" xfId="8505"/>
    <cellStyle name="T_kien giang 2 5" xfId="8506"/>
    <cellStyle name="T_Mau THKQTL V1-2015-Quang Ngai" xfId="9680"/>
    <cellStyle name="T_Me_Tri_6_07" xfId="4607"/>
    <cellStyle name="T_Me_Tri_6_07 2" xfId="4608"/>
    <cellStyle name="T_Me_Tri_6_07 2 2" xfId="4609"/>
    <cellStyle name="T_Me_Tri_6_07 2 2 2" xfId="8546"/>
    <cellStyle name="T_Me_Tri_6_07 2 3" xfId="8547"/>
    <cellStyle name="T_Me_Tri_6_07 2 4" xfId="8548"/>
    <cellStyle name="T_Me_Tri_6_07 3" xfId="4610"/>
    <cellStyle name="T_Me_Tri_6_07 3 2" xfId="8549"/>
    <cellStyle name="T_Me_Tri_6_07 4" xfId="8550"/>
    <cellStyle name="T_Me_Tri_6_07 5" xfId="8551"/>
    <cellStyle name="T_Me_Tri_6_07_!1 1 bao cao giao KH ve HTCMT vung TNB   12-12-2011" xfId="4611"/>
    <cellStyle name="T_Me_Tri_6_07_!1 1 bao cao giao KH ve HTCMT vung TNB   12-12-2011 2" xfId="4612"/>
    <cellStyle name="T_Me_Tri_6_07_!1 1 bao cao giao KH ve HTCMT vung TNB   12-12-2011 2 2" xfId="4613"/>
    <cellStyle name="T_Me_Tri_6_07_!1 1 bao cao giao KH ve HTCMT vung TNB   12-12-2011 2 2 2" xfId="8552"/>
    <cellStyle name="T_Me_Tri_6_07_!1 1 bao cao giao KH ve HTCMT vung TNB   12-12-2011 2 3" xfId="8553"/>
    <cellStyle name="T_Me_Tri_6_07_!1 1 bao cao giao KH ve HTCMT vung TNB   12-12-2011 2 4" xfId="8554"/>
    <cellStyle name="T_Me_Tri_6_07_!1 1 bao cao giao KH ve HTCMT vung TNB   12-12-2011 3" xfId="4614"/>
    <cellStyle name="T_Me_Tri_6_07_!1 1 bao cao giao KH ve HTCMT vung TNB   12-12-2011 3 2" xfId="8555"/>
    <cellStyle name="T_Me_Tri_6_07_!1 1 bao cao giao KH ve HTCMT vung TNB   12-12-2011 4" xfId="8556"/>
    <cellStyle name="T_Me_Tri_6_07_!1 1 bao cao giao KH ve HTCMT vung TNB   12-12-2011 5" xfId="8557"/>
    <cellStyle name="T_Me_Tri_6_07_Bieu4HTMT" xfId="4615"/>
    <cellStyle name="T_Me_Tri_6_07_Bieu4HTMT 2" xfId="4616"/>
    <cellStyle name="T_Me_Tri_6_07_Bieu4HTMT 2 2" xfId="4617"/>
    <cellStyle name="T_Me_Tri_6_07_Bieu4HTMT 2 2 2" xfId="8558"/>
    <cellStyle name="T_Me_Tri_6_07_Bieu4HTMT 2 3" xfId="8559"/>
    <cellStyle name="T_Me_Tri_6_07_Bieu4HTMT 2 4" xfId="8560"/>
    <cellStyle name="T_Me_Tri_6_07_Bieu4HTMT 3" xfId="4618"/>
    <cellStyle name="T_Me_Tri_6_07_Bieu4HTMT 3 2" xfId="8561"/>
    <cellStyle name="T_Me_Tri_6_07_Bieu4HTMT 4" xfId="8562"/>
    <cellStyle name="T_Me_Tri_6_07_Bieu4HTMT 5" xfId="8563"/>
    <cellStyle name="T_Me_Tri_6_07_Bieu4HTMT_!1 1 bao cao giao KH ve HTCMT vung TNB   12-12-2011" xfId="4619"/>
    <cellStyle name="T_Me_Tri_6_07_Bieu4HTMT_!1 1 bao cao giao KH ve HTCMT vung TNB   12-12-2011 2" xfId="4620"/>
    <cellStyle name="T_Me_Tri_6_07_Bieu4HTMT_!1 1 bao cao giao KH ve HTCMT vung TNB   12-12-2011 2 2" xfId="4621"/>
    <cellStyle name="T_Me_Tri_6_07_Bieu4HTMT_!1 1 bao cao giao KH ve HTCMT vung TNB   12-12-2011 2 2 2" xfId="8564"/>
    <cellStyle name="T_Me_Tri_6_07_Bieu4HTMT_!1 1 bao cao giao KH ve HTCMT vung TNB   12-12-2011 2 3" xfId="8565"/>
    <cellStyle name="T_Me_Tri_6_07_Bieu4HTMT_!1 1 bao cao giao KH ve HTCMT vung TNB   12-12-2011 2 4" xfId="8566"/>
    <cellStyle name="T_Me_Tri_6_07_Bieu4HTMT_!1 1 bao cao giao KH ve HTCMT vung TNB   12-12-2011 3" xfId="4622"/>
    <cellStyle name="T_Me_Tri_6_07_Bieu4HTMT_!1 1 bao cao giao KH ve HTCMT vung TNB   12-12-2011 3 2" xfId="8567"/>
    <cellStyle name="T_Me_Tri_6_07_Bieu4HTMT_!1 1 bao cao giao KH ve HTCMT vung TNB   12-12-2011 4" xfId="8568"/>
    <cellStyle name="T_Me_Tri_6_07_Bieu4HTMT_!1 1 bao cao giao KH ve HTCMT vung TNB   12-12-2011 5" xfId="8569"/>
    <cellStyle name="T_Me_Tri_6_07_Bieu4HTMT_KH TPCP vung TNB (03-1-2012)" xfId="4623"/>
    <cellStyle name="T_Me_Tri_6_07_Bieu4HTMT_KH TPCP vung TNB (03-1-2012) 2" xfId="4624"/>
    <cellStyle name="T_Me_Tri_6_07_Bieu4HTMT_KH TPCP vung TNB (03-1-2012) 2 2" xfId="4625"/>
    <cellStyle name="T_Me_Tri_6_07_Bieu4HTMT_KH TPCP vung TNB (03-1-2012) 2 2 2" xfId="8570"/>
    <cellStyle name="T_Me_Tri_6_07_Bieu4HTMT_KH TPCP vung TNB (03-1-2012) 2 3" xfId="8571"/>
    <cellStyle name="T_Me_Tri_6_07_Bieu4HTMT_KH TPCP vung TNB (03-1-2012) 2 4" xfId="8572"/>
    <cellStyle name="T_Me_Tri_6_07_Bieu4HTMT_KH TPCP vung TNB (03-1-2012) 3" xfId="4626"/>
    <cellStyle name="T_Me_Tri_6_07_Bieu4HTMT_KH TPCP vung TNB (03-1-2012) 3 2" xfId="8573"/>
    <cellStyle name="T_Me_Tri_6_07_Bieu4HTMT_KH TPCP vung TNB (03-1-2012) 4" xfId="8574"/>
    <cellStyle name="T_Me_Tri_6_07_Bieu4HTMT_KH TPCP vung TNB (03-1-2012) 5" xfId="8575"/>
    <cellStyle name="T_Me_Tri_6_07_KH TPCP vung TNB (03-1-2012)" xfId="4627"/>
    <cellStyle name="T_Me_Tri_6_07_KH TPCP vung TNB (03-1-2012) 2" xfId="4628"/>
    <cellStyle name="T_Me_Tri_6_07_KH TPCP vung TNB (03-1-2012) 2 2" xfId="4629"/>
    <cellStyle name="T_Me_Tri_6_07_KH TPCP vung TNB (03-1-2012) 2 2 2" xfId="8576"/>
    <cellStyle name="T_Me_Tri_6_07_KH TPCP vung TNB (03-1-2012) 2 3" xfId="8577"/>
    <cellStyle name="T_Me_Tri_6_07_KH TPCP vung TNB (03-1-2012) 2 4" xfId="8578"/>
    <cellStyle name="T_Me_Tri_6_07_KH TPCP vung TNB (03-1-2012) 3" xfId="4630"/>
    <cellStyle name="T_Me_Tri_6_07_KH TPCP vung TNB (03-1-2012) 3 2" xfId="8579"/>
    <cellStyle name="T_Me_Tri_6_07_KH TPCP vung TNB (03-1-2012) 4" xfId="8580"/>
    <cellStyle name="T_Me_Tri_6_07_KH TPCP vung TNB (03-1-2012) 5" xfId="8581"/>
    <cellStyle name="T_Me_Tri_6_07_ra soat theo 7356" xfId="8582"/>
    <cellStyle name="T_Me_Tri_6_07_ra soat theo 7356 2" xfId="8583"/>
    <cellStyle name="T_Me_Tri_6_07_ra soat theo 7356_Bao cao no dong XDCB-9590-BYT-Rut gon" xfId="8584"/>
    <cellStyle name="T_Me_Tri_6_07_ra soat theo 7356_Bao cao no dong XDCB-9590-BYT-Rut gon 2" xfId="8585"/>
    <cellStyle name="T_Me_Tri_6_07_ra soat theo 7356_Bieu 11-TPCP KH 2013" xfId="8586"/>
    <cellStyle name="T_Me_Tri_6_07_ra soat theo 7356_Bieu 11-TPCP KH 2013 2" xfId="8587"/>
    <cellStyle name="T_Me_Tri_6_07_TONG HOP CHUNG 3.2.2012 (ban cuoi)" xfId="8588"/>
    <cellStyle name="T_Me_Tri_6_07_TONG HOP CHUNG 3.2.2012 (ban cuoi) 2" xfId="8589"/>
    <cellStyle name="T_Me_Tri_6_07_TONG HOP CHUNG 3.2.2012 (ban cuoi)_Bao cao no dong XDCB-9590-BYT-Rut gon" xfId="8590"/>
    <cellStyle name="T_Me_Tri_6_07_TONG HOP CHUNG 3.2.2012 (ban cuoi)_Bao cao no dong XDCB-9590-BYT-Rut gon 2" xfId="8591"/>
    <cellStyle name="T_N2 thay dat (N1-1)" xfId="4631"/>
    <cellStyle name="T_N2 thay dat (N1-1) 2" xfId="4632"/>
    <cellStyle name="T_N2 thay dat (N1-1) 2 2" xfId="4633"/>
    <cellStyle name="T_N2 thay dat (N1-1) 2 2 2" xfId="8592"/>
    <cellStyle name="T_N2 thay dat (N1-1) 2 3" xfId="8593"/>
    <cellStyle name="T_N2 thay dat (N1-1) 2 4" xfId="8594"/>
    <cellStyle name="T_N2 thay dat (N1-1) 3" xfId="4634"/>
    <cellStyle name="T_N2 thay dat (N1-1) 3 2" xfId="8595"/>
    <cellStyle name="T_N2 thay dat (N1-1) 4" xfId="8596"/>
    <cellStyle name="T_N2 thay dat (N1-1) 5" xfId="8597"/>
    <cellStyle name="T_N2 thay dat (N1-1)_!1 1 bao cao giao KH ve HTCMT vung TNB   12-12-2011" xfId="4635"/>
    <cellStyle name="T_N2 thay dat (N1-1)_!1 1 bao cao giao KH ve HTCMT vung TNB   12-12-2011 2" xfId="4636"/>
    <cellStyle name="T_N2 thay dat (N1-1)_!1 1 bao cao giao KH ve HTCMT vung TNB   12-12-2011 2 2" xfId="4637"/>
    <cellStyle name="T_N2 thay dat (N1-1)_!1 1 bao cao giao KH ve HTCMT vung TNB   12-12-2011 2 2 2" xfId="8598"/>
    <cellStyle name="T_N2 thay dat (N1-1)_!1 1 bao cao giao KH ve HTCMT vung TNB   12-12-2011 2 3" xfId="8599"/>
    <cellStyle name="T_N2 thay dat (N1-1)_!1 1 bao cao giao KH ve HTCMT vung TNB   12-12-2011 2 4" xfId="8600"/>
    <cellStyle name="T_N2 thay dat (N1-1)_!1 1 bao cao giao KH ve HTCMT vung TNB   12-12-2011 3" xfId="4638"/>
    <cellStyle name="T_N2 thay dat (N1-1)_!1 1 bao cao giao KH ve HTCMT vung TNB   12-12-2011 3 2" xfId="8601"/>
    <cellStyle name="T_N2 thay dat (N1-1)_!1 1 bao cao giao KH ve HTCMT vung TNB   12-12-2011 4" xfId="8602"/>
    <cellStyle name="T_N2 thay dat (N1-1)_!1 1 bao cao giao KH ve HTCMT vung TNB   12-12-2011 5" xfId="8603"/>
    <cellStyle name="T_N2 thay dat (N1-1)_Bieu4HTMT" xfId="4639"/>
    <cellStyle name="T_N2 thay dat (N1-1)_Bieu4HTMT 2" xfId="4640"/>
    <cellStyle name="T_N2 thay dat (N1-1)_Bieu4HTMT 2 2" xfId="4641"/>
    <cellStyle name="T_N2 thay dat (N1-1)_Bieu4HTMT 2 2 2" xfId="8604"/>
    <cellStyle name="T_N2 thay dat (N1-1)_Bieu4HTMT 2 3" xfId="8605"/>
    <cellStyle name="T_N2 thay dat (N1-1)_Bieu4HTMT 2 4" xfId="8606"/>
    <cellStyle name="T_N2 thay dat (N1-1)_Bieu4HTMT 3" xfId="4642"/>
    <cellStyle name="T_N2 thay dat (N1-1)_Bieu4HTMT 3 2" xfId="8607"/>
    <cellStyle name="T_N2 thay dat (N1-1)_Bieu4HTMT 4" xfId="8608"/>
    <cellStyle name="T_N2 thay dat (N1-1)_Bieu4HTMT 5" xfId="8609"/>
    <cellStyle name="T_N2 thay dat (N1-1)_Bieu4HTMT_!1 1 bao cao giao KH ve HTCMT vung TNB   12-12-2011" xfId="4643"/>
    <cellStyle name="T_N2 thay dat (N1-1)_Bieu4HTMT_!1 1 bao cao giao KH ve HTCMT vung TNB   12-12-2011 2" xfId="4644"/>
    <cellStyle name="T_N2 thay dat (N1-1)_Bieu4HTMT_!1 1 bao cao giao KH ve HTCMT vung TNB   12-12-2011 2 2" xfId="4645"/>
    <cellStyle name="T_N2 thay dat (N1-1)_Bieu4HTMT_!1 1 bao cao giao KH ve HTCMT vung TNB   12-12-2011 2 2 2" xfId="8610"/>
    <cellStyle name="T_N2 thay dat (N1-1)_Bieu4HTMT_!1 1 bao cao giao KH ve HTCMT vung TNB   12-12-2011 2 3" xfId="8611"/>
    <cellStyle name="T_N2 thay dat (N1-1)_Bieu4HTMT_!1 1 bao cao giao KH ve HTCMT vung TNB   12-12-2011 2 4" xfId="8612"/>
    <cellStyle name="T_N2 thay dat (N1-1)_Bieu4HTMT_!1 1 bao cao giao KH ve HTCMT vung TNB   12-12-2011 3" xfId="4646"/>
    <cellStyle name="T_N2 thay dat (N1-1)_Bieu4HTMT_!1 1 bao cao giao KH ve HTCMT vung TNB   12-12-2011 3 2" xfId="8613"/>
    <cellStyle name="T_N2 thay dat (N1-1)_Bieu4HTMT_!1 1 bao cao giao KH ve HTCMT vung TNB   12-12-2011 4" xfId="8614"/>
    <cellStyle name="T_N2 thay dat (N1-1)_Bieu4HTMT_!1 1 bao cao giao KH ve HTCMT vung TNB   12-12-2011 5" xfId="8615"/>
    <cellStyle name="T_N2 thay dat (N1-1)_Bieu4HTMT_KH TPCP vung TNB (03-1-2012)" xfId="4647"/>
    <cellStyle name="T_N2 thay dat (N1-1)_Bieu4HTMT_KH TPCP vung TNB (03-1-2012) 2" xfId="4648"/>
    <cellStyle name="T_N2 thay dat (N1-1)_Bieu4HTMT_KH TPCP vung TNB (03-1-2012) 2 2" xfId="4649"/>
    <cellStyle name="T_N2 thay dat (N1-1)_Bieu4HTMT_KH TPCP vung TNB (03-1-2012) 2 2 2" xfId="8616"/>
    <cellStyle name="T_N2 thay dat (N1-1)_Bieu4HTMT_KH TPCP vung TNB (03-1-2012) 2 3" xfId="8617"/>
    <cellStyle name="T_N2 thay dat (N1-1)_Bieu4HTMT_KH TPCP vung TNB (03-1-2012) 2 4" xfId="8618"/>
    <cellStyle name="T_N2 thay dat (N1-1)_Bieu4HTMT_KH TPCP vung TNB (03-1-2012) 3" xfId="4650"/>
    <cellStyle name="T_N2 thay dat (N1-1)_Bieu4HTMT_KH TPCP vung TNB (03-1-2012) 3 2" xfId="8619"/>
    <cellStyle name="T_N2 thay dat (N1-1)_Bieu4HTMT_KH TPCP vung TNB (03-1-2012) 4" xfId="8620"/>
    <cellStyle name="T_N2 thay dat (N1-1)_Bieu4HTMT_KH TPCP vung TNB (03-1-2012) 5" xfId="8621"/>
    <cellStyle name="T_N2 thay dat (N1-1)_KH TPCP vung TNB (03-1-2012)" xfId="4651"/>
    <cellStyle name="T_N2 thay dat (N1-1)_KH TPCP vung TNB (03-1-2012) 2" xfId="4652"/>
    <cellStyle name="T_N2 thay dat (N1-1)_KH TPCP vung TNB (03-1-2012) 2 2" xfId="4653"/>
    <cellStyle name="T_N2 thay dat (N1-1)_KH TPCP vung TNB (03-1-2012) 2 2 2" xfId="8622"/>
    <cellStyle name="T_N2 thay dat (N1-1)_KH TPCP vung TNB (03-1-2012) 2 3" xfId="8623"/>
    <cellStyle name="T_N2 thay dat (N1-1)_KH TPCP vung TNB (03-1-2012) 2 4" xfId="8624"/>
    <cellStyle name="T_N2 thay dat (N1-1)_KH TPCP vung TNB (03-1-2012) 3" xfId="4654"/>
    <cellStyle name="T_N2 thay dat (N1-1)_KH TPCP vung TNB (03-1-2012) 3 2" xfId="8625"/>
    <cellStyle name="T_N2 thay dat (N1-1)_KH TPCP vung TNB (03-1-2012) 4" xfId="8626"/>
    <cellStyle name="T_N2 thay dat (N1-1)_KH TPCP vung TNB (03-1-2012) 5" xfId="8627"/>
    <cellStyle name="T_N2 thay dat (N1-1)_ra soat theo 7356" xfId="8628"/>
    <cellStyle name="T_N2 thay dat (N1-1)_ra soat theo 7356 2" xfId="8629"/>
    <cellStyle name="T_N2 thay dat (N1-1)_ra soat theo 7356_Bao cao no dong XDCB-9590-BYT-Rut gon" xfId="8630"/>
    <cellStyle name="T_N2 thay dat (N1-1)_ra soat theo 7356_Bao cao no dong XDCB-9590-BYT-Rut gon 2" xfId="8631"/>
    <cellStyle name="T_N2 thay dat (N1-1)_ra soat theo 7356_Bieu 11-TPCP KH 2013" xfId="8632"/>
    <cellStyle name="T_N2 thay dat (N1-1)_ra soat theo 7356_Bieu 11-TPCP KH 2013 2" xfId="8633"/>
    <cellStyle name="T_N2 thay dat (N1-1)_TONG HOP CHUNG 3.2.2012 (ban cuoi)" xfId="8634"/>
    <cellStyle name="T_N2 thay dat (N1-1)_TONG HOP CHUNG 3.2.2012 (ban cuoi) 2" xfId="8635"/>
    <cellStyle name="T_N2 thay dat (N1-1)_TONG HOP CHUNG 3.2.2012 (ban cuoi)_Bao cao no dong XDCB-9590-BYT-Rut gon" xfId="8636"/>
    <cellStyle name="T_N2 thay dat (N1-1)_TONG HOP CHUNG 3.2.2012 (ban cuoi)_Bao cao no dong XDCB-9590-BYT-Rut gon 2" xfId="8637"/>
    <cellStyle name="T_Phu luc De cuong KS tai Cuc Thue QN- 2014" xfId="9681"/>
    <cellStyle name="T_Phu luc De cuong KS tai Cuc Thue QN- 2014 2" xfId="9682"/>
    <cellStyle name="T_Phuong an can doi nam 2008" xfId="4655"/>
    <cellStyle name="T_Phuong an can doi nam 2008 2" xfId="4656"/>
    <cellStyle name="T_Phuong an can doi nam 2008 2 2" xfId="4657"/>
    <cellStyle name="T_Phuong an can doi nam 2008 2 2 2" xfId="8638"/>
    <cellStyle name="T_Phuong an can doi nam 2008 2 3" xfId="8639"/>
    <cellStyle name="T_Phuong an can doi nam 2008 2 4" xfId="8640"/>
    <cellStyle name="T_Phuong an can doi nam 2008 3" xfId="4658"/>
    <cellStyle name="T_Phuong an can doi nam 2008 3 2" xfId="8641"/>
    <cellStyle name="T_Phuong an can doi nam 2008 4" xfId="8642"/>
    <cellStyle name="T_Phuong an can doi nam 2008 5" xfId="8643"/>
    <cellStyle name="T_Phuong an can doi nam 2008_!1 1 bao cao giao KH ve HTCMT vung TNB   12-12-2011" xfId="4659"/>
    <cellStyle name="T_Phuong an can doi nam 2008_!1 1 bao cao giao KH ve HTCMT vung TNB   12-12-2011 2" xfId="4660"/>
    <cellStyle name="T_Phuong an can doi nam 2008_!1 1 bao cao giao KH ve HTCMT vung TNB   12-12-2011 2 2" xfId="4661"/>
    <cellStyle name="T_Phuong an can doi nam 2008_!1 1 bao cao giao KH ve HTCMT vung TNB   12-12-2011 2 2 2" xfId="8644"/>
    <cellStyle name="T_Phuong an can doi nam 2008_!1 1 bao cao giao KH ve HTCMT vung TNB   12-12-2011 2 3" xfId="8645"/>
    <cellStyle name="T_Phuong an can doi nam 2008_!1 1 bao cao giao KH ve HTCMT vung TNB   12-12-2011 2 4" xfId="8646"/>
    <cellStyle name="T_Phuong an can doi nam 2008_!1 1 bao cao giao KH ve HTCMT vung TNB   12-12-2011 3" xfId="4662"/>
    <cellStyle name="T_Phuong an can doi nam 2008_!1 1 bao cao giao KH ve HTCMT vung TNB   12-12-2011 3 2" xfId="8647"/>
    <cellStyle name="T_Phuong an can doi nam 2008_!1 1 bao cao giao KH ve HTCMT vung TNB   12-12-2011 4" xfId="8648"/>
    <cellStyle name="T_Phuong an can doi nam 2008_!1 1 bao cao giao KH ve HTCMT vung TNB   12-12-2011 5" xfId="8649"/>
    <cellStyle name="T_Phuong an can doi nam 2008_Bieu TPCP 2015-xin keo dai 3.2016" xfId="8650"/>
    <cellStyle name="T_Phuong an can doi nam 2008_Bieu TPCP 2015-xin keo dai 3.2016 2" xfId="8651"/>
    <cellStyle name="T_Phuong an can doi nam 2008_KH TPCP vung TNB (03-1-2012)" xfId="4663"/>
    <cellStyle name="T_Phuong an can doi nam 2008_KH TPCP vung TNB (03-1-2012) 2" xfId="4664"/>
    <cellStyle name="T_Phuong an can doi nam 2008_KH TPCP vung TNB (03-1-2012) 2 2" xfId="4665"/>
    <cellStyle name="T_Phuong an can doi nam 2008_KH TPCP vung TNB (03-1-2012) 2 2 2" xfId="8652"/>
    <cellStyle name="T_Phuong an can doi nam 2008_KH TPCP vung TNB (03-1-2012) 2 3" xfId="8653"/>
    <cellStyle name="T_Phuong an can doi nam 2008_KH TPCP vung TNB (03-1-2012) 2 4" xfId="8654"/>
    <cellStyle name="T_Phuong an can doi nam 2008_KH TPCP vung TNB (03-1-2012) 3" xfId="4666"/>
    <cellStyle name="T_Phuong an can doi nam 2008_KH TPCP vung TNB (03-1-2012) 3 2" xfId="8655"/>
    <cellStyle name="T_Phuong an can doi nam 2008_KH TPCP vung TNB (03-1-2012) 4" xfId="8656"/>
    <cellStyle name="T_Phuong an can doi nam 2008_KH TPCP vung TNB (03-1-2012) 5" xfId="8657"/>
    <cellStyle name="T_Phuong an can doi nam 2008_ra soat theo 7356" xfId="8658"/>
    <cellStyle name="T_Phuong an can doi nam 2008_ra soat theo 7356 2" xfId="8659"/>
    <cellStyle name="T_Phuong an can doi nam 2008_ra soat theo 7356_Bao cao no dong XDCB-9590-BYT-Rut gon" xfId="8660"/>
    <cellStyle name="T_Phuong an can doi nam 2008_ra soat theo 7356_Bao cao no dong XDCB-9590-BYT-Rut gon 2" xfId="8661"/>
    <cellStyle name="T_Phuong an can doi nam 2008_ra soat theo 7356_Bieu 11-TPCP KH 2013" xfId="8662"/>
    <cellStyle name="T_Phuong an can doi nam 2008_ra soat theo 7356_Bieu 11-TPCP KH 2013 2" xfId="8663"/>
    <cellStyle name="T_Phuong an can doi nam 2008_TONG HOP CHUNG 3.2.2012 (ban cuoi)" xfId="8664"/>
    <cellStyle name="T_Phuong an can doi nam 2008_TONG HOP CHUNG 3.2.2012 (ban cuoi) 2" xfId="8665"/>
    <cellStyle name="T_Phuong an can doi nam 2008_TONG HOP CHUNG 3.2.2012 (ban cuoi)_Bao cao no dong XDCB-9590-BYT-Rut gon" xfId="8666"/>
    <cellStyle name="T_Phuong an can doi nam 2008_TONG HOP CHUNG 3.2.2012 (ban cuoi)_Bao cao no dong XDCB-9590-BYT-Rut gon 2" xfId="8667"/>
    <cellStyle name="T_Quang NGai V1.2012" xfId="9683"/>
    <cellStyle name="T_Quang NGai V1.2013" xfId="9684"/>
    <cellStyle name="T_ra soat theo 7356" xfId="8668"/>
    <cellStyle name="T_ra soat theo 7356 2" xfId="8669"/>
    <cellStyle name="T_ra soat theo 7356_Bao cao no dong XDCB-9590-BYT-Rut gon" xfId="8670"/>
    <cellStyle name="T_ra soat theo 7356_Bao cao no dong XDCB-9590-BYT-Rut gon 2" xfId="8671"/>
    <cellStyle name="T_ra soat theo 7356_Bieu 11-TPCP KH 2013" xfId="8672"/>
    <cellStyle name="T_ra soat theo 7356_Bieu 11-TPCP KH 2013 2" xfId="8673"/>
    <cellStyle name="T_Seagame(BTL)" xfId="4667"/>
    <cellStyle name="T_Seagame(BTL) 2" xfId="4668"/>
    <cellStyle name="T_Seagame(BTL) 2 2" xfId="8674"/>
    <cellStyle name="T_Seagame(BTL) 3" xfId="8675"/>
    <cellStyle name="T_So GTVT" xfId="4669"/>
    <cellStyle name="T_So GTVT 2" xfId="4670"/>
    <cellStyle name="T_So GTVT 2 2" xfId="4671"/>
    <cellStyle name="T_So GTVT 2 2 2" xfId="8676"/>
    <cellStyle name="T_So GTVT 2 3" xfId="8677"/>
    <cellStyle name="T_So GTVT 2 4" xfId="8678"/>
    <cellStyle name="T_So GTVT 3" xfId="4672"/>
    <cellStyle name="T_So GTVT 3 2" xfId="8679"/>
    <cellStyle name="T_So GTVT 4" xfId="8680"/>
    <cellStyle name="T_So GTVT 5" xfId="8681"/>
    <cellStyle name="T_So GTVT_!1 1 bao cao giao KH ve HTCMT vung TNB   12-12-2011" xfId="4673"/>
    <cellStyle name="T_So GTVT_!1 1 bao cao giao KH ve HTCMT vung TNB   12-12-2011 2" xfId="4674"/>
    <cellStyle name="T_So GTVT_!1 1 bao cao giao KH ve HTCMT vung TNB   12-12-2011 2 2" xfId="4675"/>
    <cellStyle name="T_So GTVT_!1 1 bao cao giao KH ve HTCMT vung TNB   12-12-2011 2 2 2" xfId="8682"/>
    <cellStyle name="T_So GTVT_!1 1 bao cao giao KH ve HTCMT vung TNB   12-12-2011 2 3" xfId="8683"/>
    <cellStyle name="T_So GTVT_!1 1 bao cao giao KH ve HTCMT vung TNB   12-12-2011 2 4" xfId="8684"/>
    <cellStyle name="T_So GTVT_!1 1 bao cao giao KH ve HTCMT vung TNB   12-12-2011 3" xfId="4676"/>
    <cellStyle name="T_So GTVT_!1 1 bao cao giao KH ve HTCMT vung TNB   12-12-2011 3 2" xfId="8685"/>
    <cellStyle name="T_So GTVT_!1 1 bao cao giao KH ve HTCMT vung TNB   12-12-2011 4" xfId="8686"/>
    <cellStyle name="T_So GTVT_!1 1 bao cao giao KH ve HTCMT vung TNB   12-12-2011 5" xfId="8687"/>
    <cellStyle name="T_So GTVT_Bieu TPCP 2015-xin keo dai 3.2016" xfId="8688"/>
    <cellStyle name="T_So GTVT_Bieu TPCP 2015-xin keo dai 3.2016 2" xfId="8689"/>
    <cellStyle name="T_So GTVT_KH TPCP vung TNB (03-1-2012)" xfId="4677"/>
    <cellStyle name="T_So GTVT_KH TPCP vung TNB (03-1-2012) 2" xfId="4678"/>
    <cellStyle name="T_So GTVT_KH TPCP vung TNB (03-1-2012) 2 2" xfId="4679"/>
    <cellStyle name="T_So GTVT_KH TPCP vung TNB (03-1-2012) 2 2 2" xfId="8690"/>
    <cellStyle name="T_So GTVT_KH TPCP vung TNB (03-1-2012) 2 3" xfId="8691"/>
    <cellStyle name="T_So GTVT_KH TPCP vung TNB (03-1-2012) 2 4" xfId="8692"/>
    <cellStyle name="T_So GTVT_KH TPCP vung TNB (03-1-2012) 3" xfId="4680"/>
    <cellStyle name="T_So GTVT_KH TPCP vung TNB (03-1-2012) 3 2" xfId="8693"/>
    <cellStyle name="T_So GTVT_KH TPCP vung TNB (03-1-2012) 4" xfId="8694"/>
    <cellStyle name="T_So GTVT_KH TPCP vung TNB (03-1-2012) 5" xfId="8695"/>
    <cellStyle name="T_So GTVT_ra soat theo 7356" xfId="8696"/>
    <cellStyle name="T_So GTVT_ra soat theo 7356 2" xfId="8697"/>
    <cellStyle name="T_So GTVT_ra soat theo 7356_Bao cao no dong XDCB-9590-BYT-Rut gon" xfId="8698"/>
    <cellStyle name="T_So GTVT_ra soat theo 7356_Bao cao no dong XDCB-9590-BYT-Rut gon 2" xfId="8699"/>
    <cellStyle name="T_So GTVT_ra soat theo 7356_Bieu 11-TPCP KH 2013" xfId="8700"/>
    <cellStyle name="T_So GTVT_ra soat theo 7356_Bieu 11-TPCP KH 2013 2" xfId="8701"/>
    <cellStyle name="T_So GTVT_TONG HOP CHUNG 3.2.2012 (ban cuoi)" xfId="8702"/>
    <cellStyle name="T_So GTVT_TONG HOP CHUNG 3.2.2012 (ban cuoi) 2" xfId="8703"/>
    <cellStyle name="T_So GTVT_TONG HOP CHUNG 3.2.2012 (ban cuoi)_Bao cao no dong XDCB-9590-BYT-Rut gon" xfId="8704"/>
    <cellStyle name="T_So GTVT_TONG HOP CHUNG 3.2.2012 (ban cuoi)_Bao cao no dong XDCB-9590-BYT-Rut gon 2" xfId="8705"/>
    <cellStyle name="T_tai co cau dau tu (tong hop)1" xfId="4681"/>
    <cellStyle name="T_tai co cau dau tu (tong hop)1 2" xfId="4682"/>
    <cellStyle name="T_tai co cau dau tu (tong hop)1 2 2" xfId="8706"/>
    <cellStyle name="T_tai co cau dau tu (tong hop)1 3" xfId="8707"/>
    <cellStyle name="T_tai co cau dau tu (tong hop)1 4" xfId="8708"/>
    <cellStyle name="T_TDT + duong(8-5-07)" xfId="4683"/>
    <cellStyle name="T_TDT + duong(8-5-07) 2" xfId="4684"/>
    <cellStyle name="T_TDT + duong(8-5-07) 2 2" xfId="4685"/>
    <cellStyle name="T_TDT + duong(8-5-07) 2 2 2" xfId="8709"/>
    <cellStyle name="T_TDT + duong(8-5-07) 2 3" xfId="8710"/>
    <cellStyle name="T_TDT + duong(8-5-07) 2 4" xfId="8711"/>
    <cellStyle name="T_TDT + duong(8-5-07) 3" xfId="4686"/>
    <cellStyle name="T_TDT + duong(8-5-07) 3 2" xfId="8712"/>
    <cellStyle name="T_TDT + duong(8-5-07) 4" xfId="8713"/>
    <cellStyle name="T_TDT + duong(8-5-07) 5" xfId="8714"/>
    <cellStyle name="T_TDT + duong(8-5-07)_!1 1 bao cao giao KH ve HTCMT vung TNB   12-12-2011" xfId="4687"/>
    <cellStyle name="T_TDT + duong(8-5-07)_!1 1 bao cao giao KH ve HTCMT vung TNB   12-12-2011 2" xfId="4688"/>
    <cellStyle name="T_TDT + duong(8-5-07)_!1 1 bao cao giao KH ve HTCMT vung TNB   12-12-2011 2 2" xfId="4689"/>
    <cellStyle name="T_TDT + duong(8-5-07)_!1 1 bao cao giao KH ve HTCMT vung TNB   12-12-2011 2 2 2" xfId="8715"/>
    <cellStyle name="T_TDT + duong(8-5-07)_!1 1 bao cao giao KH ve HTCMT vung TNB   12-12-2011 2 3" xfId="8716"/>
    <cellStyle name="T_TDT + duong(8-5-07)_!1 1 bao cao giao KH ve HTCMT vung TNB   12-12-2011 2 4" xfId="8717"/>
    <cellStyle name="T_TDT + duong(8-5-07)_!1 1 bao cao giao KH ve HTCMT vung TNB   12-12-2011 3" xfId="4690"/>
    <cellStyle name="T_TDT + duong(8-5-07)_!1 1 bao cao giao KH ve HTCMT vung TNB   12-12-2011 3 2" xfId="8718"/>
    <cellStyle name="T_TDT + duong(8-5-07)_!1 1 bao cao giao KH ve HTCMT vung TNB   12-12-2011 4" xfId="8719"/>
    <cellStyle name="T_TDT + duong(8-5-07)_!1 1 bao cao giao KH ve HTCMT vung TNB   12-12-2011 5" xfId="8720"/>
    <cellStyle name="T_TDT + duong(8-5-07)_Bieu4HTMT" xfId="4691"/>
    <cellStyle name="T_TDT + duong(8-5-07)_Bieu4HTMT 2" xfId="4692"/>
    <cellStyle name="T_TDT + duong(8-5-07)_Bieu4HTMT 2 2" xfId="4693"/>
    <cellStyle name="T_TDT + duong(8-5-07)_Bieu4HTMT 2 2 2" xfId="8721"/>
    <cellStyle name="T_TDT + duong(8-5-07)_Bieu4HTMT 2 3" xfId="8722"/>
    <cellStyle name="T_TDT + duong(8-5-07)_Bieu4HTMT 2 4" xfId="8723"/>
    <cellStyle name="T_TDT + duong(8-5-07)_Bieu4HTMT 3" xfId="4694"/>
    <cellStyle name="T_TDT + duong(8-5-07)_Bieu4HTMT 3 2" xfId="8724"/>
    <cellStyle name="T_TDT + duong(8-5-07)_Bieu4HTMT 4" xfId="8725"/>
    <cellStyle name="T_TDT + duong(8-5-07)_Bieu4HTMT 5" xfId="8726"/>
    <cellStyle name="T_TDT + duong(8-5-07)_Bieu4HTMT_!1 1 bao cao giao KH ve HTCMT vung TNB   12-12-2011" xfId="4695"/>
    <cellStyle name="T_TDT + duong(8-5-07)_Bieu4HTMT_!1 1 bao cao giao KH ve HTCMT vung TNB   12-12-2011 2" xfId="4696"/>
    <cellStyle name="T_TDT + duong(8-5-07)_Bieu4HTMT_!1 1 bao cao giao KH ve HTCMT vung TNB   12-12-2011 2 2" xfId="4697"/>
    <cellStyle name="T_TDT + duong(8-5-07)_Bieu4HTMT_!1 1 bao cao giao KH ve HTCMT vung TNB   12-12-2011 2 2 2" xfId="8727"/>
    <cellStyle name="T_TDT + duong(8-5-07)_Bieu4HTMT_!1 1 bao cao giao KH ve HTCMT vung TNB   12-12-2011 2 3" xfId="8728"/>
    <cellStyle name="T_TDT + duong(8-5-07)_Bieu4HTMT_!1 1 bao cao giao KH ve HTCMT vung TNB   12-12-2011 2 4" xfId="8729"/>
    <cellStyle name="T_TDT + duong(8-5-07)_Bieu4HTMT_!1 1 bao cao giao KH ve HTCMT vung TNB   12-12-2011 3" xfId="4698"/>
    <cellStyle name="T_TDT + duong(8-5-07)_Bieu4HTMT_!1 1 bao cao giao KH ve HTCMT vung TNB   12-12-2011 3 2" xfId="8730"/>
    <cellStyle name="T_TDT + duong(8-5-07)_Bieu4HTMT_!1 1 bao cao giao KH ve HTCMT vung TNB   12-12-2011 4" xfId="8731"/>
    <cellStyle name="T_TDT + duong(8-5-07)_Bieu4HTMT_!1 1 bao cao giao KH ve HTCMT vung TNB   12-12-2011 5" xfId="8732"/>
    <cellStyle name="T_TDT + duong(8-5-07)_Bieu4HTMT_KH TPCP vung TNB (03-1-2012)" xfId="4699"/>
    <cellStyle name="T_TDT + duong(8-5-07)_Bieu4HTMT_KH TPCP vung TNB (03-1-2012) 2" xfId="4700"/>
    <cellStyle name="T_TDT + duong(8-5-07)_Bieu4HTMT_KH TPCP vung TNB (03-1-2012) 2 2" xfId="4701"/>
    <cellStyle name="T_TDT + duong(8-5-07)_Bieu4HTMT_KH TPCP vung TNB (03-1-2012) 2 2 2" xfId="8733"/>
    <cellStyle name="T_TDT + duong(8-5-07)_Bieu4HTMT_KH TPCP vung TNB (03-1-2012) 2 3" xfId="8734"/>
    <cellStyle name="T_TDT + duong(8-5-07)_Bieu4HTMT_KH TPCP vung TNB (03-1-2012) 2 4" xfId="8735"/>
    <cellStyle name="T_TDT + duong(8-5-07)_Bieu4HTMT_KH TPCP vung TNB (03-1-2012) 3" xfId="4702"/>
    <cellStyle name="T_TDT + duong(8-5-07)_Bieu4HTMT_KH TPCP vung TNB (03-1-2012) 3 2" xfId="8736"/>
    <cellStyle name="T_TDT + duong(8-5-07)_Bieu4HTMT_KH TPCP vung TNB (03-1-2012) 4" xfId="8737"/>
    <cellStyle name="T_TDT + duong(8-5-07)_Bieu4HTMT_KH TPCP vung TNB (03-1-2012) 5" xfId="8738"/>
    <cellStyle name="T_TDT + duong(8-5-07)_KH TPCP vung TNB (03-1-2012)" xfId="4703"/>
    <cellStyle name="T_TDT + duong(8-5-07)_KH TPCP vung TNB (03-1-2012) 2" xfId="4704"/>
    <cellStyle name="T_TDT + duong(8-5-07)_KH TPCP vung TNB (03-1-2012) 2 2" xfId="4705"/>
    <cellStyle name="T_TDT + duong(8-5-07)_KH TPCP vung TNB (03-1-2012) 2 2 2" xfId="8739"/>
    <cellStyle name="T_TDT + duong(8-5-07)_KH TPCP vung TNB (03-1-2012) 2 3" xfId="8740"/>
    <cellStyle name="T_TDT + duong(8-5-07)_KH TPCP vung TNB (03-1-2012) 2 4" xfId="8741"/>
    <cellStyle name="T_TDT + duong(8-5-07)_KH TPCP vung TNB (03-1-2012) 3" xfId="4706"/>
    <cellStyle name="T_TDT + duong(8-5-07)_KH TPCP vung TNB (03-1-2012) 3 2" xfId="8742"/>
    <cellStyle name="T_TDT + duong(8-5-07)_KH TPCP vung TNB (03-1-2012) 4" xfId="8743"/>
    <cellStyle name="T_TDT + duong(8-5-07)_KH TPCP vung TNB (03-1-2012) 5" xfId="8744"/>
    <cellStyle name="T_TDT + duong(8-5-07)_ra soat theo 7356" xfId="8745"/>
    <cellStyle name="T_TDT + duong(8-5-07)_ra soat theo 7356 2" xfId="8746"/>
    <cellStyle name="T_TDT + duong(8-5-07)_ra soat theo 7356_Bao cao no dong XDCB-9590-BYT-Rut gon" xfId="8747"/>
    <cellStyle name="T_TDT + duong(8-5-07)_ra soat theo 7356_Bao cao no dong XDCB-9590-BYT-Rut gon 2" xfId="8748"/>
    <cellStyle name="T_TDT + duong(8-5-07)_ra soat theo 7356_Bieu 11-TPCP KH 2013" xfId="8749"/>
    <cellStyle name="T_TDT + duong(8-5-07)_ra soat theo 7356_Bieu 11-TPCP KH 2013 2" xfId="8750"/>
    <cellStyle name="T_TDT + duong(8-5-07)_TONG HOP CHUNG 3.2.2012 (ban cuoi)" xfId="8751"/>
    <cellStyle name="T_TDT + duong(8-5-07)_TONG HOP CHUNG 3.2.2012 (ban cuoi) 2" xfId="8752"/>
    <cellStyle name="T_TDT + duong(8-5-07)_TONG HOP CHUNG 3.2.2012 (ban cuoi)_Bao cao no dong XDCB-9590-BYT-Rut gon" xfId="8753"/>
    <cellStyle name="T_TDT + duong(8-5-07)_TONG HOP CHUNG 3.2.2012 (ban cuoi)_Bao cao no dong XDCB-9590-BYT-Rut gon 2" xfId="8754"/>
    <cellStyle name="T_tham_tra_du_toan" xfId="4707"/>
    <cellStyle name="T_tham_tra_du_toan 2" xfId="4708"/>
    <cellStyle name="T_tham_tra_du_toan 2 2" xfId="4709"/>
    <cellStyle name="T_tham_tra_du_toan 2 2 2" xfId="8761"/>
    <cellStyle name="T_tham_tra_du_toan 2 3" xfId="8762"/>
    <cellStyle name="T_tham_tra_du_toan 2 4" xfId="8763"/>
    <cellStyle name="T_tham_tra_du_toan 3" xfId="4710"/>
    <cellStyle name="T_tham_tra_du_toan 3 2" xfId="8764"/>
    <cellStyle name="T_tham_tra_du_toan 4" xfId="8765"/>
    <cellStyle name="T_tham_tra_du_toan 5" xfId="8766"/>
    <cellStyle name="T_tham_tra_du_toan_!1 1 bao cao giao KH ve HTCMT vung TNB   12-12-2011" xfId="4711"/>
    <cellStyle name="T_tham_tra_du_toan_!1 1 bao cao giao KH ve HTCMT vung TNB   12-12-2011 2" xfId="4712"/>
    <cellStyle name="T_tham_tra_du_toan_!1 1 bao cao giao KH ve HTCMT vung TNB   12-12-2011 2 2" xfId="4713"/>
    <cellStyle name="T_tham_tra_du_toan_!1 1 bao cao giao KH ve HTCMT vung TNB   12-12-2011 2 2 2" xfId="8767"/>
    <cellStyle name="T_tham_tra_du_toan_!1 1 bao cao giao KH ve HTCMT vung TNB   12-12-2011 2 3" xfId="8768"/>
    <cellStyle name="T_tham_tra_du_toan_!1 1 bao cao giao KH ve HTCMT vung TNB   12-12-2011 2 4" xfId="8769"/>
    <cellStyle name="T_tham_tra_du_toan_!1 1 bao cao giao KH ve HTCMT vung TNB   12-12-2011 3" xfId="4714"/>
    <cellStyle name="T_tham_tra_du_toan_!1 1 bao cao giao KH ve HTCMT vung TNB   12-12-2011 3 2" xfId="8770"/>
    <cellStyle name="T_tham_tra_du_toan_!1 1 bao cao giao KH ve HTCMT vung TNB   12-12-2011 4" xfId="8771"/>
    <cellStyle name="T_tham_tra_du_toan_!1 1 bao cao giao KH ve HTCMT vung TNB   12-12-2011 5" xfId="8772"/>
    <cellStyle name="T_tham_tra_du_toan_Bieu4HTMT" xfId="4715"/>
    <cellStyle name="T_tham_tra_du_toan_Bieu4HTMT 2" xfId="4716"/>
    <cellStyle name="T_tham_tra_du_toan_Bieu4HTMT 2 2" xfId="4717"/>
    <cellStyle name="T_tham_tra_du_toan_Bieu4HTMT 2 2 2" xfId="8773"/>
    <cellStyle name="T_tham_tra_du_toan_Bieu4HTMT 2 3" xfId="8774"/>
    <cellStyle name="T_tham_tra_du_toan_Bieu4HTMT 2 4" xfId="8775"/>
    <cellStyle name="T_tham_tra_du_toan_Bieu4HTMT 3" xfId="4718"/>
    <cellStyle name="T_tham_tra_du_toan_Bieu4HTMT 3 2" xfId="8776"/>
    <cellStyle name="T_tham_tra_du_toan_Bieu4HTMT 4" xfId="8777"/>
    <cellStyle name="T_tham_tra_du_toan_Bieu4HTMT 5" xfId="8778"/>
    <cellStyle name="T_tham_tra_du_toan_Bieu4HTMT_!1 1 bao cao giao KH ve HTCMT vung TNB   12-12-2011" xfId="4719"/>
    <cellStyle name="T_tham_tra_du_toan_Bieu4HTMT_!1 1 bao cao giao KH ve HTCMT vung TNB   12-12-2011 2" xfId="4720"/>
    <cellStyle name="T_tham_tra_du_toan_Bieu4HTMT_!1 1 bao cao giao KH ve HTCMT vung TNB   12-12-2011 2 2" xfId="4721"/>
    <cellStyle name="T_tham_tra_du_toan_Bieu4HTMT_!1 1 bao cao giao KH ve HTCMT vung TNB   12-12-2011 2 2 2" xfId="8779"/>
    <cellStyle name="T_tham_tra_du_toan_Bieu4HTMT_!1 1 bao cao giao KH ve HTCMT vung TNB   12-12-2011 2 3" xfId="8780"/>
    <cellStyle name="T_tham_tra_du_toan_Bieu4HTMT_!1 1 bao cao giao KH ve HTCMT vung TNB   12-12-2011 2 4" xfId="8781"/>
    <cellStyle name="T_tham_tra_du_toan_Bieu4HTMT_!1 1 bao cao giao KH ve HTCMT vung TNB   12-12-2011 3" xfId="4722"/>
    <cellStyle name="T_tham_tra_du_toan_Bieu4HTMT_!1 1 bao cao giao KH ve HTCMT vung TNB   12-12-2011 3 2" xfId="8782"/>
    <cellStyle name="T_tham_tra_du_toan_Bieu4HTMT_!1 1 bao cao giao KH ve HTCMT vung TNB   12-12-2011 4" xfId="8783"/>
    <cellStyle name="T_tham_tra_du_toan_Bieu4HTMT_!1 1 bao cao giao KH ve HTCMT vung TNB   12-12-2011 5" xfId="8784"/>
    <cellStyle name="T_tham_tra_du_toan_Bieu4HTMT_KH TPCP vung TNB (03-1-2012)" xfId="4723"/>
    <cellStyle name="T_tham_tra_du_toan_Bieu4HTMT_KH TPCP vung TNB (03-1-2012) 2" xfId="4724"/>
    <cellStyle name="T_tham_tra_du_toan_Bieu4HTMT_KH TPCP vung TNB (03-1-2012) 2 2" xfId="4725"/>
    <cellStyle name="T_tham_tra_du_toan_Bieu4HTMT_KH TPCP vung TNB (03-1-2012) 2 2 2" xfId="8785"/>
    <cellStyle name="T_tham_tra_du_toan_Bieu4HTMT_KH TPCP vung TNB (03-1-2012) 2 3" xfId="8786"/>
    <cellStyle name="T_tham_tra_du_toan_Bieu4HTMT_KH TPCP vung TNB (03-1-2012) 2 4" xfId="8787"/>
    <cellStyle name="T_tham_tra_du_toan_Bieu4HTMT_KH TPCP vung TNB (03-1-2012) 3" xfId="4726"/>
    <cellStyle name="T_tham_tra_du_toan_Bieu4HTMT_KH TPCP vung TNB (03-1-2012) 3 2" xfId="8788"/>
    <cellStyle name="T_tham_tra_du_toan_Bieu4HTMT_KH TPCP vung TNB (03-1-2012) 4" xfId="8789"/>
    <cellStyle name="T_tham_tra_du_toan_Bieu4HTMT_KH TPCP vung TNB (03-1-2012) 5" xfId="8790"/>
    <cellStyle name="T_tham_tra_du_toan_KH TPCP vung TNB (03-1-2012)" xfId="4727"/>
    <cellStyle name="T_tham_tra_du_toan_KH TPCP vung TNB (03-1-2012) 2" xfId="4728"/>
    <cellStyle name="T_tham_tra_du_toan_KH TPCP vung TNB (03-1-2012) 2 2" xfId="4729"/>
    <cellStyle name="T_tham_tra_du_toan_KH TPCP vung TNB (03-1-2012) 2 2 2" xfId="8791"/>
    <cellStyle name="T_tham_tra_du_toan_KH TPCP vung TNB (03-1-2012) 2 3" xfId="8792"/>
    <cellStyle name="T_tham_tra_du_toan_KH TPCP vung TNB (03-1-2012) 2 4" xfId="8793"/>
    <cellStyle name="T_tham_tra_du_toan_KH TPCP vung TNB (03-1-2012) 3" xfId="4730"/>
    <cellStyle name="T_tham_tra_du_toan_KH TPCP vung TNB (03-1-2012) 3 2" xfId="8794"/>
    <cellStyle name="T_tham_tra_du_toan_KH TPCP vung TNB (03-1-2012) 4" xfId="8795"/>
    <cellStyle name="T_tham_tra_du_toan_KH TPCP vung TNB (03-1-2012) 5" xfId="8796"/>
    <cellStyle name="T_tham_tra_du_toan_ra soat theo 7356" xfId="8797"/>
    <cellStyle name="T_tham_tra_du_toan_ra soat theo 7356 2" xfId="8798"/>
    <cellStyle name="T_tham_tra_du_toan_ra soat theo 7356_Bao cao no dong XDCB-9590-BYT-Rut gon" xfId="8799"/>
    <cellStyle name="T_tham_tra_du_toan_ra soat theo 7356_Bao cao no dong XDCB-9590-BYT-Rut gon 2" xfId="8800"/>
    <cellStyle name="T_tham_tra_du_toan_ra soat theo 7356_Bieu 11-TPCP KH 2013" xfId="8801"/>
    <cellStyle name="T_tham_tra_du_toan_ra soat theo 7356_Bieu 11-TPCP KH 2013 2" xfId="8802"/>
    <cellStyle name="T_tham_tra_du_toan_TONG HOP CHUNG 3.2.2012 (ban cuoi)" xfId="8803"/>
    <cellStyle name="T_tham_tra_du_toan_TONG HOP CHUNG 3.2.2012 (ban cuoi) 2" xfId="8804"/>
    <cellStyle name="T_tham_tra_du_toan_TONG HOP CHUNG 3.2.2012 (ban cuoi)_Bao cao no dong XDCB-9590-BYT-Rut gon" xfId="8805"/>
    <cellStyle name="T_tham_tra_du_toan_TONG HOP CHUNG 3.2.2012 (ban cuoi)_Bao cao no dong XDCB-9590-BYT-Rut gon 2" xfId="8806"/>
    <cellStyle name="T_Thiet bi" xfId="4731"/>
    <cellStyle name="T_Thiet bi 2" xfId="4732"/>
    <cellStyle name="T_Thiet bi 2 2" xfId="4733"/>
    <cellStyle name="T_Thiet bi 2 2 2" xfId="8807"/>
    <cellStyle name="T_Thiet bi 2 3" xfId="8808"/>
    <cellStyle name="T_Thiet bi 2 4" xfId="8809"/>
    <cellStyle name="T_Thiet bi 3" xfId="4734"/>
    <cellStyle name="T_Thiet bi 3 2" xfId="8810"/>
    <cellStyle name="T_Thiet bi 4" xfId="8811"/>
    <cellStyle name="T_Thiet bi 5" xfId="8812"/>
    <cellStyle name="T_Thiet bi_!1 1 bao cao giao KH ve HTCMT vung TNB   12-12-2011" xfId="4735"/>
    <cellStyle name="T_Thiet bi_!1 1 bao cao giao KH ve HTCMT vung TNB   12-12-2011 2" xfId="4736"/>
    <cellStyle name="T_Thiet bi_!1 1 bao cao giao KH ve HTCMT vung TNB   12-12-2011 2 2" xfId="4737"/>
    <cellStyle name="T_Thiet bi_!1 1 bao cao giao KH ve HTCMT vung TNB   12-12-2011 2 2 2" xfId="8813"/>
    <cellStyle name="T_Thiet bi_!1 1 bao cao giao KH ve HTCMT vung TNB   12-12-2011 2 3" xfId="8814"/>
    <cellStyle name="T_Thiet bi_!1 1 bao cao giao KH ve HTCMT vung TNB   12-12-2011 2 4" xfId="8815"/>
    <cellStyle name="T_Thiet bi_!1 1 bao cao giao KH ve HTCMT vung TNB   12-12-2011 3" xfId="4738"/>
    <cellStyle name="T_Thiet bi_!1 1 bao cao giao KH ve HTCMT vung TNB   12-12-2011 3 2" xfId="8816"/>
    <cellStyle name="T_Thiet bi_!1 1 bao cao giao KH ve HTCMT vung TNB   12-12-2011 4" xfId="8817"/>
    <cellStyle name="T_Thiet bi_!1 1 bao cao giao KH ve HTCMT vung TNB   12-12-2011 5" xfId="8818"/>
    <cellStyle name="T_Thiet bi_Bieu4HTMT" xfId="4739"/>
    <cellStyle name="T_Thiet bi_Bieu4HTMT 2" xfId="4740"/>
    <cellStyle name="T_Thiet bi_Bieu4HTMT 2 2" xfId="4741"/>
    <cellStyle name="T_Thiet bi_Bieu4HTMT 2 2 2" xfId="8819"/>
    <cellStyle name="T_Thiet bi_Bieu4HTMT 2 3" xfId="8820"/>
    <cellStyle name="T_Thiet bi_Bieu4HTMT 2 4" xfId="8821"/>
    <cellStyle name="T_Thiet bi_Bieu4HTMT 3" xfId="4742"/>
    <cellStyle name="T_Thiet bi_Bieu4HTMT 3 2" xfId="8822"/>
    <cellStyle name="T_Thiet bi_Bieu4HTMT 4" xfId="8823"/>
    <cellStyle name="T_Thiet bi_Bieu4HTMT 5" xfId="8824"/>
    <cellStyle name="T_Thiet bi_Bieu4HTMT_!1 1 bao cao giao KH ve HTCMT vung TNB   12-12-2011" xfId="4743"/>
    <cellStyle name="T_Thiet bi_Bieu4HTMT_!1 1 bao cao giao KH ve HTCMT vung TNB   12-12-2011 2" xfId="4744"/>
    <cellStyle name="T_Thiet bi_Bieu4HTMT_!1 1 bao cao giao KH ve HTCMT vung TNB   12-12-2011 2 2" xfId="4745"/>
    <cellStyle name="T_Thiet bi_Bieu4HTMT_!1 1 bao cao giao KH ve HTCMT vung TNB   12-12-2011 2 2 2" xfId="8825"/>
    <cellStyle name="T_Thiet bi_Bieu4HTMT_!1 1 bao cao giao KH ve HTCMT vung TNB   12-12-2011 2 3" xfId="8826"/>
    <cellStyle name="T_Thiet bi_Bieu4HTMT_!1 1 bao cao giao KH ve HTCMT vung TNB   12-12-2011 2 4" xfId="8827"/>
    <cellStyle name="T_Thiet bi_Bieu4HTMT_!1 1 bao cao giao KH ve HTCMT vung TNB   12-12-2011 3" xfId="4746"/>
    <cellStyle name="T_Thiet bi_Bieu4HTMT_!1 1 bao cao giao KH ve HTCMT vung TNB   12-12-2011 3 2" xfId="8828"/>
    <cellStyle name="T_Thiet bi_Bieu4HTMT_!1 1 bao cao giao KH ve HTCMT vung TNB   12-12-2011 4" xfId="8829"/>
    <cellStyle name="T_Thiet bi_Bieu4HTMT_!1 1 bao cao giao KH ve HTCMT vung TNB   12-12-2011 5" xfId="8830"/>
    <cellStyle name="T_Thiet bi_Bieu4HTMT_KH TPCP vung TNB (03-1-2012)" xfId="4747"/>
    <cellStyle name="T_Thiet bi_Bieu4HTMT_KH TPCP vung TNB (03-1-2012) 2" xfId="4748"/>
    <cellStyle name="T_Thiet bi_Bieu4HTMT_KH TPCP vung TNB (03-1-2012) 2 2" xfId="4749"/>
    <cellStyle name="T_Thiet bi_Bieu4HTMT_KH TPCP vung TNB (03-1-2012) 2 2 2" xfId="8831"/>
    <cellStyle name="T_Thiet bi_Bieu4HTMT_KH TPCP vung TNB (03-1-2012) 2 3" xfId="8832"/>
    <cellStyle name="T_Thiet bi_Bieu4HTMT_KH TPCP vung TNB (03-1-2012) 2 4" xfId="8833"/>
    <cellStyle name="T_Thiet bi_Bieu4HTMT_KH TPCP vung TNB (03-1-2012) 3" xfId="4750"/>
    <cellStyle name="T_Thiet bi_Bieu4HTMT_KH TPCP vung TNB (03-1-2012) 3 2" xfId="8834"/>
    <cellStyle name="T_Thiet bi_Bieu4HTMT_KH TPCP vung TNB (03-1-2012) 4" xfId="8835"/>
    <cellStyle name="T_Thiet bi_Bieu4HTMT_KH TPCP vung TNB (03-1-2012) 5" xfId="8836"/>
    <cellStyle name="T_Thiet bi_KH TPCP vung TNB (03-1-2012)" xfId="4751"/>
    <cellStyle name="T_Thiet bi_KH TPCP vung TNB (03-1-2012) 2" xfId="4752"/>
    <cellStyle name="T_Thiet bi_KH TPCP vung TNB (03-1-2012) 2 2" xfId="4753"/>
    <cellStyle name="T_Thiet bi_KH TPCP vung TNB (03-1-2012) 2 2 2" xfId="8837"/>
    <cellStyle name="T_Thiet bi_KH TPCP vung TNB (03-1-2012) 2 3" xfId="8838"/>
    <cellStyle name="T_Thiet bi_KH TPCP vung TNB (03-1-2012) 2 4" xfId="8839"/>
    <cellStyle name="T_Thiet bi_KH TPCP vung TNB (03-1-2012) 3" xfId="4754"/>
    <cellStyle name="T_Thiet bi_KH TPCP vung TNB (03-1-2012) 3 2" xfId="8840"/>
    <cellStyle name="T_Thiet bi_KH TPCP vung TNB (03-1-2012) 4" xfId="8841"/>
    <cellStyle name="T_Thiet bi_KH TPCP vung TNB (03-1-2012) 5" xfId="8842"/>
    <cellStyle name="T_Thiet bi_ra soat theo 7356" xfId="8843"/>
    <cellStyle name="T_Thiet bi_ra soat theo 7356 2" xfId="8844"/>
    <cellStyle name="T_Thiet bi_ra soat theo 7356_Bao cao no dong XDCB-9590-BYT-Rut gon" xfId="8845"/>
    <cellStyle name="T_Thiet bi_ra soat theo 7356_Bao cao no dong XDCB-9590-BYT-Rut gon 2" xfId="8846"/>
    <cellStyle name="T_Thiet bi_ra soat theo 7356_Bieu 11-TPCP KH 2013" xfId="8847"/>
    <cellStyle name="T_Thiet bi_ra soat theo 7356_Bieu 11-TPCP KH 2013 2" xfId="8848"/>
    <cellStyle name="T_Thiet bi_TONG HOP CHUNG 3.2.2012 (ban cuoi)" xfId="8849"/>
    <cellStyle name="T_Thiet bi_TONG HOP CHUNG 3.2.2012 (ban cuoi) 2" xfId="8850"/>
    <cellStyle name="T_Thiet bi_TONG HOP CHUNG 3.2.2012 (ban cuoi)_Bao cao no dong XDCB-9590-BYT-Rut gon" xfId="8851"/>
    <cellStyle name="T_Thiet bi_TONG HOP CHUNG 3.2.2012 (ban cuoi)_Bao cao no dong XDCB-9590-BYT-Rut gon 2" xfId="8852"/>
    <cellStyle name="T_TK_HT" xfId="4755"/>
    <cellStyle name="T_TK_HT 2" xfId="4756"/>
    <cellStyle name="T_TK_HT 2 2" xfId="8755"/>
    <cellStyle name="T_TK_HT 3" xfId="8756"/>
    <cellStyle name="T_TONG HOP CHUNG 3.2.2012 (ban cuoi)" xfId="8757"/>
    <cellStyle name="T_TONG HOP CHUNG 3.2.2012 (ban cuoi) 2" xfId="8758"/>
    <cellStyle name="T_TONG HOP CHUNG 3.2.2012 (ban cuoi)_Bao cao no dong XDCB-9590-BYT-Rut gon" xfId="8759"/>
    <cellStyle name="T_TONG HOP CHUNG 3.2.2012 (ban cuoi)_Bao cao no dong XDCB-9590-BYT-Rut gon 2" xfId="8760"/>
    <cellStyle name="T_Van Ban 2007" xfId="4757"/>
    <cellStyle name="T_Van Ban 2007 2" xfId="4758"/>
    <cellStyle name="T_Van Ban 2007 2 2" xfId="8853"/>
    <cellStyle name="T_Van Ban 2007 3" xfId="8854"/>
    <cellStyle name="T_Van Ban 2007 4" xfId="8855"/>
    <cellStyle name="T_Van Ban 2007_15_10_2013 BC nhu cau von doi ung ODA (2014-2016) ngay 15102013 Sua" xfId="4759"/>
    <cellStyle name="T_Van Ban 2007_15_10_2013 BC nhu cau von doi ung ODA (2014-2016) ngay 15102013 Sua 2" xfId="4760"/>
    <cellStyle name="T_Van Ban 2007_15_10_2013 BC nhu cau von doi ung ODA (2014-2016) ngay 15102013 Sua 2 2" xfId="8856"/>
    <cellStyle name="T_Van Ban 2007_15_10_2013 BC nhu cau von doi ung ODA (2014-2016) ngay 15102013 Sua 3" xfId="8857"/>
    <cellStyle name="T_Van Ban 2007_15_10_2013 BC nhu cau von doi ung ODA (2014-2016) ngay 15102013 Sua 4" xfId="8858"/>
    <cellStyle name="T_Van Ban 2007_bao cao phan bo KHDT 2011(final)" xfId="4761"/>
    <cellStyle name="T_Van Ban 2007_bao cao phan bo KHDT 2011(final) 2" xfId="4762"/>
    <cellStyle name="T_Van Ban 2007_bao cao phan bo KHDT 2011(final) 2 2" xfId="8859"/>
    <cellStyle name="T_Van Ban 2007_bao cao phan bo KHDT 2011(final) 3" xfId="8860"/>
    <cellStyle name="T_Van Ban 2007_bao cao phan bo KHDT 2011(final) 4" xfId="8861"/>
    <cellStyle name="T_Van Ban 2007_bao cao phan bo KHDT 2011(final)_BC nhu cau von doi ung ODA nganh NN (BKH)" xfId="4763"/>
    <cellStyle name="T_Van Ban 2007_bao cao phan bo KHDT 2011(final)_BC nhu cau von doi ung ODA nganh NN (BKH) 2" xfId="4764"/>
    <cellStyle name="T_Van Ban 2007_bao cao phan bo KHDT 2011(final)_BC nhu cau von doi ung ODA nganh NN (BKH) 2 2" xfId="8862"/>
    <cellStyle name="T_Van Ban 2007_bao cao phan bo KHDT 2011(final)_BC nhu cau von doi ung ODA nganh NN (BKH) 3" xfId="8863"/>
    <cellStyle name="T_Van Ban 2007_bao cao phan bo KHDT 2011(final)_BC nhu cau von doi ung ODA nganh NN (BKH) 4" xfId="8864"/>
    <cellStyle name="T_Van Ban 2007_bao cao phan bo KHDT 2011(final)_BC Tai co cau (bieu TH)" xfId="4765"/>
    <cellStyle name="T_Van Ban 2007_bao cao phan bo KHDT 2011(final)_BC Tai co cau (bieu TH) 2" xfId="4766"/>
    <cellStyle name="T_Van Ban 2007_bao cao phan bo KHDT 2011(final)_BC Tai co cau (bieu TH) 2 2" xfId="8865"/>
    <cellStyle name="T_Van Ban 2007_bao cao phan bo KHDT 2011(final)_BC Tai co cau (bieu TH) 3" xfId="8866"/>
    <cellStyle name="T_Van Ban 2007_bao cao phan bo KHDT 2011(final)_BC Tai co cau (bieu TH) 4" xfId="8867"/>
    <cellStyle name="T_Van Ban 2007_bao cao phan bo KHDT 2011(final)_DK 2014-2015 final" xfId="4767"/>
    <cellStyle name="T_Van Ban 2007_bao cao phan bo KHDT 2011(final)_DK 2014-2015 final 2" xfId="4768"/>
    <cellStyle name="T_Van Ban 2007_bao cao phan bo KHDT 2011(final)_DK 2014-2015 final 2 2" xfId="8868"/>
    <cellStyle name="T_Van Ban 2007_bao cao phan bo KHDT 2011(final)_DK 2014-2015 final 3" xfId="8869"/>
    <cellStyle name="T_Van Ban 2007_bao cao phan bo KHDT 2011(final)_DK 2014-2015 final 4" xfId="8870"/>
    <cellStyle name="T_Van Ban 2007_bao cao phan bo KHDT 2011(final)_DK 2014-2015 new" xfId="4769"/>
    <cellStyle name="T_Van Ban 2007_bao cao phan bo KHDT 2011(final)_DK 2014-2015 new 2" xfId="4770"/>
    <cellStyle name="T_Van Ban 2007_bao cao phan bo KHDT 2011(final)_DK 2014-2015 new 2 2" xfId="8871"/>
    <cellStyle name="T_Van Ban 2007_bao cao phan bo KHDT 2011(final)_DK 2014-2015 new 3" xfId="8872"/>
    <cellStyle name="T_Van Ban 2007_bao cao phan bo KHDT 2011(final)_DK 2014-2015 new 4" xfId="8873"/>
    <cellStyle name="T_Van Ban 2007_bao cao phan bo KHDT 2011(final)_DK KH CBDT 2014 11-11-2013" xfId="4771"/>
    <cellStyle name="T_Van Ban 2007_bao cao phan bo KHDT 2011(final)_DK KH CBDT 2014 11-11-2013 2" xfId="4772"/>
    <cellStyle name="T_Van Ban 2007_bao cao phan bo KHDT 2011(final)_DK KH CBDT 2014 11-11-2013 2 2" xfId="8874"/>
    <cellStyle name="T_Van Ban 2007_bao cao phan bo KHDT 2011(final)_DK KH CBDT 2014 11-11-2013 3" xfId="8875"/>
    <cellStyle name="T_Van Ban 2007_bao cao phan bo KHDT 2011(final)_DK KH CBDT 2014 11-11-2013 4" xfId="8876"/>
    <cellStyle name="T_Van Ban 2007_bao cao phan bo KHDT 2011(final)_DK KH CBDT 2014 11-11-2013(1)" xfId="4773"/>
    <cellStyle name="T_Van Ban 2007_bao cao phan bo KHDT 2011(final)_DK KH CBDT 2014 11-11-2013(1) 2" xfId="4774"/>
    <cellStyle name="T_Van Ban 2007_bao cao phan bo KHDT 2011(final)_DK KH CBDT 2014 11-11-2013(1) 2 2" xfId="8877"/>
    <cellStyle name="T_Van Ban 2007_bao cao phan bo KHDT 2011(final)_DK KH CBDT 2014 11-11-2013(1) 3" xfId="8878"/>
    <cellStyle name="T_Van Ban 2007_bao cao phan bo KHDT 2011(final)_DK KH CBDT 2014 11-11-2013(1) 4" xfId="8879"/>
    <cellStyle name="T_Van Ban 2007_bao cao phan bo KHDT 2011(final)_KH 2011-2015" xfId="4775"/>
    <cellStyle name="T_Van Ban 2007_bao cao phan bo KHDT 2011(final)_KH 2011-2015 2" xfId="4776"/>
    <cellStyle name="T_Van Ban 2007_bao cao phan bo KHDT 2011(final)_KH 2011-2015 2 2" xfId="8880"/>
    <cellStyle name="T_Van Ban 2007_bao cao phan bo KHDT 2011(final)_KH 2011-2015 3" xfId="8881"/>
    <cellStyle name="T_Van Ban 2007_bao cao phan bo KHDT 2011(final)_KH 2011-2015 4" xfId="8882"/>
    <cellStyle name="T_Van Ban 2007_bao cao phan bo KHDT 2011(final)_tai co cau dau tu (tong hop)1" xfId="4777"/>
    <cellStyle name="T_Van Ban 2007_bao cao phan bo KHDT 2011(final)_tai co cau dau tu (tong hop)1 2" xfId="4778"/>
    <cellStyle name="T_Van Ban 2007_bao cao phan bo KHDT 2011(final)_tai co cau dau tu (tong hop)1 2 2" xfId="8883"/>
    <cellStyle name="T_Van Ban 2007_bao cao phan bo KHDT 2011(final)_tai co cau dau tu (tong hop)1 3" xfId="8884"/>
    <cellStyle name="T_Van Ban 2007_bao cao phan bo KHDT 2011(final)_tai co cau dau tu (tong hop)1 4" xfId="8885"/>
    <cellStyle name="T_Van Ban 2007_BC nhu cau von doi ung ODA nganh NN (BKH)" xfId="4779"/>
    <cellStyle name="T_Van Ban 2007_BC nhu cau von doi ung ODA nganh NN (BKH) 2" xfId="4780"/>
    <cellStyle name="T_Van Ban 2007_BC nhu cau von doi ung ODA nganh NN (BKH) 2 2" xfId="8886"/>
    <cellStyle name="T_Van Ban 2007_BC nhu cau von doi ung ODA nganh NN (BKH) 3" xfId="8887"/>
    <cellStyle name="T_Van Ban 2007_BC nhu cau von doi ung ODA nganh NN (BKH) 4" xfId="8888"/>
    <cellStyle name="T_Van Ban 2007_BC nhu cau von doi ung ODA nganh NN (BKH)_05-12  KH trung han 2016-2020 - Liem Thinh edited" xfId="4781"/>
    <cellStyle name="T_Van Ban 2007_BC nhu cau von doi ung ODA nganh NN (BKH)_05-12  KH trung han 2016-2020 - Liem Thinh edited 2" xfId="4782"/>
    <cellStyle name="T_Van Ban 2007_BC nhu cau von doi ung ODA nganh NN (BKH)_05-12  KH trung han 2016-2020 - Liem Thinh edited 2 2" xfId="8889"/>
    <cellStyle name="T_Van Ban 2007_BC nhu cau von doi ung ODA nganh NN (BKH)_05-12  KH trung han 2016-2020 - Liem Thinh edited 3" xfId="8890"/>
    <cellStyle name="T_Van Ban 2007_BC nhu cau von doi ung ODA nganh NN (BKH)_05-12  KH trung han 2016-2020 - Liem Thinh edited 4" xfId="8891"/>
    <cellStyle name="T_Van Ban 2007_BC nhu cau von doi ung ODA nganh NN (BKH)_Copy of 05-12  KH trung han 2016-2020 - Liem Thinh edited (1)" xfId="4783"/>
    <cellStyle name="T_Van Ban 2007_BC nhu cau von doi ung ODA nganh NN (BKH)_Copy of 05-12  KH trung han 2016-2020 - Liem Thinh edited (1) 2" xfId="4784"/>
    <cellStyle name="T_Van Ban 2007_BC nhu cau von doi ung ODA nganh NN (BKH)_Copy of 05-12  KH trung han 2016-2020 - Liem Thinh edited (1) 2 2" xfId="8892"/>
    <cellStyle name="T_Van Ban 2007_BC nhu cau von doi ung ODA nganh NN (BKH)_Copy of 05-12  KH trung han 2016-2020 - Liem Thinh edited (1) 3" xfId="8893"/>
    <cellStyle name="T_Van Ban 2007_BC nhu cau von doi ung ODA nganh NN (BKH)_Copy of 05-12  KH trung han 2016-2020 - Liem Thinh edited (1) 4" xfId="8894"/>
    <cellStyle name="T_Van Ban 2007_BC Tai co cau (bieu TH)" xfId="4785"/>
    <cellStyle name="T_Van Ban 2007_BC Tai co cau (bieu TH) 2" xfId="4786"/>
    <cellStyle name="T_Van Ban 2007_BC Tai co cau (bieu TH) 2 2" xfId="8895"/>
    <cellStyle name="T_Van Ban 2007_BC Tai co cau (bieu TH) 3" xfId="8896"/>
    <cellStyle name="T_Van Ban 2007_BC Tai co cau (bieu TH) 4" xfId="8897"/>
    <cellStyle name="T_Van Ban 2007_BC Tai co cau (bieu TH)_05-12  KH trung han 2016-2020 - Liem Thinh edited" xfId="4787"/>
    <cellStyle name="T_Van Ban 2007_BC Tai co cau (bieu TH)_05-12  KH trung han 2016-2020 - Liem Thinh edited 2" xfId="4788"/>
    <cellStyle name="T_Van Ban 2007_BC Tai co cau (bieu TH)_05-12  KH trung han 2016-2020 - Liem Thinh edited 2 2" xfId="8898"/>
    <cellStyle name="T_Van Ban 2007_BC Tai co cau (bieu TH)_05-12  KH trung han 2016-2020 - Liem Thinh edited 3" xfId="8899"/>
    <cellStyle name="T_Van Ban 2007_BC Tai co cau (bieu TH)_05-12  KH trung han 2016-2020 - Liem Thinh edited 4" xfId="8900"/>
    <cellStyle name="T_Van Ban 2007_BC Tai co cau (bieu TH)_Copy of 05-12  KH trung han 2016-2020 - Liem Thinh edited (1)" xfId="4789"/>
    <cellStyle name="T_Van Ban 2007_BC Tai co cau (bieu TH)_Copy of 05-12  KH trung han 2016-2020 - Liem Thinh edited (1) 2" xfId="4790"/>
    <cellStyle name="T_Van Ban 2007_BC Tai co cau (bieu TH)_Copy of 05-12  KH trung han 2016-2020 - Liem Thinh edited (1) 2 2" xfId="8901"/>
    <cellStyle name="T_Van Ban 2007_BC Tai co cau (bieu TH)_Copy of 05-12  KH trung han 2016-2020 - Liem Thinh edited (1) 3" xfId="8902"/>
    <cellStyle name="T_Van Ban 2007_BC Tai co cau (bieu TH)_Copy of 05-12  KH trung han 2016-2020 - Liem Thinh edited (1) 4" xfId="8903"/>
    <cellStyle name="T_Van Ban 2007_DK 2014-2015 final" xfId="4791"/>
    <cellStyle name="T_Van Ban 2007_DK 2014-2015 final 2" xfId="4792"/>
    <cellStyle name="T_Van Ban 2007_DK 2014-2015 final 2 2" xfId="8904"/>
    <cellStyle name="T_Van Ban 2007_DK 2014-2015 final 3" xfId="8905"/>
    <cellStyle name="T_Van Ban 2007_DK 2014-2015 final 4" xfId="8906"/>
    <cellStyle name="T_Van Ban 2007_DK 2014-2015 final_05-12  KH trung han 2016-2020 - Liem Thinh edited" xfId="4793"/>
    <cellStyle name="T_Van Ban 2007_DK 2014-2015 final_05-12  KH trung han 2016-2020 - Liem Thinh edited 2" xfId="4794"/>
    <cellStyle name="T_Van Ban 2007_DK 2014-2015 final_05-12  KH trung han 2016-2020 - Liem Thinh edited 2 2" xfId="8907"/>
    <cellStyle name="T_Van Ban 2007_DK 2014-2015 final_05-12  KH trung han 2016-2020 - Liem Thinh edited 3" xfId="8908"/>
    <cellStyle name="T_Van Ban 2007_DK 2014-2015 final_05-12  KH trung han 2016-2020 - Liem Thinh edited 4" xfId="8909"/>
    <cellStyle name="T_Van Ban 2007_DK 2014-2015 final_Copy of 05-12  KH trung han 2016-2020 - Liem Thinh edited (1)" xfId="4795"/>
    <cellStyle name="T_Van Ban 2007_DK 2014-2015 final_Copy of 05-12  KH trung han 2016-2020 - Liem Thinh edited (1) 2" xfId="4796"/>
    <cellStyle name="T_Van Ban 2007_DK 2014-2015 final_Copy of 05-12  KH trung han 2016-2020 - Liem Thinh edited (1) 2 2" xfId="8910"/>
    <cellStyle name="T_Van Ban 2007_DK 2014-2015 final_Copy of 05-12  KH trung han 2016-2020 - Liem Thinh edited (1) 3" xfId="8911"/>
    <cellStyle name="T_Van Ban 2007_DK 2014-2015 final_Copy of 05-12  KH trung han 2016-2020 - Liem Thinh edited (1) 4" xfId="8912"/>
    <cellStyle name="T_Van Ban 2007_DK 2014-2015 new" xfId="4797"/>
    <cellStyle name="T_Van Ban 2007_DK 2014-2015 new 2" xfId="4798"/>
    <cellStyle name="T_Van Ban 2007_DK 2014-2015 new 2 2" xfId="8913"/>
    <cellStyle name="T_Van Ban 2007_DK 2014-2015 new 3" xfId="8914"/>
    <cellStyle name="T_Van Ban 2007_DK 2014-2015 new 4" xfId="8915"/>
    <cellStyle name="T_Van Ban 2007_DK 2014-2015 new_05-12  KH trung han 2016-2020 - Liem Thinh edited" xfId="4799"/>
    <cellStyle name="T_Van Ban 2007_DK 2014-2015 new_05-12  KH trung han 2016-2020 - Liem Thinh edited 2" xfId="4800"/>
    <cellStyle name="T_Van Ban 2007_DK 2014-2015 new_05-12  KH trung han 2016-2020 - Liem Thinh edited 2 2" xfId="8916"/>
    <cellStyle name="T_Van Ban 2007_DK 2014-2015 new_05-12  KH trung han 2016-2020 - Liem Thinh edited 3" xfId="8917"/>
    <cellStyle name="T_Van Ban 2007_DK 2014-2015 new_05-12  KH trung han 2016-2020 - Liem Thinh edited 4" xfId="8918"/>
    <cellStyle name="T_Van Ban 2007_DK 2014-2015 new_Copy of 05-12  KH trung han 2016-2020 - Liem Thinh edited (1)" xfId="4801"/>
    <cellStyle name="T_Van Ban 2007_DK 2014-2015 new_Copy of 05-12  KH trung han 2016-2020 - Liem Thinh edited (1) 2" xfId="4802"/>
    <cellStyle name="T_Van Ban 2007_DK 2014-2015 new_Copy of 05-12  KH trung han 2016-2020 - Liem Thinh edited (1) 2 2" xfId="8919"/>
    <cellStyle name="T_Van Ban 2007_DK 2014-2015 new_Copy of 05-12  KH trung han 2016-2020 - Liem Thinh edited (1) 3" xfId="8920"/>
    <cellStyle name="T_Van Ban 2007_DK 2014-2015 new_Copy of 05-12  KH trung han 2016-2020 - Liem Thinh edited (1) 4" xfId="8921"/>
    <cellStyle name="T_Van Ban 2007_DK KH CBDT 2014 11-11-2013" xfId="4803"/>
    <cellStyle name="T_Van Ban 2007_DK KH CBDT 2014 11-11-2013 2" xfId="4804"/>
    <cellStyle name="T_Van Ban 2007_DK KH CBDT 2014 11-11-2013 2 2" xfId="8922"/>
    <cellStyle name="T_Van Ban 2007_DK KH CBDT 2014 11-11-2013 3" xfId="8923"/>
    <cellStyle name="T_Van Ban 2007_DK KH CBDT 2014 11-11-2013 4" xfId="8924"/>
    <cellStyle name="T_Van Ban 2007_DK KH CBDT 2014 11-11-2013(1)" xfId="4805"/>
    <cellStyle name="T_Van Ban 2007_DK KH CBDT 2014 11-11-2013(1) 2" xfId="4806"/>
    <cellStyle name="T_Van Ban 2007_DK KH CBDT 2014 11-11-2013(1) 2 2" xfId="8925"/>
    <cellStyle name="T_Van Ban 2007_DK KH CBDT 2014 11-11-2013(1) 3" xfId="8926"/>
    <cellStyle name="T_Van Ban 2007_DK KH CBDT 2014 11-11-2013(1) 4" xfId="8927"/>
    <cellStyle name="T_Van Ban 2007_DK KH CBDT 2014 11-11-2013(1)_05-12  KH trung han 2016-2020 - Liem Thinh edited" xfId="4807"/>
    <cellStyle name="T_Van Ban 2007_DK KH CBDT 2014 11-11-2013(1)_05-12  KH trung han 2016-2020 - Liem Thinh edited 2" xfId="4808"/>
    <cellStyle name="T_Van Ban 2007_DK KH CBDT 2014 11-11-2013(1)_05-12  KH trung han 2016-2020 - Liem Thinh edited 2 2" xfId="8928"/>
    <cellStyle name="T_Van Ban 2007_DK KH CBDT 2014 11-11-2013(1)_05-12  KH trung han 2016-2020 - Liem Thinh edited 3" xfId="8929"/>
    <cellStyle name="T_Van Ban 2007_DK KH CBDT 2014 11-11-2013(1)_05-12  KH trung han 2016-2020 - Liem Thinh edited 4" xfId="8930"/>
    <cellStyle name="T_Van Ban 2007_DK KH CBDT 2014 11-11-2013(1)_Copy of 05-12  KH trung han 2016-2020 - Liem Thinh edited (1)" xfId="4809"/>
    <cellStyle name="T_Van Ban 2007_DK KH CBDT 2014 11-11-2013(1)_Copy of 05-12  KH trung han 2016-2020 - Liem Thinh edited (1) 2" xfId="4810"/>
    <cellStyle name="T_Van Ban 2007_DK KH CBDT 2014 11-11-2013(1)_Copy of 05-12  KH trung han 2016-2020 - Liem Thinh edited (1) 2 2" xfId="8931"/>
    <cellStyle name="T_Van Ban 2007_DK KH CBDT 2014 11-11-2013(1)_Copy of 05-12  KH trung han 2016-2020 - Liem Thinh edited (1) 3" xfId="8932"/>
    <cellStyle name="T_Van Ban 2007_DK KH CBDT 2014 11-11-2013(1)_Copy of 05-12  KH trung han 2016-2020 - Liem Thinh edited (1) 4" xfId="8933"/>
    <cellStyle name="T_Van Ban 2007_DK KH CBDT 2014 11-11-2013_05-12  KH trung han 2016-2020 - Liem Thinh edited" xfId="4811"/>
    <cellStyle name="T_Van Ban 2007_DK KH CBDT 2014 11-11-2013_05-12  KH trung han 2016-2020 - Liem Thinh edited 2" xfId="4812"/>
    <cellStyle name="T_Van Ban 2007_DK KH CBDT 2014 11-11-2013_05-12  KH trung han 2016-2020 - Liem Thinh edited 2 2" xfId="8934"/>
    <cellStyle name="T_Van Ban 2007_DK KH CBDT 2014 11-11-2013_05-12  KH trung han 2016-2020 - Liem Thinh edited 3" xfId="8935"/>
    <cellStyle name="T_Van Ban 2007_DK KH CBDT 2014 11-11-2013_05-12  KH trung han 2016-2020 - Liem Thinh edited 4" xfId="8936"/>
    <cellStyle name="T_Van Ban 2007_DK KH CBDT 2014 11-11-2013_Copy of 05-12  KH trung han 2016-2020 - Liem Thinh edited (1)" xfId="4813"/>
    <cellStyle name="T_Van Ban 2007_DK KH CBDT 2014 11-11-2013_Copy of 05-12  KH trung han 2016-2020 - Liem Thinh edited (1) 2" xfId="4814"/>
    <cellStyle name="T_Van Ban 2007_DK KH CBDT 2014 11-11-2013_Copy of 05-12  KH trung han 2016-2020 - Liem Thinh edited (1) 2 2" xfId="8937"/>
    <cellStyle name="T_Van Ban 2007_DK KH CBDT 2014 11-11-2013_Copy of 05-12  KH trung han 2016-2020 - Liem Thinh edited (1) 3" xfId="8938"/>
    <cellStyle name="T_Van Ban 2007_DK KH CBDT 2014 11-11-2013_Copy of 05-12  KH trung han 2016-2020 - Liem Thinh edited (1) 4" xfId="8939"/>
    <cellStyle name="T_Van Ban 2008" xfId="4815"/>
    <cellStyle name="T_Van Ban 2008 2" xfId="4816"/>
    <cellStyle name="T_Van Ban 2008 2 2" xfId="8940"/>
    <cellStyle name="T_Van Ban 2008 3" xfId="8941"/>
    <cellStyle name="T_Van Ban 2008 4" xfId="8942"/>
    <cellStyle name="T_Van Ban 2008_15_10_2013 BC nhu cau von doi ung ODA (2014-2016) ngay 15102013 Sua" xfId="4817"/>
    <cellStyle name="T_Van Ban 2008_15_10_2013 BC nhu cau von doi ung ODA (2014-2016) ngay 15102013 Sua 2" xfId="4818"/>
    <cellStyle name="T_Van Ban 2008_15_10_2013 BC nhu cau von doi ung ODA (2014-2016) ngay 15102013 Sua 2 2" xfId="8943"/>
    <cellStyle name="T_Van Ban 2008_15_10_2013 BC nhu cau von doi ung ODA (2014-2016) ngay 15102013 Sua 3" xfId="8944"/>
    <cellStyle name="T_Van Ban 2008_15_10_2013 BC nhu cau von doi ung ODA (2014-2016) ngay 15102013 Sua 4" xfId="8945"/>
    <cellStyle name="T_Van Ban 2008_bao cao phan bo KHDT 2011(final)" xfId="4819"/>
    <cellStyle name="T_Van Ban 2008_bao cao phan bo KHDT 2011(final) 2" xfId="4820"/>
    <cellStyle name="T_Van Ban 2008_bao cao phan bo KHDT 2011(final) 2 2" xfId="8946"/>
    <cellStyle name="T_Van Ban 2008_bao cao phan bo KHDT 2011(final) 3" xfId="8947"/>
    <cellStyle name="T_Van Ban 2008_bao cao phan bo KHDT 2011(final) 4" xfId="8948"/>
    <cellStyle name="T_Van Ban 2008_bao cao phan bo KHDT 2011(final)_BC nhu cau von doi ung ODA nganh NN (BKH)" xfId="4821"/>
    <cellStyle name="T_Van Ban 2008_bao cao phan bo KHDT 2011(final)_BC nhu cau von doi ung ODA nganh NN (BKH) 2" xfId="4822"/>
    <cellStyle name="T_Van Ban 2008_bao cao phan bo KHDT 2011(final)_BC nhu cau von doi ung ODA nganh NN (BKH) 2 2" xfId="8949"/>
    <cellStyle name="T_Van Ban 2008_bao cao phan bo KHDT 2011(final)_BC nhu cau von doi ung ODA nganh NN (BKH) 3" xfId="8950"/>
    <cellStyle name="T_Van Ban 2008_bao cao phan bo KHDT 2011(final)_BC nhu cau von doi ung ODA nganh NN (BKH) 4" xfId="8951"/>
    <cellStyle name="T_Van Ban 2008_bao cao phan bo KHDT 2011(final)_BC Tai co cau (bieu TH)" xfId="4823"/>
    <cellStyle name="T_Van Ban 2008_bao cao phan bo KHDT 2011(final)_BC Tai co cau (bieu TH) 2" xfId="4824"/>
    <cellStyle name="T_Van Ban 2008_bao cao phan bo KHDT 2011(final)_BC Tai co cau (bieu TH) 2 2" xfId="8952"/>
    <cellStyle name="T_Van Ban 2008_bao cao phan bo KHDT 2011(final)_BC Tai co cau (bieu TH) 3" xfId="8953"/>
    <cellStyle name="T_Van Ban 2008_bao cao phan bo KHDT 2011(final)_BC Tai co cau (bieu TH) 4" xfId="8954"/>
    <cellStyle name="T_Van Ban 2008_bao cao phan bo KHDT 2011(final)_DK 2014-2015 final" xfId="4825"/>
    <cellStyle name="T_Van Ban 2008_bao cao phan bo KHDT 2011(final)_DK 2014-2015 final 2" xfId="4826"/>
    <cellStyle name="T_Van Ban 2008_bao cao phan bo KHDT 2011(final)_DK 2014-2015 final 2 2" xfId="8955"/>
    <cellStyle name="T_Van Ban 2008_bao cao phan bo KHDT 2011(final)_DK 2014-2015 final 3" xfId="8956"/>
    <cellStyle name="T_Van Ban 2008_bao cao phan bo KHDT 2011(final)_DK 2014-2015 final 4" xfId="8957"/>
    <cellStyle name="T_Van Ban 2008_bao cao phan bo KHDT 2011(final)_DK 2014-2015 new" xfId="4827"/>
    <cellStyle name="T_Van Ban 2008_bao cao phan bo KHDT 2011(final)_DK 2014-2015 new 2" xfId="4828"/>
    <cellStyle name="T_Van Ban 2008_bao cao phan bo KHDT 2011(final)_DK 2014-2015 new 2 2" xfId="8958"/>
    <cellStyle name="T_Van Ban 2008_bao cao phan bo KHDT 2011(final)_DK 2014-2015 new 3" xfId="8959"/>
    <cellStyle name="T_Van Ban 2008_bao cao phan bo KHDT 2011(final)_DK 2014-2015 new 4" xfId="8960"/>
    <cellStyle name="T_Van Ban 2008_bao cao phan bo KHDT 2011(final)_DK KH CBDT 2014 11-11-2013" xfId="4829"/>
    <cellStyle name="T_Van Ban 2008_bao cao phan bo KHDT 2011(final)_DK KH CBDT 2014 11-11-2013 2" xfId="4830"/>
    <cellStyle name="T_Van Ban 2008_bao cao phan bo KHDT 2011(final)_DK KH CBDT 2014 11-11-2013 2 2" xfId="8961"/>
    <cellStyle name="T_Van Ban 2008_bao cao phan bo KHDT 2011(final)_DK KH CBDT 2014 11-11-2013 3" xfId="8962"/>
    <cellStyle name="T_Van Ban 2008_bao cao phan bo KHDT 2011(final)_DK KH CBDT 2014 11-11-2013 4" xfId="8963"/>
    <cellStyle name="T_Van Ban 2008_bao cao phan bo KHDT 2011(final)_DK KH CBDT 2014 11-11-2013(1)" xfId="4831"/>
    <cellStyle name="T_Van Ban 2008_bao cao phan bo KHDT 2011(final)_DK KH CBDT 2014 11-11-2013(1) 2" xfId="4832"/>
    <cellStyle name="T_Van Ban 2008_bao cao phan bo KHDT 2011(final)_DK KH CBDT 2014 11-11-2013(1) 2 2" xfId="8964"/>
    <cellStyle name="T_Van Ban 2008_bao cao phan bo KHDT 2011(final)_DK KH CBDT 2014 11-11-2013(1) 3" xfId="8965"/>
    <cellStyle name="T_Van Ban 2008_bao cao phan bo KHDT 2011(final)_DK KH CBDT 2014 11-11-2013(1) 4" xfId="8966"/>
    <cellStyle name="T_Van Ban 2008_bao cao phan bo KHDT 2011(final)_KH 2011-2015" xfId="4833"/>
    <cellStyle name="T_Van Ban 2008_bao cao phan bo KHDT 2011(final)_KH 2011-2015 2" xfId="4834"/>
    <cellStyle name="T_Van Ban 2008_bao cao phan bo KHDT 2011(final)_KH 2011-2015 2 2" xfId="8967"/>
    <cellStyle name="T_Van Ban 2008_bao cao phan bo KHDT 2011(final)_KH 2011-2015 3" xfId="8968"/>
    <cellStyle name="T_Van Ban 2008_bao cao phan bo KHDT 2011(final)_KH 2011-2015 4" xfId="8969"/>
    <cellStyle name="T_Van Ban 2008_bao cao phan bo KHDT 2011(final)_tai co cau dau tu (tong hop)1" xfId="4835"/>
    <cellStyle name="T_Van Ban 2008_bao cao phan bo KHDT 2011(final)_tai co cau dau tu (tong hop)1 2" xfId="4836"/>
    <cellStyle name="T_Van Ban 2008_bao cao phan bo KHDT 2011(final)_tai co cau dau tu (tong hop)1 2 2" xfId="8970"/>
    <cellStyle name="T_Van Ban 2008_bao cao phan bo KHDT 2011(final)_tai co cau dau tu (tong hop)1 3" xfId="8971"/>
    <cellStyle name="T_Van Ban 2008_bao cao phan bo KHDT 2011(final)_tai co cau dau tu (tong hop)1 4" xfId="8972"/>
    <cellStyle name="T_Van Ban 2008_BC nhu cau von doi ung ODA nganh NN (BKH)" xfId="4837"/>
    <cellStyle name="T_Van Ban 2008_BC nhu cau von doi ung ODA nganh NN (BKH) 2" xfId="4838"/>
    <cellStyle name="T_Van Ban 2008_BC nhu cau von doi ung ODA nganh NN (BKH) 2 2" xfId="8973"/>
    <cellStyle name="T_Van Ban 2008_BC nhu cau von doi ung ODA nganh NN (BKH) 3" xfId="8974"/>
    <cellStyle name="T_Van Ban 2008_BC nhu cau von doi ung ODA nganh NN (BKH) 4" xfId="8975"/>
    <cellStyle name="T_Van Ban 2008_BC nhu cau von doi ung ODA nganh NN (BKH)_05-12  KH trung han 2016-2020 - Liem Thinh edited" xfId="4839"/>
    <cellStyle name="T_Van Ban 2008_BC nhu cau von doi ung ODA nganh NN (BKH)_05-12  KH trung han 2016-2020 - Liem Thinh edited 2" xfId="4840"/>
    <cellStyle name="T_Van Ban 2008_BC nhu cau von doi ung ODA nganh NN (BKH)_05-12  KH trung han 2016-2020 - Liem Thinh edited 2 2" xfId="8976"/>
    <cellStyle name="T_Van Ban 2008_BC nhu cau von doi ung ODA nganh NN (BKH)_05-12  KH trung han 2016-2020 - Liem Thinh edited 3" xfId="8977"/>
    <cellStyle name="T_Van Ban 2008_BC nhu cau von doi ung ODA nganh NN (BKH)_05-12  KH trung han 2016-2020 - Liem Thinh edited 4" xfId="8978"/>
    <cellStyle name="T_Van Ban 2008_BC nhu cau von doi ung ODA nganh NN (BKH)_Copy of 05-12  KH trung han 2016-2020 - Liem Thinh edited (1)" xfId="4841"/>
    <cellStyle name="T_Van Ban 2008_BC nhu cau von doi ung ODA nganh NN (BKH)_Copy of 05-12  KH trung han 2016-2020 - Liem Thinh edited (1) 2" xfId="4842"/>
    <cellStyle name="T_Van Ban 2008_BC nhu cau von doi ung ODA nganh NN (BKH)_Copy of 05-12  KH trung han 2016-2020 - Liem Thinh edited (1) 2 2" xfId="8979"/>
    <cellStyle name="T_Van Ban 2008_BC nhu cau von doi ung ODA nganh NN (BKH)_Copy of 05-12  KH trung han 2016-2020 - Liem Thinh edited (1) 3" xfId="8980"/>
    <cellStyle name="T_Van Ban 2008_BC nhu cau von doi ung ODA nganh NN (BKH)_Copy of 05-12  KH trung han 2016-2020 - Liem Thinh edited (1) 4" xfId="8981"/>
    <cellStyle name="T_Van Ban 2008_BC Tai co cau (bieu TH)" xfId="4843"/>
    <cellStyle name="T_Van Ban 2008_BC Tai co cau (bieu TH) 2" xfId="4844"/>
    <cellStyle name="T_Van Ban 2008_BC Tai co cau (bieu TH) 2 2" xfId="8982"/>
    <cellStyle name="T_Van Ban 2008_BC Tai co cau (bieu TH) 3" xfId="8983"/>
    <cellStyle name="T_Van Ban 2008_BC Tai co cau (bieu TH) 4" xfId="8984"/>
    <cellStyle name="T_Van Ban 2008_BC Tai co cau (bieu TH)_05-12  KH trung han 2016-2020 - Liem Thinh edited" xfId="4845"/>
    <cellStyle name="T_Van Ban 2008_BC Tai co cau (bieu TH)_05-12  KH trung han 2016-2020 - Liem Thinh edited 2" xfId="4846"/>
    <cellStyle name="T_Van Ban 2008_BC Tai co cau (bieu TH)_05-12  KH trung han 2016-2020 - Liem Thinh edited 2 2" xfId="8985"/>
    <cellStyle name="T_Van Ban 2008_BC Tai co cau (bieu TH)_05-12  KH trung han 2016-2020 - Liem Thinh edited 3" xfId="8986"/>
    <cellStyle name="T_Van Ban 2008_BC Tai co cau (bieu TH)_05-12  KH trung han 2016-2020 - Liem Thinh edited 4" xfId="8987"/>
    <cellStyle name="T_Van Ban 2008_BC Tai co cau (bieu TH)_Copy of 05-12  KH trung han 2016-2020 - Liem Thinh edited (1)" xfId="4847"/>
    <cellStyle name="T_Van Ban 2008_BC Tai co cau (bieu TH)_Copy of 05-12  KH trung han 2016-2020 - Liem Thinh edited (1) 2" xfId="4848"/>
    <cellStyle name="T_Van Ban 2008_BC Tai co cau (bieu TH)_Copy of 05-12  KH trung han 2016-2020 - Liem Thinh edited (1) 2 2" xfId="8988"/>
    <cellStyle name="T_Van Ban 2008_BC Tai co cau (bieu TH)_Copy of 05-12  KH trung han 2016-2020 - Liem Thinh edited (1) 3" xfId="8989"/>
    <cellStyle name="T_Van Ban 2008_BC Tai co cau (bieu TH)_Copy of 05-12  KH trung han 2016-2020 - Liem Thinh edited (1) 4" xfId="8990"/>
    <cellStyle name="T_Van Ban 2008_DK 2014-2015 final" xfId="4849"/>
    <cellStyle name="T_Van Ban 2008_DK 2014-2015 final 2" xfId="4850"/>
    <cellStyle name="T_Van Ban 2008_DK 2014-2015 final 2 2" xfId="8991"/>
    <cellStyle name="T_Van Ban 2008_DK 2014-2015 final 3" xfId="8992"/>
    <cellStyle name="T_Van Ban 2008_DK 2014-2015 final 4" xfId="8993"/>
    <cellStyle name="T_Van Ban 2008_DK 2014-2015 final_05-12  KH trung han 2016-2020 - Liem Thinh edited" xfId="4851"/>
    <cellStyle name="T_Van Ban 2008_DK 2014-2015 final_05-12  KH trung han 2016-2020 - Liem Thinh edited 2" xfId="4852"/>
    <cellStyle name="T_Van Ban 2008_DK 2014-2015 final_05-12  KH trung han 2016-2020 - Liem Thinh edited 2 2" xfId="8994"/>
    <cellStyle name="T_Van Ban 2008_DK 2014-2015 final_05-12  KH trung han 2016-2020 - Liem Thinh edited 3" xfId="8995"/>
    <cellStyle name="T_Van Ban 2008_DK 2014-2015 final_05-12  KH trung han 2016-2020 - Liem Thinh edited 4" xfId="8996"/>
    <cellStyle name="T_Van Ban 2008_DK 2014-2015 final_Copy of 05-12  KH trung han 2016-2020 - Liem Thinh edited (1)" xfId="4853"/>
    <cellStyle name="T_Van Ban 2008_DK 2014-2015 final_Copy of 05-12  KH trung han 2016-2020 - Liem Thinh edited (1) 2" xfId="4854"/>
    <cellStyle name="T_Van Ban 2008_DK 2014-2015 final_Copy of 05-12  KH trung han 2016-2020 - Liem Thinh edited (1) 2 2" xfId="8997"/>
    <cellStyle name="T_Van Ban 2008_DK 2014-2015 final_Copy of 05-12  KH trung han 2016-2020 - Liem Thinh edited (1) 3" xfId="8998"/>
    <cellStyle name="T_Van Ban 2008_DK 2014-2015 final_Copy of 05-12  KH trung han 2016-2020 - Liem Thinh edited (1) 4" xfId="8999"/>
    <cellStyle name="T_Van Ban 2008_DK 2014-2015 new" xfId="4855"/>
    <cellStyle name="T_Van Ban 2008_DK 2014-2015 new 2" xfId="4856"/>
    <cellStyle name="T_Van Ban 2008_DK 2014-2015 new 2 2" xfId="9000"/>
    <cellStyle name="T_Van Ban 2008_DK 2014-2015 new 3" xfId="9001"/>
    <cellStyle name="T_Van Ban 2008_DK 2014-2015 new 4" xfId="9002"/>
    <cellStyle name="T_Van Ban 2008_DK 2014-2015 new_05-12  KH trung han 2016-2020 - Liem Thinh edited" xfId="4857"/>
    <cellStyle name="T_Van Ban 2008_DK 2014-2015 new_05-12  KH trung han 2016-2020 - Liem Thinh edited 2" xfId="4858"/>
    <cellStyle name="T_Van Ban 2008_DK 2014-2015 new_05-12  KH trung han 2016-2020 - Liem Thinh edited 2 2" xfId="9003"/>
    <cellStyle name="T_Van Ban 2008_DK 2014-2015 new_05-12  KH trung han 2016-2020 - Liem Thinh edited 3" xfId="9004"/>
    <cellStyle name="T_Van Ban 2008_DK 2014-2015 new_05-12  KH trung han 2016-2020 - Liem Thinh edited 4" xfId="9005"/>
    <cellStyle name="T_Van Ban 2008_DK 2014-2015 new_Copy of 05-12  KH trung han 2016-2020 - Liem Thinh edited (1)" xfId="4859"/>
    <cellStyle name="T_Van Ban 2008_DK 2014-2015 new_Copy of 05-12  KH trung han 2016-2020 - Liem Thinh edited (1) 2" xfId="4860"/>
    <cellStyle name="T_Van Ban 2008_DK 2014-2015 new_Copy of 05-12  KH trung han 2016-2020 - Liem Thinh edited (1) 2 2" xfId="9006"/>
    <cellStyle name="T_Van Ban 2008_DK 2014-2015 new_Copy of 05-12  KH trung han 2016-2020 - Liem Thinh edited (1) 3" xfId="9007"/>
    <cellStyle name="T_Van Ban 2008_DK 2014-2015 new_Copy of 05-12  KH trung han 2016-2020 - Liem Thinh edited (1) 4" xfId="9008"/>
    <cellStyle name="T_Van Ban 2008_DK KH CBDT 2014 11-11-2013" xfId="4861"/>
    <cellStyle name="T_Van Ban 2008_DK KH CBDT 2014 11-11-2013 2" xfId="4862"/>
    <cellStyle name="T_Van Ban 2008_DK KH CBDT 2014 11-11-2013 2 2" xfId="9009"/>
    <cellStyle name="T_Van Ban 2008_DK KH CBDT 2014 11-11-2013 3" xfId="9010"/>
    <cellStyle name="T_Van Ban 2008_DK KH CBDT 2014 11-11-2013 4" xfId="9011"/>
    <cellStyle name="T_Van Ban 2008_DK KH CBDT 2014 11-11-2013(1)" xfId="4863"/>
    <cellStyle name="T_Van Ban 2008_DK KH CBDT 2014 11-11-2013(1) 2" xfId="4864"/>
    <cellStyle name="T_Van Ban 2008_DK KH CBDT 2014 11-11-2013(1) 2 2" xfId="9012"/>
    <cellStyle name="T_Van Ban 2008_DK KH CBDT 2014 11-11-2013(1) 3" xfId="9013"/>
    <cellStyle name="T_Van Ban 2008_DK KH CBDT 2014 11-11-2013(1) 4" xfId="9014"/>
    <cellStyle name="T_Van Ban 2008_DK KH CBDT 2014 11-11-2013(1)_05-12  KH trung han 2016-2020 - Liem Thinh edited" xfId="4865"/>
    <cellStyle name="T_Van Ban 2008_DK KH CBDT 2014 11-11-2013(1)_05-12  KH trung han 2016-2020 - Liem Thinh edited 2" xfId="4866"/>
    <cellStyle name="T_Van Ban 2008_DK KH CBDT 2014 11-11-2013(1)_05-12  KH trung han 2016-2020 - Liem Thinh edited 2 2" xfId="9015"/>
    <cellStyle name="T_Van Ban 2008_DK KH CBDT 2014 11-11-2013(1)_05-12  KH trung han 2016-2020 - Liem Thinh edited 3" xfId="9016"/>
    <cellStyle name="T_Van Ban 2008_DK KH CBDT 2014 11-11-2013(1)_05-12  KH trung han 2016-2020 - Liem Thinh edited 4" xfId="9017"/>
    <cellStyle name="T_Van Ban 2008_DK KH CBDT 2014 11-11-2013(1)_Copy of 05-12  KH trung han 2016-2020 - Liem Thinh edited (1)" xfId="4867"/>
    <cellStyle name="T_Van Ban 2008_DK KH CBDT 2014 11-11-2013(1)_Copy of 05-12  KH trung han 2016-2020 - Liem Thinh edited (1) 2" xfId="4868"/>
    <cellStyle name="T_Van Ban 2008_DK KH CBDT 2014 11-11-2013(1)_Copy of 05-12  KH trung han 2016-2020 - Liem Thinh edited (1) 2 2" xfId="9018"/>
    <cellStyle name="T_Van Ban 2008_DK KH CBDT 2014 11-11-2013(1)_Copy of 05-12  KH trung han 2016-2020 - Liem Thinh edited (1) 3" xfId="9019"/>
    <cellStyle name="T_Van Ban 2008_DK KH CBDT 2014 11-11-2013(1)_Copy of 05-12  KH trung han 2016-2020 - Liem Thinh edited (1) 4" xfId="9020"/>
    <cellStyle name="T_Van Ban 2008_DK KH CBDT 2014 11-11-2013_05-12  KH trung han 2016-2020 - Liem Thinh edited" xfId="4869"/>
    <cellStyle name="T_Van Ban 2008_DK KH CBDT 2014 11-11-2013_05-12  KH trung han 2016-2020 - Liem Thinh edited 2" xfId="4870"/>
    <cellStyle name="T_Van Ban 2008_DK KH CBDT 2014 11-11-2013_05-12  KH trung han 2016-2020 - Liem Thinh edited 2 2" xfId="9021"/>
    <cellStyle name="T_Van Ban 2008_DK KH CBDT 2014 11-11-2013_05-12  KH trung han 2016-2020 - Liem Thinh edited 3" xfId="9022"/>
    <cellStyle name="T_Van Ban 2008_DK KH CBDT 2014 11-11-2013_05-12  KH trung han 2016-2020 - Liem Thinh edited 4" xfId="9023"/>
    <cellStyle name="T_Van Ban 2008_DK KH CBDT 2014 11-11-2013_Copy of 05-12  KH trung han 2016-2020 - Liem Thinh edited (1)" xfId="4871"/>
    <cellStyle name="T_Van Ban 2008_DK KH CBDT 2014 11-11-2013_Copy of 05-12  KH trung han 2016-2020 - Liem Thinh edited (1) 2" xfId="4872"/>
    <cellStyle name="T_Van Ban 2008_DK KH CBDT 2014 11-11-2013_Copy of 05-12  KH trung han 2016-2020 - Liem Thinh edited (1) 2 2" xfId="9024"/>
    <cellStyle name="T_Van Ban 2008_DK KH CBDT 2014 11-11-2013_Copy of 05-12  KH trung han 2016-2020 - Liem Thinh edited (1) 3" xfId="9025"/>
    <cellStyle name="T_Van Ban 2008_DK KH CBDT 2014 11-11-2013_Copy of 05-12  KH trung han 2016-2020 - Liem Thinh edited (1) 4" xfId="9026"/>
    <cellStyle name="T_XDCB thang 12.2010" xfId="4873"/>
    <cellStyle name="T_XDCB thang 12.2010 2" xfId="4874"/>
    <cellStyle name="T_XDCB thang 12.2010 2 2" xfId="4875"/>
    <cellStyle name="T_XDCB thang 12.2010 2 2 2" xfId="9027"/>
    <cellStyle name="T_XDCB thang 12.2010 2 3" xfId="9028"/>
    <cellStyle name="T_XDCB thang 12.2010 2 4" xfId="9029"/>
    <cellStyle name="T_XDCB thang 12.2010 3" xfId="4876"/>
    <cellStyle name="T_XDCB thang 12.2010 3 2" xfId="9030"/>
    <cellStyle name="T_XDCB thang 12.2010 4" xfId="9031"/>
    <cellStyle name="T_XDCB thang 12.2010 5" xfId="9032"/>
    <cellStyle name="T_XDCB thang 12.2010_!1 1 bao cao giao KH ve HTCMT vung TNB   12-12-2011" xfId="4877"/>
    <cellStyle name="T_XDCB thang 12.2010_!1 1 bao cao giao KH ve HTCMT vung TNB   12-12-2011 2" xfId="4878"/>
    <cellStyle name="T_XDCB thang 12.2010_!1 1 bao cao giao KH ve HTCMT vung TNB   12-12-2011 2 2" xfId="4879"/>
    <cellStyle name="T_XDCB thang 12.2010_!1 1 bao cao giao KH ve HTCMT vung TNB   12-12-2011 2 2 2" xfId="9033"/>
    <cellStyle name="T_XDCB thang 12.2010_!1 1 bao cao giao KH ve HTCMT vung TNB   12-12-2011 2 3" xfId="9034"/>
    <cellStyle name="T_XDCB thang 12.2010_!1 1 bao cao giao KH ve HTCMT vung TNB   12-12-2011 2 4" xfId="9035"/>
    <cellStyle name="T_XDCB thang 12.2010_!1 1 bao cao giao KH ve HTCMT vung TNB   12-12-2011 3" xfId="4880"/>
    <cellStyle name="T_XDCB thang 12.2010_!1 1 bao cao giao KH ve HTCMT vung TNB   12-12-2011 3 2" xfId="9036"/>
    <cellStyle name="T_XDCB thang 12.2010_!1 1 bao cao giao KH ve HTCMT vung TNB   12-12-2011 4" xfId="9037"/>
    <cellStyle name="T_XDCB thang 12.2010_!1 1 bao cao giao KH ve HTCMT vung TNB   12-12-2011 5" xfId="9038"/>
    <cellStyle name="T_XDCB thang 12.2010_KH TPCP vung TNB (03-1-2012)" xfId="4881"/>
    <cellStyle name="T_XDCB thang 12.2010_KH TPCP vung TNB (03-1-2012) 2" xfId="4882"/>
    <cellStyle name="T_XDCB thang 12.2010_KH TPCP vung TNB (03-1-2012) 2 2" xfId="4883"/>
    <cellStyle name="T_XDCB thang 12.2010_KH TPCP vung TNB (03-1-2012) 2 2 2" xfId="9039"/>
    <cellStyle name="T_XDCB thang 12.2010_KH TPCP vung TNB (03-1-2012) 2 3" xfId="9040"/>
    <cellStyle name="T_XDCB thang 12.2010_KH TPCP vung TNB (03-1-2012) 2 4" xfId="9041"/>
    <cellStyle name="T_XDCB thang 12.2010_KH TPCP vung TNB (03-1-2012) 3" xfId="4884"/>
    <cellStyle name="T_XDCB thang 12.2010_KH TPCP vung TNB (03-1-2012) 3 2" xfId="9042"/>
    <cellStyle name="T_XDCB thang 12.2010_KH TPCP vung TNB (03-1-2012) 4" xfId="9043"/>
    <cellStyle name="T_XDCB thang 12.2010_KH TPCP vung TNB (03-1-2012) 5" xfId="9044"/>
    <cellStyle name="T_ÿÿÿÿÿ" xfId="4885"/>
    <cellStyle name="T_ÿÿÿÿÿ 2" xfId="4886"/>
    <cellStyle name="T_ÿÿÿÿÿ 2 2" xfId="4887"/>
    <cellStyle name="T_ÿÿÿÿÿ 2 2 2" xfId="9045"/>
    <cellStyle name="T_ÿÿÿÿÿ 2 3" xfId="9046"/>
    <cellStyle name="T_ÿÿÿÿÿ 2 4" xfId="9047"/>
    <cellStyle name="T_ÿÿÿÿÿ 3" xfId="4888"/>
    <cellStyle name="T_ÿÿÿÿÿ 3 2" xfId="9048"/>
    <cellStyle name="T_ÿÿÿÿÿ 4" xfId="9049"/>
    <cellStyle name="T_ÿÿÿÿÿ 5" xfId="9050"/>
    <cellStyle name="T_ÿÿÿÿÿ_!1 1 bao cao giao KH ve HTCMT vung TNB   12-12-2011" xfId="4889"/>
    <cellStyle name="T_ÿÿÿÿÿ_!1 1 bao cao giao KH ve HTCMT vung TNB   12-12-2011 2" xfId="4890"/>
    <cellStyle name="T_ÿÿÿÿÿ_!1 1 bao cao giao KH ve HTCMT vung TNB   12-12-2011 2 2" xfId="4891"/>
    <cellStyle name="T_ÿÿÿÿÿ_!1 1 bao cao giao KH ve HTCMT vung TNB   12-12-2011 2 2 2" xfId="9051"/>
    <cellStyle name="T_ÿÿÿÿÿ_!1 1 bao cao giao KH ve HTCMT vung TNB   12-12-2011 2 3" xfId="9052"/>
    <cellStyle name="T_ÿÿÿÿÿ_!1 1 bao cao giao KH ve HTCMT vung TNB   12-12-2011 2 4" xfId="9053"/>
    <cellStyle name="T_ÿÿÿÿÿ_!1 1 bao cao giao KH ve HTCMT vung TNB   12-12-2011 3" xfId="4892"/>
    <cellStyle name="T_ÿÿÿÿÿ_!1 1 bao cao giao KH ve HTCMT vung TNB   12-12-2011 3 2" xfId="9054"/>
    <cellStyle name="T_ÿÿÿÿÿ_!1 1 bao cao giao KH ve HTCMT vung TNB   12-12-2011 4" xfId="9055"/>
    <cellStyle name="T_ÿÿÿÿÿ_!1 1 bao cao giao KH ve HTCMT vung TNB   12-12-2011 5" xfId="9056"/>
    <cellStyle name="T_ÿÿÿÿÿ_Bieu mau cong trinh khoi cong moi 3-4" xfId="4893"/>
    <cellStyle name="T_ÿÿÿÿÿ_Bieu mau cong trinh khoi cong moi 3-4 2" xfId="4894"/>
    <cellStyle name="T_ÿÿÿÿÿ_Bieu mau cong trinh khoi cong moi 3-4 2 2" xfId="4895"/>
    <cellStyle name="T_ÿÿÿÿÿ_Bieu mau cong trinh khoi cong moi 3-4 2 2 2" xfId="9057"/>
    <cellStyle name="T_ÿÿÿÿÿ_Bieu mau cong trinh khoi cong moi 3-4 2 3" xfId="9058"/>
    <cellStyle name="T_ÿÿÿÿÿ_Bieu mau cong trinh khoi cong moi 3-4 2 4" xfId="9059"/>
    <cellStyle name="T_ÿÿÿÿÿ_Bieu mau cong trinh khoi cong moi 3-4 3" xfId="4896"/>
    <cellStyle name="T_ÿÿÿÿÿ_Bieu mau cong trinh khoi cong moi 3-4 3 2" xfId="9060"/>
    <cellStyle name="T_ÿÿÿÿÿ_Bieu mau cong trinh khoi cong moi 3-4 4" xfId="9061"/>
    <cellStyle name="T_ÿÿÿÿÿ_Bieu mau cong trinh khoi cong moi 3-4 5" xfId="9062"/>
    <cellStyle name="T_ÿÿÿÿÿ_Bieu mau cong trinh khoi cong moi 3-4_!1 1 bao cao giao KH ve HTCMT vung TNB   12-12-2011" xfId="4897"/>
    <cellStyle name="T_ÿÿÿÿÿ_Bieu mau cong trinh khoi cong moi 3-4_!1 1 bao cao giao KH ve HTCMT vung TNB   12-12-2011 2" xfId="4898"/>
    <cellStyle name="T_ÿÿÿÿÿ_Bieu mau cong trinh khoi cong moi 3-4_!1 1 bao cao giao KH ve HTCMT vung TNB   12-12-2011 2 2" xfId="4899"/>
    <cellStyle name="T_ÿÿÿÿÿ_Bieu mau cong trinh khoi cong moi 3-4_!1 1 bao cao giao KH ve HTCMT vung TNB   12-12-2011 2 2 2" xfId="9063"/>
    <cellStyle name="T_ÿÿÿÿÿ_Bieu mau cong trinh khoi cong moi 3-4_!1 1 bao cao giao KH ve HTCMT vung TNB   12-12-2011 2 3" xfId="9064"/>
    <cellStyle name="T_ÿÿÿÿÿ_Bieu mau cong trinh khoi cong moi 3-4_!1 1 bao cao giao KH ve HTCMT vung TNB   12-12-2011 2 4" xfId="9065"/>
    <cellStyle name="T_ÿÿÿÿÿ_Bieu mau cong trinh khoi cong moi 3-4_!1 1 bao cao giao KH ve HTCMT vung TNB   12-12-2011 3" xfId="4900"/>
    <cellStyle name="T_ÿÿÿÿÿ_Bieu mau cong trinh khoi cong moi 3-4_!1 1 bao cao giao KH ve HTCMT vung TNB   12-12-2011 3 2" xfId="9066"/>
    <cellStyle name="T_ÿÿÿÿÿ_Bieu mau cong trinh khoi cong moi 3-4_!1 1 bao cao giao KH ve HTCMT vung TNB   12-12-2011 4" xfId="9067"/>
    <cellStyle name="T_ÿÿÿÿÿ_Bieu mau cong trinh khoi cong moi 3-4_!1 1 bao cao giao KH ve HTCMT vung TNB   12-12-2011 5" xfId="9068"/>
    <cellStyle name="T_ÿÿÿÿÿ_Bieu mau cong trinh khoi cong moi 3-4_KH TPCP vung TNB (03-1-2012)" xfId="4901"/>
    <cellStyle name="T_ÿÿÿÿÿ_Bieu mau cong trinh khoi cong moi 3-4_KH TPCP vung TNB (03-1-2012) 2" xfId="4902"/>
    <cellStyle name="T_ÿÿÿÿÿ_Bieu mau cong trinh khoi cong moi 3-4_KH TPCP vung TNB (03-1-2012) 2 2" xfId="4903"/>
    <cellStyle name="T_ÿÿÿÿÿ_Bieu mau cong trinh khoi cong moi 3-4_KH TPCP vung TNB (03-1-2012) 2 2 2" xfId="9069"/>
    <cellStyle name="T_ÿÿÿÿÿ_Bieu mau cong trinh khoi cong moi 3-4_KH TPCP vung TNB (03-1-2012) 2 3" xfId="9070"/>
    <cellStyle name="T_ÿÿÿÿÿ_Bieu mau cong trinh khoi cong moi 3-4_KH TPCP vung TNB (03-1-2012) 2 4" xfId="9071"/>
    <cellStyle name="T_ÿÿÿÿÿ_Bieu mau cong trinh khoi cong moi 3-4_KH TPCP vung TNB (03-1-2012) 3" xfId="4904"/>
    <cellStyle name="T_ÿÿÿÿÿ_Bieu mau cong trinh khoi cong moi 3-4_KH TPCP vung TNB (03-1-2012) 3 2" xfId="9072"/>
    <cellStyle name="T_ÿÿÿÿÿ_Bieu mau cong trinh khoi cong moi 3-4_KH TPCP vung TNB (03-1-2012) 4" xfId="9073"/>
    <cellStyle name="T_ÿÿÿÿÿ_Bieu mau cong trinh khoi cong moi 3-4_KH TPCP vung TNB (03-1-2012) 5" xfId="9074"/>
    <cellStyle name="T_ÿÿÿÿÿ_Bieu TPCP 2015-xin keo dai 3.2016" xfId="9075"/>
    <cellStyle name="T_ÿÿÿÿÿ_Bieu TPCP 2015-xin keo dai 3.2016 2" xfId="9076"/>
    <cellStyle name="T_ÿÿÿÿÿ_Bieu3ODA" xfId="4905"/>
    <cellStyle name="T_ÿÿÿÿÿ_Bieu3ODA 2" xfId="4906"/>
    <cellStyle name="T_ÿÿÿÿÿ_Bieu3ODA 2 2" xfId="4907"/>
    <cellStyle name="T_ÿÿÿÿÿ_Bieu3ODA 2 2 2" xfId="9077"/>
    <cellStyle name="T_ÿÿÿÿÿ_Bieu3ODA 2 3" xfId="9078"/>
    <cellStyle name="T_ÿÿÿÿÿ_Bieu3ODA 2 4" xfId="9079"/>
    <cellStyle name="T_ÿÿÿÿÿ_Bieu3ODA 3" xfId="4908"/>
    <cellStyle name="T_ÿÿÿÿÿ_Bieu3ODA 3 2" xfId="9080"/>
    <cellStyle name="T_ÿÿÿÿÿ_Bieu3ODA 4" xfId="9081"/>
    <cellStyle name="T_ÿÿÿÿÿ_Bieu3ODA 5" xfId="9082"/>
    <cellStyle name="T_ÿÿÿÿÿ_Bieu3ODA_!1 1 bao cao giao KH ve HTCMT vung TNB   12-12-2011" xfId="4909"/>
    <cellStyle name="T_ÿÿÿÿÿ_Bieu3ODA_!1 1 bao cao giao KH ve HTCMT vung TNB   12-12-2011 2" xfId="4910"/>
    <cellStyle name="T_ÿÿÿÿÿ_Bieu3ODA_!1 1 bao cao giao KH ve HTCMT vung TNB   12-12-2011 2 2" xfId="4911"/>
    <cellStyle name="T_ÿÿÿÿÿ_Bieu3ODA_!1 1 bao cao giao KH ve HTCMT vung TNB   12-12-2011 2 2 2" xfId="9083"/>
    <cellStyle name="T_ÿÿÿÿÿ_Bieu3ODA_!1 1 bao cao giao KH ve HTCMT vung TNB   12-12-2011 2 3" xfId="9084"/>
    <cellStyle name="T_ÿÿÿÿÿ_Bieu3ODA_!1 1 bao cao giao KH ve HTCMT vung TNB   12-12-2011 2 4" xfId="9085"/>
    <cellStyle name="T_ÿÿÿÿÿ_Bieu3ODA_!1 1 bao cao giao KH ve HTCMT vung TNB   12-12-2011 3" xfId="4912"/>
    <cellStyle name="T_ÿÿÿÿÿ_Bieu3ODA_!1 1 bao cao giao KH ve HTCMT vung TNB   12-12-2011 3 2" xfId="9086"/>
    <cellStyle name="T_ÿÿÿÿÿ_Bieu3ODA_!1 1 bao cao giao KH ve HTCMT vung TNB   12-12-2011 4" xfId="9087"/>
    <cellStyle name="T_ÿÿÿÿÿ_Bieu3ODA_!1 1 bao cao giao KH ve HTCMT vung TNB   12-12-2011 5" xfId="9088"/>
    <cellStyle name="T_ÿÿÿÿÿ_Bieu3ODA_KH TPCP vung TNB (03-1-2012)" xfId="4913"/>
    <cellStyle name="T_ÿÿÿÿÿ_Bieu3ODA_KH TPCP vung TNB (03-1-2012) 2" xfId="4914"/>
    <cellStyle name="T_ÿÿÿÿÿ_Bieu3ODA_KH TPCP vung TNB (03-1-2012) 2 2" xfId="4915"/>
    <cellStyle name="T_ÿÿÿÿÿ_Bieu3ODA_KH TPCP vung TNB (03-1-2012) 2 2 2" xfId="9089"/>
    <cellStyle name="T_ÿÿÿÿÿ_Bieu3ODA_KH TPCP vung TNB (03-1-2012) 2 3" xfId="9090"/>
    <cellStyle name="T_ÿÿÿÿÿ_Bieu3ODA_KH TPCP vung TNB (03-1-2012) 2 4" xfId="9091"/>
    <cellStyle name="T_ÿÿÿÿÿ_Bieu3ODA_KH TPCP vung TNB (03-1-2012) 3" xfId="4916"/>
    <cellStyle name="T_ÿÿÿÿÿ_Bieu3ODA_KH TPCP vung TNB (03-1-2012) 3 2" xfId="9092"/>
    <cellStyle name="T_ÿÿÿÿÿ_Bieu3ODA_KH TPCP vung TNB (03-1-2012) 4" xfId="9093"/>
    <cellStyle name="T_ÿÿÿÿÿ_Bieu3ODA_KH TPCP vung TNB (03-1-2012) 5" xfId="9094"/>
    <cellStyle name="T_ÿÿÿÿÿ_Bieu4HTMT" xfId="4917"/>
    <cellStyle name="T_ÿÿÿÿÿ_Bieu4HTMT 2" xfId="4918"/>
    <cellStyle name="T_ÿÿÿÿÿ_Bieu4HTMT 2 2" xfId="4919"/>
    <cellStyle name="T_ÿÿÿÿÿ_Bieu4HTMT 2 2 2" xfId="9095"/>
    <cellStyle name="T_ÿÿÿÿÿ_Bieu4HTMT 2 3" xfId="9096"/>
    <cellStyle name="T_ÿÿÿÿÿ_Bieu4HTMT 2 4" xfId="9097"/>
    <cellStyle name="T_ÿÿÿÿÿ_Bieu4HTMT 3" xfId="4920"/>
    <cellStyle name="T_ÿÿÿÿÿ_Bieu4HTMT 3 2" xfId="9098"/>
    <cellStyle name="T_ÿÿÿÿÿ_Bieu4HTMT 4" xfId="9099"/>
    <cellStyle name="T_ÿÿÿÿÿ_Bieu4HTMT 5" xfId="9100"/>
    <cellStyle name="T_ÿÿÿÿÿ_Bieu4HTMT_!1 1 bao cao giao KH ve HTCMT vung TNB   12-12-2011" xfId="4921"/>
    <cellStyle name="T_ÿÿÿÿÿ_Bieu4HTMT_!1 1 bao cao giao KH ve HTCMT vung TNB   12-12-2011 2" xfId="4922"/>
    <cellStyle name="T_ÿÿÿÿÿ_Bieu4HTMT_!1 1 bao cao giao KH ve HTCMT vung TNB   12-12-2011 2 2" xfId="4923"/>
    <cellStyle name="T_ÿÿÿÿÿ_Bieu4HTMT_!1 1 bao cao giao KH ve HTCMT vung TNB   12-12-2011 2 2 2" xfId="9101"/>
    <cellStyle name="T_ÿÿÿÿÿ_Bieu4HTMT_!1 1 bao cao giao KH ve HTCMT vung TNB   12-12-2011 2 3" xfId="9102"/>
    <cellStyle name="T_ÿÿÿÿÿ_Bieu4HTMT_!1 1 bao cao giao KH ve HTCMT vung TNB   12-12-2011 2 4" xfId="9103"/>
    <cellStyle name="T_ÿÿÿÿÿ_Bieu4HTMT_!1 1 bao cao giao KH ve HTCMT vung TNB   12-12-2011 3" xfId="4924"/>
    <cellStyle name="T_ÿÿÿÿÿ_Bieu4HTMT_!1 1 bao cao giao KH ve HTCMT vung TNB   12-12-2011 3 2" xfId="9104"/>
    <cellStyle name="T_ÿÿÿÿÿ_Bieu4HTMT_!1 1 bao cao giao KH ve HTCMT vung TNB   12-12-2011 4" xfId="9105"/>
    <cellStyle name="T_ÿÿÿÿÿ_Bieu4HTMT_!1 1 bao cao giao KH ve HTCMT vung TNB   12-12-2011 5" xfId="9106"/>
    <cellStyle name="T_ÿÿÿÿÿ_Bieu4HTMT_KH TPCP vung TNB (03-1-2012)" xfId="4925"/>
    <cellStyle name="T_ÿÿÿÿÿ_Bieu4HTMT_KH TPCP vung TNB (03-1-2012) 2" xfId="4926"/>
    <cellStyle name="T_ÿÿÿÿÿ_Bieu4HTMT_KH TPCP vung TNB (03-1-2012) 2 2" xfId="4927"/>
    <cellStyle name="T_ÿÿÿÿÿ_Bieu4HTMT_KH TPCP vung TNB (03-1-2012) 2 2 2" xfId="9107"/>
    <cellStyle name="T_ÿÿÿÿÿ_Bieu4HTMT_KH TPCP vung TNB (03-1-2012) 2 3" xfId="9108"/>
    <cellStyle name="T_ÿÿÿÿÿ_Bieu4HTMT_KH TPCP vung TNB (03-1-2012) 2 4" xfId="9109"/>
    <cellStyle name="T_ÿÿÿÿÿ_Bieu4HTMT_KH TPCP vung TNB (03-1-2012) 3" xfId="4928"/>
    <cellStyle name="T_ÿÿÿÿÿ_Bieu4HTMT_KH TPCP vung TNB (03-1-2012) 3 2" xfId="9110"/>
    <cellStyle name="T_ÿÿÿÿÿ_Bieu4HTMT_KH TPCP vung TNB (03-1-2012) 4" xfId="9111"/>
    <cellStyle name="T_ÿÿÿÿÿ_Bieu4HTMT_KH TPCP vung TNB (03-1-2012) 5" xfId="9112"/>
    <cellStyle name="T_ÿÿÿÿÿ_KH TPCP vung TNB (03-1-2012)" xfId="4929"/>
    <cellStyle name="T_ÿÿÿÿÿ_KH TPCP vung TNB (03-1-2012) 2" xfId="4930"/>
    <cellStyle name="T_ÿÿÿÿÿ_KH TPCP vung TNB (03-1-2012) 2 2" xfId="4931"/>
    <cellStyle name="T_ÿÿÿÿÿ_KH TPCP vung TNB (03-1-2012) 2 2 2" xfId="9119"/>
    <cellStyle name="T_ÿÿÿÿÿ_KH TPCP vung TNB (03-1-2012) 2 3" xfId="9120"/>
    <cellStyle name="T_ÿÿÿÿÿ_KH TPCP vung TNB (03-1-2012) 2 4" xfId="9121"/>
    <cellStyle name="T_ÿÿÿÿÿ_KH TPCP vung TNB (03-1-2012) 3" xfId="4932"/>
    <cellStyle name="T_ÿÿÿÿÿ_KH TPCP vung TNB (03-1-2012) 3 2" xfId="9122"/>
    <cellStyle name="T_ÿÿÿÿÿ_KH TPCP vung TNB (03-1-2012) 4" xfId="9123"/>
    <cellStyle name="T_ÿÿÿÿÿ_KH TPCP vung TNB (03-1-2012) 5" xfId="9124"/>
    <cellStyle name="T_ÿÿÿÿÿ_kien giang 2" xfId="4933"/>
    <cellStyle name="T_ÿÿÿÿÿ_kien giang 2 2" xfId="4934"/>
    <cellStyle name="T_ÿÿÿÿÿ_kien giang 2 2 2" xfId="4935"/>
    <cellStyle name="T_ÿÿÿÿÿ_kien giang 2 2 2 2" xfId="9113"/>
    <cellStyle name="T_ÿÿÿÿÿ_kien giang 2 2 3" xfId="9114"/>
    <cellStyle name="T_ÿÿÿÿÿ_kien giang 2 2 4" xfId="9115"/>
    <cellStyle name="T_ÿÿÿÿÿ_kien giang 2 3" xfId="4936"/>
    <cellStyle name="T_ÿÿÿÿÿ_kien giang 2 3 2" xfId="9116"/>
    <cellStyle name="T_ÿÿÿÿÿ_kien giang 2 4" xfId="9117"/>
    <cellStyle name="T_ÿÿÿÿÿ_kien giang 2 5" xfId="9118"/>
    <cellStyle name="T_ÿÿÿÿÿ_ra soat theo 7356" xfId="9125"/>
    <cellStyle name="T_ÿÿÿÿÿ_ra soat theo 7356 2" xfId="9126"/>
    <cellStyle name="T_ÿÿÿÿÿ_ra soat theo 7356_Bao cao no dong XDCB-9590-BYT-Rut gon" xfId="9127"/>
    <cellStyle name="T_ÿÿÿÿÿ_ra soat theo 7356_Bao cao no dong XDCB-9590-BYT-Rut gon 2" xfId="9128"/>
    <cellStyle name="T_ÿÿÿÿÿ_ra soat theo 7356_Bieu 11-TPCP KH 2013" xfId="9129"/>
    <cellStyle name="T_ÿÿÿÿÿ_ra soat theo 7356_Bieu 11-TPCP KH 2013 2" xfId="9130"/>
    <cellStyle name="T_ÿÿÿÿÿ_TONG HOP CHUNG 3.2.2012 (ban cuoi)" xfId="9131"/>
    <cellStyle name="T_ÿÿÿÿÿ_TONG HOP CHUNG 3.2.2012 (ban cuoi) 2" xfId="9132"/>
    <cellStyle name="T_ÿÿÿÿÿ_TONG HOP CHUNG 3.2.2012 (ban cuoi)_Bao cao no dong XDCB-9590-BYT-Rut gon" xfId="9133"/>
    <cellStyle name="T_ÿÿÿÿÿ_TONG HOP CHUNG 3.2.2012 (ban cuoi)_Bao cao no dong XDCB-9590-BYT-Rut gon 2" xfId="9134"/>
    <cellStyle name="Text Indent A" xfId="4937"/>
    <cellStyle name="Text Indent A 2" xfId="9685"/>
    <cellStyle name="Text Indent B" xfId="4938"/>
    <cellStyle name="Text Indent B 10" xfId="4939"/>
    <cellStyle name="Text Indent B 11" xfId="4940"/>
    <cellStyle name="Text Indent B 12" xfId="4941"/>
    <cellStyle name="Text Indent B 13" xfId="4942"/>
    <cellStyle name="Text Indent B 14" xfId="4943"/>
    <cellStyle name="Text Indent B 15" xfId="4944"/>
    <cellStyle name="Text Indent B 16" xfId="4945"/>
    <cellStyle name="Text Indent B 2" xfId="4946"/>
    <cellStyle name="Text Indent B 3" xfId="4947"/>
    <cellStyle name="Text Indent B 4" xfId="4948"/>
    <cellStyle name="Text Indent B 5" xfId="4949"/>
    <cellStyle name="Text Indent B 6" xfId="4950"/>
    <cellStyle name="Text Indent B 7" xfId="4951"/>
    <cellStyle name="Text Indent B 8" xfId="4952"/>
    <cellStyle name="Text Indent B 9" xfId="4953"/>
    <cellStyle name="Text Indent C" xfId="4954"/>
    <cellStyle name="Text Indent C 10" xfId="4955"/>
    <cellStyle name="Text Indent C 11" xfId="4956"/>
    <cellStyle name="Text Indent C 12" xfId="4957"/>
    <cellStyle name="Text Indent C 13" xfId="4958"/>
    <cellStyle name="Text Indent C 14" xfId="4959"/>
    <cellStyle name="Text Indent C 15" xfId="4960"/>
    <cellStyle name="Text Indent C 16" xfId="4961"/>
    <cellStyle name="Text Indent C 2" xfId="4962"/>
    <cellStyle name="Text Indent C 3" xfId="4963"/>
    <cellStyle name="Text Indent C 4" xfId="4964"/>
    <cellStyle name="Text Indent C 5" xfId="4965"/>
    <cellStyle name="Text Indent C 6" xfId="4966"/>
    <cellStyle name="Text Indent C 7" xfId="4967"/>
    <cellStyle name="Text Indent C 8" xfId="4968"/>
    <cellStyle name="Text Indent C 9" xfId="4969"/>
    <cellStyle name="th" xfId="4970"/>
    <cellStyle name="th 2" xfId="4971"/>
    <cellStyle name="th 2 2" xfId="4972"/>
    <cellStyle name="th 2 2 2" xfId="9160"/>
    <cellStyle name="th 2 3" xfId="9161"/>
    <cellStyle name="th 2 4" xfId="9162"/>
    <cellStyle name="th 3" xfId="4973"/>
    <cellStyle name="th 3 2" xfId="9163"/>
    <cellStyle name="th 4" xfId="5174"/>
    <cellStyle name="th 5" xfId="9164"/>
    <cellStyle name="þ_x005f_x001d_ð¤_x005f_x000c_¯þ_x005f_x0014__x005f_x000d_¨þU_x005f_x0001_À_x005f_x0004_ _x005f_x0015__x005f_x000f__x005f_x0001__x005f_x0001_" xfId="4974"/>
    <cellStyle name="þ_x005f_x001d_ð·_x005f_x000c_æþ'_x005f_x000d_ßþU_x005f_x0001_Ø_x005f_x0005_ü_x005f_x0014__x005f_x0007__x005f_x0001__x005f_x0001_" xfId="4975"/>
    <cellStyle name="þ_x005f_x001d_ðÇ%Uý—&amp;Hý9_x005f_x0008_Ÿ s_x005f_x000a__x005f_x0007__x005f_x0001__x005f_x0001_" xfId="4976"/>
    <cellStyle name="þ_x005f_x001d_ðK_x005f_x000c_Fý_x005f_x001b__x005f_x000d_9ýU_x005f_x0001_Ð_x005f_x0008_¦)_x005f_x0007__x005f_x0001__x005f_x0001_" xfId="4977"/>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978"/>
    <cellStyle name="þ_x005f_x005f_x005f_x001d_ð·_x005f_x005f_x005f_x000c_æþ'_x005f_x005f_x005f_x000d_ßþU_x005f_x005f_x005f_x0001_Ø_x005f_x005f_x005f_x0005_ü_x005f_x005f_x005f_x0014__x005f_x005f_x005f_x0007__x005f_x005f_x005f_x0001__x005f_x005f_x005f_x0001_" xfId="4979"/>
    <cellStyle name="þ_x005f_x005f_x005f_x001d_ðÇ%Uý—&amp;Hý9_x005f_x005f_x005f_x0008_Ÿ s_x005f_x005f_x005f_x000a__x005f_x005f_x005f_x0007__x005f_x005f_x005f_x0001__x005f_x005f_x005f_x0001_" xfId="4980"/>
    <cellStyle name="þ_x005f_x005f_x005f_x001d_ðK_x005f_x005f_x005f_x000c_Fý_x005f_x005f_x005f_x001b__x005f_x005f_x005f_x000d_9ýU_x005f_x005f_x005f_x0001_Ð_x005f_x005f_x005f_x0008_¦)_x005f_x005f_x005f_x0007__x005f_x005f_x005f_x0001__x005f_x005f_x005f_x0001_" xfId="4981"/>
    <cellStyle name="than" xfId="4982"/>
    <cellStyle name="Thanh" xfId="4983"/>
    <cellStyle name="Thanh 2" xfId="9691"/>
    <cellStyle name="þ_x001d_ð¤_x000c_¯þ_x0014__x000a_¨þU_x0001_À_x0004_ _x0015__x000f__x0001__x0001_" xfId="4984"/>
    <cellStyle name="þ_x001d_ð¤_x000c_¯þ_x0014__x000d_¨þU_x0001_À_x0004_ _x0015__x000f__x0001__x0001_" xfId="4985"/>
    <cellStyle name="þ_x001d_ð·_x000c_æþ'_x000a_ßþU_x0001_Ø_x0005_ü_x0014__x0007__x0001__x0001_" xfId="4986"/>
    <cellStyle name="þ_x001d_ð·_x000c_æþ'_x000a_ßþU_x0001_Ø_x0005_ü_x0014__x0007__x0001__x0001_ 2" xfId="9692"/>
    <cellStyle name="þ_x001d_ð·_x000c_æþ'_x000d_ßþU_x0001_Ø_x0005_ü_x0014__x0007__x0001__x0001_" xfId="4987"/>
    <cellStyle name="þ_x001d_ð·_x000c_æþ'_x000d_ßþU_x0001_Ø_x0005_ü_x0014__x0007__x0001__x0001_ 2" xfId="5175"/>
    <cellStyle name="þ_x001d_ðÇ%Uý—&amp;Hý9_x0008_Ÿ s_x000a__x0007__x0001__x0001_" xfId="4988"/>
    <cellStyle name="þ_x001d_ðÇ%Uý—&amp;Hý9_x0008_Ÿ s_x000a__x0007__x0001__x0001_ 2" xfId="9165"/>
    <cellStyle name="þ_x001d_ðÇ%Uý—&amp;Hý9_x0008_Ÿ s_x000a__x0007__x0001__x0001_ 3" xfId="9166"/>
    <cellStyle name="þ_x001d_ðÇ%Uý—&amp;Hý9_x0008_Ÿ s_x000d__x0007__x0001__x0001_" xfId="9167"/>
    <cellStyle name="þ_x001d_ðÇ%Uý—&amp;Hý9_x0008_Ÿ_x0009_s_x000a__x0007__x0001__x0001_" xfId="4989"/>
    <cellStyle name="þ_x001d_ðÇ%Uý—&amp;Hý9_x0008_Ÿ_x0009_s_x000a__x0007__x0001__x0001_ 2" xfId="5176"/>
    <cellStyle name="þ_x001d_ðK_x000c_Fý_x001b__x000a_9ýU_x0001_Ð_x0008_¦)_x0007__x0001__x0001_" xfId="4990"/>
    <cellStyle name="þ_x001d_ðK_x000c_Fý_x001b__x000d_9ýU_x0001_Ð_x0008_¦)_x0007__x0001__x0001_" xfId="4991"/>
    <cellStyle name="thuong-10" xfId="4992"/>
    <cellStyle name="thuong-10 2" xfId="9168"/>
    <cellStyle name="thuong-11" xfId="4993"/>
    <cellStyle name="thuong-11 2" xfId="4994"/>
    <cellStyle name="thuong-11 2 2" xfId="9169"/>
    <cellStyle name="thuong-11 3" xfId="9170"/>
    <cellStyle name="Thuyet minh" xfId="4995"/>
    <cellStyle name="Thuyet minh 2" xfId="9693"/>
    <cellStyle name="Tickmark" xfId="4996"/>
    <cellStyle name="Tien1" xfId="4997"/>
    <cellStyle name="Tien1 2" xfId="9135"/>
    <cellStyle name="Tieu_de_2" xfId="4998"/>
    <cellStyle name="Times New Roman" xfId="4999"/>
    <cellStyle name="tit1" xfId="5000"/>
    <cellStyle name="tit2" xfId="5001"/>
    <cellStyle name="tit2 2" xfId="5002"/>
    <cellStyle name="tit2 2 2" xfId="5003"/>
    <cellStyle name="tit2 2 2 2" xfId="9136"/>
    <cellStyle name="tit2 2 2 2 2" xfId="9137"/>
    <cellStyle name="tit2 2 2 3" xfId="9138"/>
    <cellStyle name="tit2 2 3" xfId="5004"/>
    <cellStyle name="tit2 2 3 2" xfId="9139"/>
    <cellStyle name="tit2 2 4" xfId="9140"/>
    <cellStyle name="tit2 2 4 2" xfId="9141"/>
    <cellStyle name="tit2 2 5" xfId="9142"/>
    <cellStyle name="tit2 3" xfId="5005"/>
    <cellStyle name="tit2 3 2" xfId="9143"/>
    <cellStyle name="tit2 3 2 2" xfId="9144"/>
    <cellStyle name="tit2 3 3" xfId="9145"/>
    <cellStyle name="tit2 4" xfId="5006"/>
    <cellStyle name="tit2 4 2" xfId="9146"/>
    <cellStyle name="tit2 5" xfId="9147"/>
    <cellStyle name="tit2 5 2" xfId="9148"/>
    <cellStyle name="tit2 6" xfId="9149"/>
    <cellStyle name="tit3" xfId="5007"/>
    <cellStyle name="tit4" xfId="5008"/>
    <cellStyle name="tit4 2" xfId="9150"/>
    <cellStyle name="Title 2" xfId="5009"/>
    <cellStyle name="TitleCol" xfId="9686"/>
    <cellStyle name="TitleCol 2" xfId="9687"/>
    <cellStyle name="Tong so" xfId="5010"/>
    <cellStyle name="tong so 1" xfId="5011"/>
    <cellStyle name="tong so 1 2" xfId="9151"/>
    <cellStyle name="Tong so_Bieu KHPTLN 2016-2020" xfId="5012"/>
    <cellStyle name="Tongcong" xfId="5013"/>
    <cellStyle name="Tongcong 2" xfId="9152"/>
    <cellStyle name="Total 2" xfId="5014"/>
    <cellStyle name="Total 2 2" xfId="5015"/>
    <cellStyle name="Total 2 2 2" xfId="9153"/>
    <cellStyle name="Total 2 2 2 2" xfId="9154"/>
    <cellStyle name="Total 2 2 3" xfId="9155"/>
    <cellStyle name="Total 2 3" xfId="5016"/>
    <cellStyle name="Total 2 3 2" xfId="9156"/>
    <cellStyle name="Total 2 4" xfId="9157"/>
    <cellStyle name="Total 2 4 2" xfId="9158"/>
    <cellStyle name="Total 2 5" xfId="9159"/>
    <cellStyle name="Total 3" xfId="9688"/>
    <cellStyle name="TotalGra" xfId="9689"/>
    <cellStyle name="TotalGra 2" xfId="9690"/>
    <cellStyle name="trang" xfId="5017"/>
    <cellStyle name="tt1" xfId="5018"/>
    <cellStyle name="Tusental (0)_pldt" xfId="5019"/>
    <cellStyle name="Tusental_pldt" xfId="5020"/>
    <cellStyle name="ux_3_¼­¿ï-¾È»ê" xfId="5021"/>
    <cellStyle name="Valuta (0)_CALPREZZ" xfId="5022"/>
    <cellStyle name="Valuta_ PESO ELETTR." xfId="5023"/>
    <cellStyle name="VANG1" xfId="5024"/>
    <cellStyle name="VANG1 2" xfId="5025"/>
    <cellStyle name="VANG1 2 2" xfId="9171"/>
    <cellStyle name="VANG1 3" xfId="9172"/>
    <cellStyle name="viet" xfId="5026"/>
    <cellStyle name="viet 2" xfId="5177"/>
    <cellStyle name="viet2" xfId="5027"/>
    <cellStyle name="viet2 2" xfId="5028"/>
    <cellStyle name="viet2 2 2" xfId="9173"/>
    <cellStyle name="viet2 2 2 2" xfId="9174"/>
    <cellStyle name="viet2 3" xfId="5178"/>
    <cellStyle name="viet2 3 2" xfId="9175"/>
    <cellStyle name="VLB-GTKÕ" xfId="9176"/>
    <cellStyle name="VLB-GTKÕ 2" xfId="9177"/>
    <cellStyle name="VN new romanNormal" xfId="5029"/>
    <cellStyle name="VN new romanNormal 2" xfId="5030"/>
    <cellStyle name="VN new romanNormal 2 2" xfId="5031"/>
    <cellStyle name="VN new romanNormal 3" xfId="5032"/>
    <cellStyle name="VN new romanNormal 3 2" xfId="9178"/>
    <cellStyle name="VN new romanNormal_05-12  KH trung han 2016-2020 - Liem Thinh edited" xfId="5033"/>
    <cellStyle name="Vn Time 13" xfId="5034"/>
    <cellStyle name="Vn Time 13 2" xfId="9694"/>
    <cellStyle name="Vn Time 14" xfId="5035"/>
    <cellStyle name="Vn Time 14 2" xfId="5036"/>
    <cellStyle name="Vn Time 14 3" xfId="5037"/>
    <cellStyle name="VN time new roman" xfId="5038"/>
    <cellStyle name="VN time new roman 2" xfId="5039"/>
    <cellStyle name="VN time new roman 2 2" xfId="5040"/>
    <cellStyle name="VN time new roman 3" xfId="5041"/>
    <cellStyle name="VN time new roman 3 2" xfId="9179"/>
    <cellStyle name="VN time new roman_05-12  KH trung han 2016-2020 - Liem Thinh edited" xfId="5042"/>
    <cellStyle name="vn_time" xfId="5043"/>
    <cellStyle name="vnbo" xfId="5044"/>
    <cellStyle name="vnbo 2" xfId="5045"/>
    <cellStyle name="vnbo 2 2" xfId="5046"/>
    <cellStyle name="vnbo 2 2 2" xfId="9180"/>
    <cellStyle name="vnbo 2 2 2 2" xfId="9181"/>
    <cellStyle name="vnbo 2 2 3" xfId="9182"/>
    <cellStyle name="vnbo 2 3" xfId="5047"/>
    <cellStyle name="vnbo 2 3 2" xfId="9183"/>
    <cellStyle name="vnbo 2 4" xfId="9184"/>
    <cellStyle name="vnbo 2 4 2" xfId="9185"/>
    <cellStyle name="vnbo 2 5" xfId="9186"/>
    <cellStyle name="vnbo 3" xfId="5048"/>
    <cellStyle name="vnbo 3 2" xfId="5049"/>
    <cellStyle name="vnbo 3 2 2" xfId="9187"/>
    <cellStyle name="vnbo 3 2 2 2" xfId="9188"/>
    <cellStyle name="vnbo 3 2 3" xfId="9189"/>
    <cellStyle name="vnbo 3 3" xfId="5050"/>
    <cellStyle name="vnbo 3 3 2" xfId="9190"/>
    <cellStyle name="vnbo 3 4" xfId="9191"/>
    <cellStyle name="vnbo 3 4 2" xfId="9192"/>
    <cellStyle name="vnbo 3 5" xfId="9193"/>
    <cellStyle name="vnbo 4" xfId="5051"/>
    <cellStyle name="vnbo 4 2" xfId="9194"/>
    <cellStyle name="vnbo 4 2 2" xfId="9195"/>
    <cellStyle name="vnbo 4 3" xfId="9196"/>
    <cellStyle name="vnbo 5" xfId="5052"/>
    <cellStyle name="vnbo 5 2" xfId="9197"/>
    <cellStyle name="vnbo 6" xfId="9198"/>
    <cellStyle name="vnbo 6 2" xfId="9199"/>
    <cellStyle name="vnbo 7" xfId="9200"/>
    <cellStyle name="vnhead1" xfId="5053"/>
    <cellStyle name="vnhead1 2" xfId="5054"/>
    <cellStyle name="vnhead1 2 2" xfId="9201"/>
    <cellStyle name="vnhead1 2 2 2" xfId="9202"/>
    <cellStyle name="vnhead1 3" xfId="9203"/>
    <cellStyle name="vnhead1 3 2" xfId="9204"/>
    <cellStyle name="vnhead2" xfId="5055"/>
    <cellStyle name="vnhead2 2" xfId="5056"/>
    <cellStyle name="vnhead2 2 2" xfId="5057"/>
    <cellStyle name="vnhead2 2 2 2" xfId="9205"/>
    <cellStyle name="vnhead2 2 2 2 2" xfId="9206"/>
    <cellStyle name="vnhead2 2 2 3" xfId="9207"/>
    <cellStyle name="vnhead2 2 3" xfId="5058"/>
    <cellStyle name="vnhead2 2 3 2" xfId="9208"/>
    <cellStyle name="vnhead2 2 4" xfId="9209"/>
    <cellStyle name="vnhead2 2 4 2" xfId="9210"/>
    <cellStyle name="vnhead2 2 5" xfId="9211"/>
    <cellStyle name="vnhead2 3" xfId="5059"/>
    <cellStyle name="vnhead2 3 2" xfId="5060"/>
    <cellStyle name="vnhead2 3 2 2" xfId="9212"/>
    <cellStyle name="vnhead2 3 2 2 2" xfId="9213"/>
    <cellStyle name="vnhead2 3 2 3" xfId="9214"/>
    <cellStyle name="vnhead2 3 3" xfId="5061"/>
    <cellStyle name="vnhead2 3 3 2" xfId="9215"/>
    <cellStyle name="vnhead2 3 4" xfId="9216"/>
    <cellStyle name="vnhead2 3 4 2" xfId="9217"/>
    <cellStyle name="vnhead2 3 5" xfId="9218"/>
    <cellStyle name="vnhead2 4" xfId="5062"/>
    <cellStyle name="vnhead2 4 2" xfId="9219"/>
    <cellStyle name="vnhead2 4 2 2" xfId="9220"/>
    <cellStyle name="vnhead2 4 3" xfId="9221"/>
    <cellStyle name="vnhead2 5" xfId="5063"/>
    <cellStyle name="vnhead2 5 2" xfId="9222"/>
    <cellStyle name="vnhead2 6" xfId="9223"/>
    <cellStyle name="vnhead2 6 2" xfId="9224"/>
    <cellStyle name="vnhead2 7" xfId="9225"/>
    <cellStyle name="vnhead3" xfId="5064"/>
    <cellStyle name="vnhead3 2" xfId="5065"/>
    <cellStyle name="vnhead3 2 2" xfId="5066"/>
    <cellStyle name="vnhead3 2 2 2" xfId="9226"/>
    <cellStyle name="vnhead3 2 2 2 2" xfId="9227"/>
    <cellStyle name="vnhead3 2 2 3" xfId="9228"/>
    <cellStyle name="vnhead3 2 3" xfId="5067"/>
    <cellStyle name="vnhead3 2 3 2" xfId="9229"/>
    <cellStyle name="vnhead3 2 4" xfId="9230"/>
    <cellStyle name="vnhead3 2 4 2" xfId="9231"/>
    <cellStyle name="vnhead3 2 5" xfId="9232"/>
    <cellStyle name="vnhead3 3" xfId="5068"/>
    <cellStyle name="vnhead3 3 2" xfId="5069"/>
    <cellStyle name="vnhead3 3 2 2" xfId="9233"/>
    <cellStyle name="vnhead3 3 2 2 2" xfId="9234"/>
    <cellStyle name="vnhead3 3 2 3" xfId="9235"/>
    <cellStyle name="vnhead3 3 3" xfId="5070"/>
    <cellStyle name="vnhead3 3 3 2" xfId="9236"/>
    <cellStyle name="vnhead3 3 4" xfId="9237"/>
    <cellStyle name="vnhead3 3 4 2" xfId="9238"/>
    <cellStyle name="vnhead3 3 5" xfId="9239"/>
    <cellStyle name="vnhead3 4" xfId="5071"/>
    <cellStyle name="vnhead3 4 2" xfId="9240"/>
    <cellStyle name="vnhead3 4 2 2" xfId="9241"/>
    <cellStyle name="vnhead3 4 3" xfId="9242"/>
    <cellStyle name="vnhead3 5" xfId="5072"/>
    <cellStyle name="vnhead3 5 2" xfId="9243"/>
    <cellStyle name="vnhead3 6" xfId="9244"/>
    <cellStyle name="vnhead3 6 2" xfId="9245"/>
    <cellStyle name="vnhead3 7" xfId="9246"/>
    <cellStyle name="vnhead4" xfId="5073"/>
    <cellStyle name="vntxt1" xfId="5074"/>
    <cellStyle name="vntxt1 10" xfId="5075"/>
    <cellStyle name="vntxt1 11" xfId="5076"/>
    <cellStyle name="vntxt1 12" xfId="5077"/>
    <cellStyle name="vntxt1 13" xfId="5078"/>
    <cellStyle name="vntxt1 14" xfId="5079"/>
    <cellStyle name="vntxt1 15" xfId="5080"/>
    <cellStyle name="vntxt1 16" xfId="5081"/>
    <cellStyle name="vntxt1 2" xfId="5082"/>
    <cellStyle name="vntxt1 3" xfId="5083"/>
    <cellStyle name="vntxt1 4" xfId="5084"/>
    <cellStyle name="vntxt1 5" xfId="5085"/>
    <cellStyle name="vntxt1 6" xfId="5086"/>
    <cellStyle name="vntxt1 7" xfId="5087"/>
    <cellStyle name="vntxt1 8" xfId="5088"/>
    <cellStyle name="vntxt1 9" xfId="5089"/>
    <cellStyle name="vntxt1_05-12  KH trung han 2016-2020 - Liem Thinh edited" xfId="5090"/>
    <cellStyle name="vntxt2" xfId="5091"/>
    <cellStyle name="vntxt2 2" xfId="9695"/>
    <cellStyle name="W?hrung [0]_35ERI8T2gbIEMixb4v26icuOo" xfId="5092"/>
    <cellStyle name="W?hrung_35ERI8T2gbIEMixb4v26icuOo" xfId="5093"/>
    <cellStyle name="Währung [0]_68574_Materialbedarfsliste" xfId="5094"/>
    <cellStyle name="Währung_68574_Materialbedarfsliste" xfId="5095"/>
    <cellStyle name="Walutowy [0]_Invoices2001Slovakia" xfId="5096"/>
    <cellStyle name="Walutowy_Invoices2001Slovakia" xfId="5097"/>
    <cellStyle name="Warning Text 2" xfId="5098"/>
    <cellStyle name="wrap" xfId="5099"/>
    <cellStyle name="Wไhrung [0]_35ERI8T2gbIEMixb4v26icuOo" xfId="5100"/>
    <cellStyle name="Wไhrung_35ERI8T2gbIEMixb4v26icuOo" xfId="5101"/>
    <cellStyle name="xan1" xfId="5102"/>
    <cellStyle name="xuan" xfId="5103"/>
    <cellStyle name="xuan 2" xfId="5179"/>
    <cellStyle name="y" xfId="5104"/>
    <cellStyle name="y 2" xfId="5105"/>
    <cellStyle name="y 2 2" xfId="9247"/>
    <cellStyle name="y 3" xfId="9248"/>
    <cellStyle name="Ý kh¸c_B¶ng 1 (2)" xfId="5106"/>
    <cellStyle name="เครื่องหมายสกุลเงิน [0]_FTC_OFFER" xfId="5107"/>
    <cellStyle name="เครื่องหมายสกุลเงิน_FTC_OFFER" xfId="5108"/>
    <cellStyle name="ปกติ_FTC_OFFER" xfId="5109"/>
    <cellStyle name=" [0.00]_ Att. 1- Cover" xfId="5110"/>
    <cellStyle name="_ Att. 1- Cover" xfId="5111"/>
    <cellStyle name="?_ Att. 1- Cover" xfId="5112"/>
    <cellStyle name="똿뗦먛귟 [0.00]_PRODUCT DETAIL Q1" xfId="5113"/>
    <cellStyle name="똿뗦먛귟_PRODUCT DETAIL Q1" xfId="5114"/>
    <cellStyle name="믅됞 [0.00]_PRODUCT DETAIL Q1" xfId="5115"/>
    <cellStyle name="믅됞_PRODUCT DETAIL Q1" xfId="5116"/>
    <cellStyle name="백분율_††††† " xfId="5117"/>
    <cellStyle name="뷭?_BOOKSHIP" xfId="5118"/>
    <cellStyle name="안건회계법인" xfId="5119"/>
    <cellStyle name="안건회계법인 2" xfId="5180"/>
    <cellStyle name="콤맀_Sheet1_총괄표 (수출입) (2)" xfId="5120"/>
    <cellStyle name="콤마 [ - 유형1" xfId="5121"/>
    <cellStyle name="콤마 [ - 유형2" xfId="5122"/>
    <cellStyle name="콤마 [ - 유형3" xfId="5123"/>
    <cellStyle name="콤마 [ - 유형4" xfId="5124"/>
    <cellStyle name="콤마 [ - 유형5" xfId="5125"/>
    <cellStyle name="콤마 [ - 유형6" xfId="5126"/>
    <cellStyle name="콤마 [ - 유형7" xfId="5127"/>
    <cellStyle name="콤마 [ - 유형8" xfId="5128"/>
    <cellStyle name="콤마 [0]_ 비목별 월별기술 " xfId="5129"/>
    <cellStyle name="콤마_ 비목별 월별기술 " xfId="5130"/>
    <cellStyle name="통화 [0]_††††† " xfId="5131"/>
    <cellStyle name="통화_††††† " xfId="5132"/>
    <cellStyle name="표섀_변경(최종)" xfId="5133"/>
    <cellStyle name="표준_ 97년 경영분석(안)" xfId="5134"/>
    <cellStyle name="표줠_Sheet1_1_총괄표 (수출입) (2)" xfId="5135"/>
    <cellStyle name="一般_00Q3902REV.1" xfId="5136"/>
    <cellStyle name="千分位[0]_00Q3902REV.1" xfId="5137"/>
    <cellStyle name="千分位_00Q3902REV.1" xfId="5138"/>
    <cellStyle name="桁区切り [0.00]_BE-BQ" xfId="5139"/>
    <cellStyle name="桁区切り_BE-BQ" xfId="5140"/>
    <cellStyle name="標準_(A1)BOQ " xfId="5141"/>
    <cellStyle name="貨幣 [0]_00Q3902REV.1" xfId="5142"/>
    <cellStyle name="貨幣[0]_BRE" xfId="5143"/>
    <cellStyle name="貨幣_00Q3902REV.1" xfId="5144"/>
    <cellStyle name="通貨 [0.00]_BE-BQ" xfId="5145"/>
    <cellStyle name="通貨_BE-BQ" xfId="5146"/>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tuanhiep\Dropbox\Ha\Du%20toan\2020\Bao%20cao%20thu%20chi\Bao%20cao%20STC\BC%20thu%20chi%206%20thang%20trinh%20HDND%20tinh\A:\My%20Documents\Trung\trung\TRUNG2\KHE-TRE\M3%20be%20to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5199ca3ed4847ef0/C&#244;ng%20vi&#7879;c%20T&#226;m/X&#7917;%20l&#253;%20c&#244;ng%20vi&#7879;c/2017/B&#225;o%20c&#225;o%20t&#7893;ng%20h&#7907;p%20tr&#7909;%20s&#7903;%20x&#227;/USB%20-%20BINH/Documents%20and%20Settings/Administrator/Desktop/HANG%20NAM%202008/luu7/CVXL/THAO/Hon%20gai/DoAn/MLCN/Thach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tuanhiep\Downloads\T.phu\c\@K-Phu\BAOGIA\Mien_Nam\2002\Utilized_Camau\CIVIL%20BOQs\6823%20PS%2017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Users\tuanhiep\Dropbox\Ha\Du%20toan\2020\Bao%20cao%20thu%20chi\Bao%20cao%20STC\BC%20thu%20chi%206%20thang%20trinh%20HDND%20tinh\T.phu\c\@K-Phu\BAOGIA\Mien_Nam\2002\Utilized_Camau\CIVIL%20BOQs\6823%20PS%2017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phu\c\@K-Phu\BAOGIA\Mien_Nam\2002\Utilized_Camau\CIVIL%20BOQs\6823%20PS%2017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Users\Administrator\Google%20Drive\Phong%20Tong%20hop%20Quy%20hoach\5.%20NAM%202020\CHU&#7848;N%20B&#7882;%20N&#7896;I%20DUNG%20H&#7884;P\So%20lieu%20hop%202016-2020\27.4.2020\LAM%20VIEC%20HDND%206.10.2017\XA%20PHUONG.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tuanhiep\Downloads\STA022-N2\Construction\WORKS\6787\civil\final\option\6787CWFASE2CASE2_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Users\tuanhiep\Dropbox\Ha\Du%20toan\2020\Bao%20cao%20thu%20chi\Bao%20cao%20STC\BC%20thu%20chi%206%20thang%20trinh%20HDND%20tinh\STA022-N2\Construction\WORKS\6787\civil\final\option\6787CWFASE2CASE2_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Gia%20giao%20VL%20den%20HT"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Gia%20VL%20den%20H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My%20Documents\Trung\trung\TRUNG2\KHE-TRE\M3%20be%20to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tuanhiep\Dropbox\Ha\Du%20toan\2020\Bao%20cao%20thu%20chi\Bao%20cao%20STC\BC%20thu%20chi%206%20thang%20trinh%20HDND%20tinh\Chi_kh\huong_xl1\Congviec\T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hi_kh\huong_xl1\Congviec\Tam.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DAN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tuanhiep\Dropbox\Ha\Du%20toan\2020\Bao%20cao%20thu%20chi\Bao%20cao%20STC\BC%20thu%20chi%206%20thang%20trinh%20HDND%20tinh\A:\BCNCKT\B_Can\Ba_b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BCNCKT\B_Can\Ba_b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tuanhiep\Dropbox\Ha\Du%20toan\2020\Bao%20cao%20thu%20chi\Bao%20cao%20STC\BC%20thu%20chi%206%20thang%20trinh%20HDND%20tinh\G:\Ho%20so%20tham%20theo%20DG%20192-DM24\469\DT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Ho%20so%20tham%20theo%20DG%20192-DM24\469\DT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 -THVLNC"/>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LL"/>
      <sheetName val="Bieu do dung nuoc "/>
      <sheetName val="Dai nuoc2"/>
      <sheetName val="Be chua"/>
      <sheetName val="Cd,LL doc duong"/>
      <sheetName val="LL nut"/>
      <sheetName val="PPsobo"/>
      <sheetName val="PPchay"/>
      <sheetName val="ap luc nut max"/>
      <sheetName val="ap luc nut chay"/>
      <sheetName val="HS dieu chinhK"/>
      <sheetName val="LL bom cap II"/>
      <sheetName val="XL4Poppy"/>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sheetData sheetId="11" refreshError="1"/>
      <sheetData sheetId="12">
        <row r="4">
          <cell r="C4" t="e">
            <v>#N/A</v>
          </cell>
        </row>
        <row r="9">
          <cell r="C9" t="b">
            <v>1</v>
          </cell>
        </row>
        <row r="15">
          <cell r="A15" t="b">
            <v>1</v>
          </cell>
        </row>
        <row r="31">
          <cell r="C31" t="b">
            <v>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heet2"/>
      <sheetName val="Quantity"/>
      <sheetName val="6823 PS 1700"/>
      <sheetName val="PU_ITALY "/>
      <sheetName val="Module1"/>
      <sheetName val="Module2"/>
      <sheetName val="KP_LIST"/>
      <sheetName val="XL4Poppy"/>
      <sheetName val="kecot"/>
      <sheetName val="LKVL-CK-HT-GD1"/>
      <sheetName val="TONGKE-HT"/>
      <sheetName val="he so"/>
      <sheetName val="VL"/>
      <sheetName val="Du Toan"/>
      <sheetName val="chitimc"/>
      <sheetName val="dongia (2)"/>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thao-go"/>
      <sheetName val="DON GIA"/>
      <sheetName val="DG"/>
      <sheetName val="dtxl"/>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ioi thieu"/>
      <sheetName val="6823_PS_1700"/>
      <sheetName val="PU_ITALY_"/>
      <sheetName val="6823_PS_17001"/>
      <sheetName val="PU_ITALY_1"/>
      <sheetName val="갑지"/>
      <sheetName val="6823_PS_17002"/>
      <sheetName val="PU_ITALY_2"/>
      <sheetName val="XD4Poppy"/>
      <sheetName val="ranh hong"/>
      <sheetName val="V-M(Bdinh)"/>
      <sheetName val="PT ksat"/>
      <sheetName val="LUONG KS"/>
      <sheetName val="May"/>
      <sheetName val="heso"/>
      <sheetName val="PTDG"/>
      <sheetName val="THDT"/>
      <sheetName val="VAT LIEU"/>
      <sheetName val="DTCT"/>
      <sheetName val="Chi tiết Goc -AB"/>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5 TRU SO XA (2)"/>
      <sheetName val="XA PHUONG"/>
    </sheetNames>
    <definedNames>
      <definedName name="DSTD_Clear" refersTo="#REF!"/>
      <definedName name="Number_of_Payments" refersTo="#REF!"/>
      <definedName name="PtichDTL" refersTo="#REF!"/>
      <definedName name="Values_Entered" refersTo="#REF!"/>
    </definedNames>
    <sheetDataSet>
      <sheetData sheetId="0"/>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HDZ0,4"/>
      <sheetName val="TH DZ35"/>
      <sheetName val="THTram"/>
      <sheetName val="Tro giup"/>
      <sheetName val="DON GIA CAN THO"/>
      <sheetName val="Don gia chi tiet"/>
      <sheetName val="Sheet1"/>
      <sheetName val="조명시설"/>
      <sheetName val="TinhGiaMTC"/>
      <sheetName val="TinhGiaNC"/>
      <sheetName val="RAB AR&amp;STR"/>
      <sheetName val="Earthwork"/>
      <sheetName val="Input"/>
      <sheetName val="DANHPHAP"/>
      <sheetName val="chi tiet TBA"/>
      <sheetName val="chi tiet C"/>
      <sheetName val="공통가설"/>
      <sheetName val="ptnc"/>
      <sheetName val="ptvl"/>
      <sheetName val="ptm"/>
      <sheetName val="SILICATE"/>
      <sheetName val="물량표S"/>
      <sheetName val="DG"/>
      <sheetName val="XT_Buoc 3"/>
      <sheetName val="PU_ITALY_"/>
      <sheetName val="TH_DZ35"/>
      <sheetName val="Tro_giup"/>
      <sheetName val="DON_GIA_CAN_THO"/>
      <sheetName val="Don gia"/>
      <sheetName val="DC"/>
      <sheetName val="NL"/>
      <sheetName val="DON GIA TRAM (3)"/>
      <sheetName val="dongia"/>
      <sheetName val="VL,NC,MTC"/>
      <sheetName val="#REF"/>
      <sheetName val="DATA"/>
      <sheetName val="Customize Your Purchase Order"/>
      <sheetName val="RAB_AR&amp;STR"/>
      <sheetName val="chi_tiet_TBA"/>
      <sheetName val="chi_tiet_C"/>
      <sheetName val="Customize_Your_Purchase_Order"/>
      <sheetName val="BG"/>
      <sheetName val="FitOutConfCentre"/>
      <sheetName val="내역서"/>
      <sheetName val="KLHT"/>
      <sheetName val="CHITIET VL-NC-TT -1p"/>
      <sheetName val="CHITIET VL-NC-TT-3p"/>
      <sheetName val="TONG HOP VL-NC TT"/>
      <sheetName val="TDTKP1"/>
      <sheetName val="KPVC-BD "/>
      <sheetName val="Shdet1"/>
      <sheetName val="PU_ITALY_1"/>
      <sheetName val="TH_DZ351"/>
      <sheetName val="Tro_giup1"/>
      <sheetName val="DON_GIA_CAN_THO1"/>
      <sheetName val="gvl"/>
      <sheetName val="TONGKE-HT"/>
      <sheetName val="7606 DZ"/>
      <sheetName val="Control"/>
      <sheetName val="THVATTU"/>
      <sheetName val="Du Toan"/>
      <sheetName val="NGUON"/>
      <sheetName val="DGTH"/>
      <sheetName val="HĐ ngoài"/>
      <sheetName val="dongia (2)"/>
      <sheetName val="Mall"/>
      <sheetName val="DONVIBAN"/>
      <sheetName val="402"/>
      <sheetName val="PROFILE"/>
      <sheetName val="Ky Lam Bridge"/>
      <sheetName val="Provisional Sums Item"/>
      <sheetName val="Gas Pressure Welding"/>
      <sheetName val="General Item&amp;General Requiremen"/>
      <sheetName val="General Items"/>
      <sheetName val="Regenral Requirements"/>
      <sheetName val="BANCO (2)"/>
      <sheetName val="MT DPin (2)"/>
      <sheetName val="S-curve "/>
      <sheetName val="PU_ITALY_2"/>
      <sheetName val="TH_DZ352"/>
      <sheetName val="Tro_giup2"/>
      <sheetName val="DON_GIA_CAN_THO2"/>
      <sheetName val="Don_gia_chi_tiet"/>
      <sheetName val="Commercial value"/>
      <sheetName val="NC"/>
      <sheetName val="TONG HOP VL-NC"/>
      <sheetName val="lam-moi"/>
      <sheetName val="A1.CN"/>
      <sheetName val="VL"/>
      <sheetName val="PTDG"/>
      <sheetName val="phuluc1"/>
      <sheetName val="So doi chieu LC"/>
      <sheetName val="CTG"/>
      <sheetName val="CBKC-110"/>
      <sheetName val="dnc4"/>
      <sheetName val="침하계"/>
      <sheetName val="BETON"/>
      <sheetName val="갑지"/>
      <sheetName val="24-ACMV"/>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a giao VL den HT"/>
      <sheetName val="ctdz35"/>
    </sheetNames>
    <sheetDataSet>
      <sheetData sheetId="0" refreshError="1"/>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a VL den HT"/>
      <sheetName val="Gia giao VL den HT"/>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 -THVLNC"/>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gia (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THTDT"/>
      <sheetName val="D.chau"/>
      <sheetName val="Gia VL (QII-2006)"/>
      <sheetName val="ctdg"/>
      <sheetName val="TONG HOP VL_NC"/>
      <sheetName val="CHITIET VL_NC_TT _1p"/>
      <sheetName val="TONG HOP VL_NC TT"/>
      <sheetName val="KPVC_BD "/>
      <sheetName val="_REF"/>
      <sheetName val="CHITIET VL_NC_TT_3p"/>
      <sheetName val="VCV_BE_TONG"/>
      <sheetName val="CHITIET VL_NC"/>
      <sheetName val="THPDMoi  _2_"/>
      <sheetName val="t_h HA THE"/>
      <sheetName val="TONGKE_HT"/>
      <sheetName val="LKVL_CK_HT_GD1"/>
      <sheetName val="TH VL_ NC_ DDHT Thanhphuoc"/>
      <sheetName val="dongia _2_"/>
      <sheetName val="lam_moi"/>
      <sheetName val="thao_go"/>
      <sheetName val="TONG HOP VL-NC_x0000_TT"/>
      <sheetName val="KH_Q1_Q2_01"/>
      <sheetName val="TONG HOP VL-NC?TT"/>
      <sheetName val="CHITIET VL-NC-TT1p"/>
      <sheetName val="Tong hop kinh phi"/>
      <sheetName val="bia"/>
      <sheetName val="ky (2)"/>
      <sheetName val="TH"/>
      <sheetName val="DT"/>
      <sheetName val="KLtuyen"/>
      <sheetName val="1m"/>
      <sheetName val="VTB"/>
      <sheetName val="PT"/>
      <sheetName val="ky"/>
      <sheetName val="XXXXXXXX"/>
      <sheetName val="00000000"/>
      <sheetName val="10000000"/>
      <sheetName val="20000000"/>
      <sheetName val="CHITI_x0000__x0000_ VL-NC-TT-3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H"/>
      <sheetName val="SL"/>
      <sheetName val="NL"/>
      <sheetName val="US"/>
      <sheetName val="US2"/>
      <sheetName val="THP"/>
      <sheetName val="USPHU"/>
      <sheetName val="THP2"/>
      <sheetName val="USPHU2"/>
      <sheetName val="LKd"/>
      <sheetName val="LKT"/>
      <sheetName val="KCC"/>
      <sheetName val="Dv"/>
      <sheetName val="XL4Poppy"/>
      <sheetName val="402"/>
      <sheetName val="TONG HOP VL-NC"/>
      <sheetName val="chitiet"/>
      <sheetName val="TONGKE3p "/>
      <sheetName val="TH VL, NC, DDHT Thanhphuoc"/>
      <sheetName val="DONGIA"/>
      <sheetName val="DON GIA"/>
      <sheetName val="DG"/>
      <sheetName val="LKVL-CK-HT-GD1"/>
      <sheetName val="TNHCHINH"/>
      <sheetName val="CHITIET VL-NC"/>
      <sheetName val="Tiepdia"/>
      <sheetName val="TDTKP"/>
      <sheetName val="VCV-BE-TONG"/>
      <sheetName val="Cước CG"/>
      <sheetName val="gia tri theo phong"/>
      <sheetName val="dongia (2)"/>
    </sheetNames>
    <sheetDataSet>
      <sheetData sheetId="0">
        <row r="2">
          <cell r="E2">
            <v>61.2</v>
          </cell>
        </row>
      </sheetData>
      <sheetData sheetId="1" refreshError="1">
        <row r="2">
          <cell r="E2">
            <v>61.2</v>
          </cell>
        </row>
        <row r="5">
          <cell r="E5">
            <v>8</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4Poppy"/>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DT"/>
      <sheetName val="THXL"/>
      <sheetName val="THTB"/>
      <sheetName val="THXLK"/>
      <sheetName val="XL35"/>
      <sheetName val="DZ35"/>
      <sheetName val="XLCN"/>
      <sheetName val="CN35"/>
      <sheetName val="THTBA"/>
      <sheetName val="TBA"/>
      <sheetName val="KS"/>
      <sheetName val="VC35"/>
      <sheetName val="CT35"/>
      <sheetName val="XL04"/>
      <sheetName val="DZ04"/>
      <sheetName val="XL_Cto"/>
      <sheetName val="C_to"/>
      <sheetName val="CP_BT"/>
      <sheetName val="CTTBA"/>
      <sheetName val="VCTBA"/>
      <sheetName val="CT04"/>
      <sheetName val="VC04"/>
      <sheetName val="VC_Cto"/>
      <sheetName val="CT_BT"/>
      <sheetName val="BT"/>
      <sheetName val="TH"/>
      <sheetName val="KB"/>
      <sheetName val="0000000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9">
          <cell r="C9" t="b">
            <v>1</v>
          </cell>
        </row>
        <row r="15">
          <cell r="A15" t="b">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4Poppy"/>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Sheet1"/>
      <sheetName val="Sheet2"/>
      <sheetName val="Sheet3"/>
      <sheetName val="XL4Poppy"/>
    </sheetNames>
    <sheetDataSet>
      <sheetData sheetId="0"/>
      <sheetData sheetId="1"/>
      <sheetData sheetId="2"/>
      <sheetData sheetId="3"/>
      <sheetData sheetId="4"/>
      <sheetData sheetId="5" refreshError="1">
        <row r="27">
          <cell r="C27" t="e">
            <v>#N/A</v>
          </cell>
        </row>
        <row r="31">
          <cell r="C31" t="b">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8"/>
  <sheetViews>
    <sheetView zoomScaleNormal="100" workbookViewId="0">
      <pane xSplit="2" ySplit="9" topLeftCell="C22" activePane="bottomRight" state="frozen"/>
      <selection activeCell="K18" sqref="B18:K28"/>
      <selection pane="topRight" activeCell="K18" sqref="B18:K28"/>
      <selection pane="bottomLeft" activeCell="K18" sqref="B18:K28"/>
      <selection pane="bottomRight" activeCell="D12" sqref="D12"/>
    </sheetView>
  </sheetViews>
  <sheetFormatPr defaultColWidth="9.140625" defaultRowHeight="15"/>
  <cols>
    <col min="1" max="1" width="6.42578125" style="363" customWidth="1"/>
    <col min="2" max="2" width="46" style="7" customWidth="1"/>
    <col min="3" max="3" width="16.85546875" style="24" customWidth="1"/>
    <col min="4" max="4" width="25.7109375" style="24" customWidth="1"/>
    <col min="5" max="5" width="11.28515625" style="10" customWidth="1"/>
    <col min="6" max="6" width="11" style="10" customWidth="1"/>
    <col min="7" max="7" width="12" style="53" customWidth="1"/>
    <col min="8" max="8" width="15" style="50" hidden="1" customWidth="1"/>
    <col min="9" max="9" width="10.5703125" style="406" hidden="1" customWidth="1"/>
    <col min="10" max="10" width="13.7109375" style="407" customWidth="1"/>
    <col min="11" max="11" width="16.140625" style="406" customWidth="1"/>
    <col min="12" max="13" width="14.42578125" style="408" customWidth="1"/>
    <col min="14" max="15" width="14.42578125" style="406" customWidth="1"/>
    <col min="16" max="16" width="15.5703125" style="364" customWidth="1"/>
    <col min="17" max="17" width="10.28515625" style="364" bestFit="1" customWidth="1"/>
    <col min="18" max="16384" width="9.140625" style="364"/>
  </cols>
  <sheetData>
    <row r="1" spans="1:20" ht="15" customHeight="1">
      <c r="A1" s="1332" t="s">
        <v>559</v>
      </c>
      <c r="B1" s="1332"/>
      <c r="C1" s="1332"/>
      <c r="D1" s="1332"/>
      <c r="E1" s="1332"/>
      <c r="F1" s="1332"/>
      <c r="G1" s="1332"/>
      <c r="H1" s="1332"/>
      <c r="I1" s="1332"/>
      <c r="J1" s="1332"/>
      <c r="K1" s="1332"/>
      <c r="L1" s="40"/>
      <c r="M1" s="40"/>
      <c r="N1" s="361"/>
      <c r="O1" s="361"/>
    </row>
    <row r="2" spans="1:20" ht="12" customHeight="1">
      <c r="A2" s="1346" t="s">
        <v>1515</v>
      </c>
      <c r="B2" s="1346"/>
      <c r="C2" s="1346"/>
      <c r="D2" s="1346"/>
      <c r="E2" s="1346"/>
      <c r="F2" s="1346"/>
      <c r="G2" s="1346"/>
      <c r="H2" s="1346"/>
      <c r="I2" s="1346"/>
      <c r="J2" s="1346"/>
      <c r="K2" s="1346"/>
      <c r="L2" s="40"/>
      <c r="M2" s="40"/>
      <c r="N2" s="362"/>
      <c r="O2" s="362"/>
    </row>
    <row r="3" spans="1:20" ht="15.75" customHeight="1">
      <c r="A3" s="1333"/>
      <c r="B3" s="1334"/>
      <c r="C3" s="57"/>
      <c r="H3" s="1335" t="s">
        <v>15</v>
      </c>
      <c r="I3" s="1335"/>
      <c r="J3" s="1335"/>
      <c r="K3" s="1335"/>
      <c r="L3" s="41"/>
      <c r="M3" s="41"/>
      <c r="N3" s="12"/>
      <c r="O3" s="12"/>
    </row>
    <row r="4" spans="1:20" ht="5.25" customHeight="1">
      <c r="A4" s="1336" t="s">
        <v>0</v>
      </c>
      <c r="B4" s="1339" t="s">
        <v>346</v>
      </c>
      <c r="C4" s="1339" t="s">
        <v>345</v>
      </c>
      <c r="D4" s="1339" t="s">
        <v>69</v>
      </c>
      <c r="E4" s="1342" t="s">
        <v>70</v>
      </c>
      <c r="F4" s="1342"/>
      <c r="G4" s="1343" t="s">
        <v>57</v>
      </c>
      <c r="H4" s="1322" t="s">
        <v>12</v>
      </c>
      <c r="I4" s="1325" t="s">
        <v>335</v>
      </c>
      <c r="J4" s="1328" t="s">
        <v>560</v>
      </c>
      <c r="K4" s="1331" t="s">
        <v>77</v>
      </c>
      <c r="L4" s="371"/>
      <c r="M4" s="371"/>
      <c r="N4" s="372"/>
      <c r="O4" s="372"/>
    </row>
    <row r="5" spans="1:20" ht="1.5" customHeight="1">
      <c r="A5" s="1337"/>
      <c r="B5" s="1340"/>
      <c r="C5" s="1340"/>
      <c r="D5" s="1340"/>
      <c r="E5" s="1342"/>
      <c r="F5" s="1342"/>
      <c r="G5" s="1344"/>
      <c r="H5" s="1323"/>
      <c r="I5" s="1326"/>
      <c r="J5" s="1329"/>
      <c r="K5" s="1331"/>
      <c r="L5" s="371"/>
      <c r="M5" s="373">
        <v>5535949</v>
      </c>
      <c r="N5" s="372"/>
      <c r="O5" s="372"/>
    </row>
    <row r="6" spans="1:20" ht="8.4499999999999993" customHeight="1">
      <c r="A6" s="1337"/>
      <c r="B6" s="1340"/>
      <c r="C6" s="1340"/>
      <c r="D6" s="1340"/>
      <c r="E6" s="1342"/>
      <c r="F6" s="1342"/>
      <c r="G6" s="1344"/>
      <c r="H6" s="1323"/>
      <c r="I6" s="1326"/>
      <c r="J6" s="1329"/>
      <c r="K6" s="1331"/>
      <c r="L6" s="371"/>
      <c r="M6" s="371"/>
      <c r="N6" s="372"/>
      <c r="O6" s="372"/>
    </row>
    <row r="7" spans="1:20" ht="9.6" hidden="1" customHeight="1">
      <c r="A7" s="1337"/>
      <c r="B7" s="1340"/>
      <c r="C7" s="1340"/>
      <c r="D7" s="1340"/>
      <c r="E7" s="1342"/>
      <c r="F7" s="1342"/>
      <c r="G7" s="1344"/>
      <c r="H7" s="1323"/>
      <c r="I7" s="1326"/>
      <c r="J7" s="1329"/>
      <c r="K7" s="1331"/>
      <c r="L7" s="371"/>
      <c r="M7" s="371"/>
      <c r="N7" s="372"/>
      <c r="O7" s="372"/>
    </row>
    <row r="8" spans="1:20" ht="42" customHeight="1">
      <c r="A8" s="1338"/>
      <c r="B8" s="1341"/>
      <c r="C8" s="1341"/>
      <c r="D8" s="1341"/>
      <c r="E8" s="374" t="s">
        <v>71</v>
      </c>
      <c r="F8" s="374" t="s">
        <v>72</v>
      </c>
      <c r="G8" s="1345"/>
      <c r="H8" s="1324"/>
      <c r="I8" s="1327"/>
      <c r="J8" s="1330"/>
      <c r="K8" s="1331"/>
      <c r="L8" s="371">
        <v>0</v>
      </c>
      <c r="M8" s="371" t="s">
        <v>338</v>
      </c>
      <c r="N8" s="372" t="s">
        <v>336</v>
      </c>
      <c r="O8" s="372" t="s">
        <v>337</v>
      </c>
    </row>
    <row r="9" spans="1:20" ht="24" hidden="1" customHeight="1">
      <c r="A9" s="13"/>
      <c r="B9" s="365"/>
      <c r="C9" s="365"/>
      <c r="D9" s="365"/>
      <c r="G9" s="54"/>
      <c r="H9" s="51"/>
      <c r="I9" s="375"/>
      <c r="J9" s="376"/>
      <c r="K9" s="377"/>
      <c r="L9" s="378"/>
      <c r="M9" s="378"/>
      <c r="N9" s="379"/>
      <c r="O9" s="379"/>
    </row>
    <row r="10" spans="1:20" s="30" customFormat="1" ht="15.6" customHeight="1">
      <c r="A10" s="342"/>
      <c r="B10" s="343" t="s">
        <v>13</v>
      </c>
      <c r="C10" s="343"/>
      <c r="D10" s="343"/>
      <c r="E10" s="338">
        <f t="shared" ref="E10:J10" si="0">SUBTOTAL(9,E12:E38)</f>
        <v>1854847.007884</v>
      </c>
      <c r="F10" s="338">
        <f t="shared" si="0"/>
        <v>954384.50488399994</v>
      </c>
      <c r="G10" s="338">
        <f t="shared" si="0"/>
        <v>987433</v>
      </c>
      <c r="H10" s="338">
        <f t="shared" si="0"/>
        <v>0</v>
      </c>
      <c r="I10" s="338">
        <f t="shared" si="0"/>
        <v>0</v>
      </c>
      <c r="J10" s="338">
        <f t="shared" si="0"/>
        <v>57300</v>
      </c>
      <c r="K10" s="338"/>
      <c r="L10" s="338">
        <f>SUBTOTAL(9,L12:L38)</f>
        <v>20</v>
      </c>
      <c r="M10" s="380"/>
      <c r="N10" s="381"/>
      <c r="O10" s="381"/>
      <c r="Q10" s="31">
        <f>H10-287423</f>
        <v>-287423</v>
      </c>
    </row>
    <row r="11" spans="1:20" s="32" customFormat="1" ht="24.75" customHeight="1">
      <c r="A11" s="342" t="s">
        <v>78</v>
      </c>
      <c r="B11" s="504" t="s">
        <v>561</v>
      </c>
      <c r="C11" s="394"/>
      <c r="D11" s="394"/>
      <c r="E11" s="338"/>
      <c r="F11" s="338"/>
      <c r="G11" s="338">
        <f>SUBTOTAL(9,G12:G15)</f>
        <v>82096</v>
      </c>
      <c r="H11" s="338">
        <f>SUBTOTAL(9,H12:H15)</f>
        <v>0</v>
      </c>
      <c r="I11" s="440"/>
      <c r="J11" s="478"/>
      <c r="K11" s="397"/>
      <c r="L11" s="378"/>
      <c r="M11" s="378"/>
      <c r="N11" s="400"/>
      <c r="O11" s="400"/>
      <c r="Q11" s="33"/>
    </row>
    <row r="12" spans="1:20" s="1" customFormat="1" ht="45">
      <c r="A12" s="346">
        <v>1</v>
      </c>
      <c r="B12" s="382" t="s">
        <v>62</v>
      </c>
      <c r="C12" s="383" t="s">
        <v>21</v>
      </c>
      <c r="D12" s="383"/>
      <c r="E12" s="384"/>
      <c r="F12" s="384"/>
      <c r="G12" s="385">
        <v>20921</v>
      </c>
      <c r="H12" s="386">
        <v>0</v>
      </c>
      <c r="I12" s="387">
        <f>H12/G12</f>
        <v>0</v>
      </c>
      <c r="J12" s="388"/>
      <c r="K12" s="389" t="s">
        <v>562</v>
      </c>
      <c r="L12" s="390">
        <v>1</v>
      </c>
      <c r="M12" s="390">
        <v>1</v>
      </c>
      <c r="N12" s="391"/>
      <c r="O12" s="391"/>
    </row>
    <row r="13" spans="1:20" s="32" customFormat="1" ht="30">
      <c r="A13" s="346">
        <v>2</v>
      </c>
      <c r="B13" s="382" t="s">
        <v>56</v>
      </c>
      <c r="C13" s="383" t="s">
        <v>41</v>
      </c>
      <c r="D13" s="383"/>
      <c r="E13" s="384"/>
      <c r="F13" s="384"/>
      <c r="G13" s="385">
        <v>35000</v>
      </c>
      <c r="H13" s="386">
        <v>0</v>
      </c>
      <c r="I13" s="387">
        <f>H13/G13</f>
        <v>0</v>
      </c>
      <c r="J13" s="388"/>
      <c r="K13" s="389" t="s">
        <v>562</v>
      </c>
      <c r="L13" s="390">
        <v>1</v>
      </c>
      <c r="M13" s="390">
        <v>1</v>
      </c>
      <c r="N13" s="391"/>
      <c r="O13" s="391"/>
      <c r="S13" s="33"/>
      <c r="T13" s="33"/>
    </row>
    <row r="14" spans="1:20" s="32" customFormat="1" ht="45">
      <c r="A14" s="346">
        <v>3</v>
      </c>
      <c r="B14" s="382" t="s">
        <v>62</v>
      </c>
      <c r="C14" s="383" t="s">
        <v>42</v>
      </c>
      <c r="D14" s="383"/>
      <c r="E14" s="384"/>
      <c r="F14" s="384"/>
      <c r="G14" s="385">
        <v>1175</v>
      </c>
      <c r="H14" s="386">
        <v>0</v>
      </c>
      <c r="I14" s="387">
        <f>H14/G14</f>
        <v>0</v>
      </c>
      <c r="J14" s="388"/>
      <c r="K14" s="389" t="s">
        <v>562</v>
      </c>
      <c r="L14" s="390">
        <v>1</v>
      </c>
      <c r="M14" s="390">
        <v>1</v>
      </c>
      <c r="N14" s="391"/>
      <c r="O14" s="391"/>
      <c r="S14" s="33"/>
      <c r="T14" s="33"/>
    </row>
    <row r="15" spans="1:20" s="32" customFormat="1" ht="39" customHeight="1">
      <c r="A15" s="346">
        <v>4</v>
      </c>
      <c r="B15" s="382" t="s">
        <v>56</v>
      </c>
      <c r="C15" s="383" t="s">
        <v>48</v>
      </c>
      <c r="D15" s="383"/>
      <c r="E15" s="384"/>
      <c r="F15" s="384"/>
      <c r="G15" s="385">
        <v>25000</v>
      </c>
      <c r="H15" s="386">
        <v>0</v>
      </c>
      <c r="I15" s="387">
        <f>H15/G15</f>
        <v>0</v>
      </c>
      <c r="J15" s="388"/>
      <c r="K15" s="389" t="s">
        <v>562</v>
      </c>
      <c r="L15" s="390">
        <v>1</v>
      </c>
      <c r="M15" s="390">
        <v>1</v>
      </c>
      <c r="N15" s="391"/>
      <c r="O15" s="391"/>
      <c r="S15" s="33"/>
      <c r="T15" s="33"/>
    </row>
    <row r="16" spans="1:20" s="505" customFormat="1" ht="25.5" customHeight="1">
      <c r="A16" s="392" t="s">
        <v>79</v>
      </c>
      <c r="B16" s="393" t="s">
        <v>563</v>
      </c>
      <c r="C16" s="394"/>
      <c r="D16" s="394"/>
      <c r="E16" s="395"/>
      <c r="F16" s="395"/>
      <c r="G16" s="338">
        <f>SUBTOTAL(9,G17)</f>
        <v>150000</v>
      </c>
      <c r="H16" s="396"/>
      <c r="I16" s="397"/>
      <c r="J16" s="398"/>
      <c r="K16" s="399"/>
      <c r="L16" s="378"/>
      <c r="M16" s="378"/>
      <c r="N16" s="400"/>
      <c r="O16" s="400"/>
      <c r="S16" s="506"/>
      <c r="T16" s="506"/>
    </row>
    <row r="17" spans="1:20" s="1" customFormat="1" ht="36" customHeight="1">
      <c r="A17" s="346">
        <v>1</v>
      </c>
      <c r="B17" s="382" t="s">
        <v>50</v>
      </c>
      <c r="C17" s="383" t="s">
        <v>68</v>
      </c>
      <c r="D17" s="383"/>
      <c r="E17" s="384"/>
      <c r="F17" s="384"/>
      <c r="G17" s="385">
        <v>150000</v>
      </c>
      <c r="H17" s="386">
        <v>0</v>
      </c>
      <c r="I17" s="387">
        <f>H17/G17</f>
        <v>0</v>
      </c>
      <c r="J17" s="388"/>
      <c r="K17" s="389" t="s">
        <v>562</v>
      </c>
      <c r="L17" s="390">
        <v>1</v>
      </c>
      <c r="M17" s="390"/>
      <c r="N17" s="391"/>
      <c r="O17" s="391"/>
      <c r="P17" s="3" t="s">
        <v>51</v>
      </c>
    </row>
    <row r="18" spans="1:20" s="402" customFormat="1" ht="24" customHeight="1">
      <c r="A18" s="392" t="s">
        <v>110</v>
      </c>
      <c r="B18" s="393" t="s">
        <v>564</v>
      </c>
      <c r="C18" s="394"/>
      <c r="D18" s="394"/>
      <c r="E18" s="395"/>
      <c r="F18" s="395"/>
      <c r="G18" s="338">
        <f>SUBTOTAL(9,G19:G38)</f>
        <v>755337</v>
      </c>
      <c r="H18" s="396"/>
      <c r="I18" s="397"/>
      <c r="J18" s="398"/>
      <c r="K18" s="399"/>
      <c r="L18" s="378"/>
      <c r="M18" s="378"/>
      <c r="N18" s="400"/>
      <c r="O18" s="400"/>
      <c r="P18" s="401"/>
    </row>
    <row r="19" spans="1:20" s="402" customFormat="1" ht="23.25" customHeight="1">
      <c r="A19" s="392" t="s">
        <v>10</v>
      </c>
      <c r="B19" s="393" t="s">
        <v>350</v>
      </c>
      <c r="C19" s="394"/>
      <c r="D19" s="394"/>
      <c r="E19" s="395"/>
      <c r="F19" s="395"/>
      <c r="G19" s="338">
        <f>SUBTOTAL(9,G20:G22)</f>
        <v>529551</v>
      </c>
      <c r="H19" s="396"/>
      <c r="I19" s="397"/>
      <c r="J19" s="398"/>
      <c r="K19" s="399"/>
      <c r="L19" s="378"/>
      <c r="M19" s="378"/>
      <c r="N19" s="400"/>
      <c r="O19" s="400"/>
      <c r="P19" s="401"/>
    </row>
    <row r="20" spans="1:20" s="1" customFormat="1" ht="60">
      <c r="A20" s="346">
        <v>1</v>
      </c>
      <c r="B20" s="382" t="s">
        <v>84</v>
      </c>
      <c r="C20" s="383" t="s">
        <v>67</v>
      </c>
      <c r="D20" s="383" t="s">
        <v>85</v>
      </c>
      <c r="E20" s="384">
        <v>240000</v>
      </c>
      <c r="F20" s="384">
        <v>120000</v>
      </c>
      <c r="G20" s="385">
        <v>2414</v>
      </c>
      <c r="H20" s="386">
        <v>0</v>
      </c>
      <c r="I20" s="387">
        <f>H20/G20</f>
        <v>0</v>
      </c>
      <c r="J20" s="1111"/>
      <c r="K20" s="389" t="s">
        <v>562</v>
      </c>
      <c r="L20" s="390">
        <v>1</v>
      </c>
      <c r="M20" s="390"/>
      <c r="N20" s="391"/>
      <c r="O20" s="391"/>
    </row>
    <row r="21" spans="1:20" s="1" customFormat="1" ht="45">
      <c r="A21" s="346">
        <v>2</v>
      </c>
      <c r="B21" s="382" t="s">
        <v>137</v>
      </c>
      <c r="C21" s="383" t="s">
        <v>3</v>
      </c>
      <c r="D21" s="383" t="s">
        <v>138</v>
      </c>
      <c r="E21" s="384">
        <v>3105.0078840000001</v>
      </c>
      <c r="F21" s="384">
        <v>610.50488400000006</v>
      </c>
      <c r="G21" s="385">
        <v>251</v>
      </c>
      <c r="H21" s="386">
        <v>0</v>
      </c>
      <c r="I21" s="387">
        <f>H21/G21</f>
        <v>0</v>
      </c>
      <c r="J21" s="388"/>
      <c r="K21" s="389" t="s">
        <v>562</v>
      </c>
      <c r="L21" s="390">
        <v>1</v>
      </c>
      <c r="M21" s="390"/>
      <c r="N21" s="391"/>
      <c r="O21" s="391"/>
      <c r="Q21" s="3"/>
    </row>
    <row r="22" spans="1:20" s="1" customFormat="1" ht="90">
      <c r="A22" s="346">
        <v>3</v>
      </c>
      <c r="B22" s="382" t="s">
        <v>23</v>
      </c>
      <c r="C22" s="383" t="s">
        <v>21</v>
      </c>
      <c r="D22" s="383" t="s">
        <v>243</v>
      </c>
      <c r="E22" s="384">
        <v>621179</v>
      </c>
      <c r="F22" s="384"/>
      <c r="G22" s="385">
        <v>526886</v>
      </c>
      <c r="H22" s="386">
        <v>0</v>
      </c>
      <c r="I22" s="387">
        <f>H22/G22</f>
        <v>0</v>
      </c>
      <c r="J22" s="388"/>
      <c r="K22" s="389" t="s">
        <v>584</v>
      </c>
      <c r="L22" s="390">
        <v>1</v>
      </c>
      <c r="M22" s="390"/>
      <c r="N22" s="391"/>
      <c r="O22" s="391"/>
    </row>
    <row r="23" spans="1:20" s="402" customFormat="1" ht="32.25" customHeight="1">
      <c r="A23" s="392" t="s">
        <v>11</v>
      </c>
      <c r="B23" s="393" t="s">
        <v>565</v>
      </c>
      <c r="C23" s="394"/>
      <c r="D23" s="394"/>
      <c r="E23" s="395"/>
      <c r="F23" s="395"/>
      <c r="G23" s="338">
        <f>SUBTOTAL(9,G24:G25)</f>
        <v>20000</v>
      </c>
      <c r="H23" s="396"/>
      <c r="I23" s="397"/>
      <c r="J23" s="398"/>
      <c r="K23" s="399"/>
      <c r="L23" s="378"/>
      <c r="M23" s="378"/>
      <c r="N23" s="400"/>
      <c r="O23" s="400"/>
      <c r="P23" s="401"/>
    </row>
    <row r="24" spans="1:20" s="1" customFormat="1" ht="34.5" customHeight="1">
      <c r="A24" s="346">
        <v>1</v>
      </c>
      <c r="B24" s="382" t="s">
        <v>143</v>
      </c>
      <c r="C24" s="383" t="s">
        <v>4</v>
      </c>
      <c r="D24" s="383" t="s">
        <v>144</v>
      </c>
      <c r="E24" s="384">
        <v>50000</v>
      </c>
      <c r="F24" s="384">
        <v>20000</v>
      </c>
      <c r="G24" s="385">
        <v>10000</v>
      </c>
      <c r="H24" s="386">
        <v>0</v>
      </c>
      <c r="I24" s="387">
        <f>H24/G24</f>
        <v>0</v>
      </c>
      <c r="J24" s="388">
        <v>5000</v>
      </c>
      <c r="K24" s="389" t="s">
        <v>351</v>
      </c>
      <c r="L24" s="390">
        <v>1</v>
      </c>
      <c r="M24" s="390"/>
      <c r="N24" s="391"/>
      <c r="O24" s="391"/>
    </row>
    <row r="25" spans="1:20" s="1" customFormat="1" ht="34.5" customHeight="1">
      <c r="A25" s="346">
        <v>2</v>
      </c>
      <c r="B25" s="382" t="s">
        <v>145</v>
      </c>
      <c r="C25" s="383" t="s">
        <v>4</v>
      </c>
      <c r="D25" s="383" t="s">
        <v>146</v>
      </c>
      <c r="E25" s="384">
        <v>50000</v>
      </c>
      <c r="F25" s="384">
        <v>20000</v>
      </c>
      <c r="G25" s="385">
        <v>10000</v>
      </c>
      <c r="H25" s="386">
        <v>0</v>
      </c>
      <c r="I25" s="387">
        <f>H25/G25</f>
        <v>0</v>
      </c>
      <c r="J25" s="388">
        <v>5300</v>
      </c>
      <c r="K25" s="389" t="s">
        <v>351</v>
      </c>
      <c r="L25" s="390">
        <v>1</v>
      </c>
      <c r="M25" s="390"/>
      <c r="N25" s="391"/>
      <c r="O25" s="391"/>
    </row>
    <row r="26" spans="1:20" s="402" customFormat="1" ht="32.25" customHeight="1">
      <c r="A26" s="392" t="s">
        <v>566</v>
      </c>
      <c r="B26" s="393" t="s">
        <v>567</v>
      </c>
      <c r="C26" s="394"/>
      <c r="D26" s="394"/>
      <c r="E26" s="395"/>
      <c r="F26" s="395"/>
      <c r="G26" s="338">
        <f>SUBTOTAL(9,G27:G34)</f>
        <v>163786</v>
      </c>
      <c r="H26" s="396"/>
      <c r="I26" s="397"/>
      <c r="J26" s="398"/>
      <c r="K26" s="399"/>
      <c r="L26" s="378"/>
      <c r="M26" s="378"/>
      <c r="N26" s="400"/>
      <c r="O26" s="400"/>
    </row>
    <row r="27" spans="1:20" s="1" customFormat="1" ht="45">
      <c r="A27" s="346">
        <v>1</v>
      </c>
      <c r="B27" s="382" t="s">
        <v>176</v>
      </c>
      <c r="C27" s="383" t="s">
        <v>347</v>
      </c>
      <c r="D27" s="383" t="s">
        <v>177</v>
      </c>
      <c r="E27" s="384">
        <v>163159</v>
      </c>
      <c r="F27" s="384">
        <v>163159</v>
      </c>
      <c r="G27" s="385">
        <v>10000</v>
      </c>
      <c r="H27" s="386">
        <v>0</v>
      </c>
      <c r="I27" s="387">
        <f>H27/G27</f>
        <v>0</v>
      </c>
      <c r="J27" s="388"/>
      <c r="K27" s="389" t="s">
        <v>562</v>
      </c>
      <c r="L27" s="390">
        <v>1</v>
      </c>
      <c r="M27" s="390"/>
      <c r="N27" s="391"/>
      <c r="O27" s="391"/>
    </row>
    <row r="28" spans="1:20" s="1" customFormat="1" ht="36.75" customHeight="1">
      <c r="A28" s="346">
        <v>2</v>
      </c>
      <c r="B28" s="382" t="s">
        <v>26</v>
      </c>
      <c r="C28" s="383" t="s">
        <v>21</v>
      </c>
      <c r="D28" s="383" t="s">
        <v>246</v>
      </c>
      <c r="E28" s="384">
        <v>70000</v>
      </c>
      <c r="F28" s="384">
        <v>49000</v>
      </c>
      <c r="G28" s="385">
        <v>6000</v>
      </c>
      <c r="H28" s="386">
        <v>0</v>
      </c>
      <c r="I28" s="387">
        <f>H28/G28</f>
        <v>0</v>
      </c>
      <c r="J28" s="388"/>
      <c r="K28" s="389" t="s">
        <v>562</v>
      </c>
      <c r="L28" s="390">
        <v>1</v>
      </c>
      <c r="M28" s="390"/>
      <c r="N28" s="391"/>
      <c r="O28" s="391"/>
    </row>
    <row r="29" spans="1:20" s="1" customFormat="1" ht="33" customHeight="1">
      <c r="A29" s="346">
        <v>3</v>
      </c>
      <c r="B29" s="382" t="s">
        <v>125</v>
      </c>
      <c r="C29" s="383" t="s">
        <v>3</v>
      </c>
      <c r="D29" s="383" t="s">
        <v>126</v>
      </c>
      <c r="E29" s="384">
        <v>89795</v>
      </c>
      <c r="F29" s="384">
        <v>89795</v>
      </c>
      <c r="G29" s="385">
        <v>52000</v>
      </c>
      <c r="H29" s="386">
        <v>0</v>
      </c>
      <c r="I29" s="387">
        <f>H29/G29</f>
        <v>0</v>
      </c>
      <c r="J29" s="388"/>
      <c r="K29" s="389" t="s">
        <v>562</v>
      </c>
      <c r="L29" s="390">
        <v>1</v>
      </c>
      <c r="M29" s="390"/>
      <c r="N29" s="391"/>
      <c r="O29" s="391"/>
      <c r="Q29" s="3"/>
    </row>
    <row r="30" spans="1:20" s="1" customFormat="1" ht="45">
      <c r="A30" s="346">
        <v>4</v>
      </c>
      <c r="B30" s="382" t="s">
        <v>119</v>
      </c>
      <c r="C30" s="383" t="s">
        <v>3</v>
      </c>
      <c r="D30" s="383" t="s">
        <v>120</v>
      </c>
      <c r="E30" s="384">
        <v>233083</v>
      </c>
      <c r="F30" s="384">
        <v>233083</v>
      </c>
      <c r="G30" s="403">
        <v>70000</v>
      </c>
      <c r="H30" s="404">
        <v>0</v>
      </c>
      <c r="I30" s="405">
        <f>H30/G30</f>
        <v>0</v>
      </c>
      <c r="J30" s="388">
        <v>20000</v>
      </c>
      <c r="K30" s="387" t="s">
        <v>351</v>
      </c>
      <c r="L30" s="390">
        <v>1</v>
      </c>
      <c r="M30" s="390"/>
      <c r="N30" s="391"/>
      <c r="O30" s="391"/>
      <c r="Q30" s="3"/>
    </row>
    <row r="31" spans="1:20" s="32" customFormat="1" ht="45">
      <c r="A31" s="346">
        <v>5</v>
      </c>
      <c r="B31" s="382" t="s">
        <v>319</v>
      </c>
      <c r="C31" s="383" t="s">
        <v>42</v>
      </c>
      <c r="D31" s="383" t="s">
        <v>320</v>
      </c>
      <c r="E31" s="384">
        <v>89290</v>
      </c>
      <c r="F31" s="384">
        <v>62502.999999999993</v>
      </c>
      <c r="G31" s="385">
        <v>3000</v>
      </c>
      <c r="H31" s="386">
        <v>0</v>
      </c>
      <c r="I31" s="387">
        <f>H31/G31</f>
        <v>0</v>
      </c>
      <c r="J31" s="388"/>
      <c r="K31" s="389" t="s">
        <v>562</v>
      </c>
      <c r="L31" s="390">
        <v>1</v>
      </c>
      <c r="M31" s="390"/>
      <c r="N31" s="391"/>
      <c r="O31" s="391"/>
      <c r="S31" s="33"/>
      <c r="T31" s="33"/>
    </row>
    <row r="32" spans="1:20" s="32" customFormat="1" ht="30">
      <c r="A32" s="346">
        <v>6</v>
      </c>
      <c r="B32" s="382" t="s">
        <v>305</v>
      </c>
      <c r="C32" s="383" t="s">
        <v>41</v>
      </c>
      <c r="D32" s="383" t="s">
        <v>306</v>
      </c>
      <c r="E32" s="384">
        <v>66905</v>
      </c>
      <c r="F32" s="384">
        <v>46833</v>
      </c>
      <c r="G32" s="385">
        <v>5000</v>
      </c>
      <c r="H32" s="386">
        <v>0</v>
      </c>
      <c r="I32" s="387">
        <f t="shared" ref="I32:I33" si="1">H32/G32</f>
        <v>0</v>
      </c>
      <c r="J32" s="388"/>
      <c r="K32" s="389" t="s">
        <v>562</v>
      </c>
      <c r="L32" s="390">
        <v>1</v>
      </c>
      <c r="M32" s="390"/>
      <c r="N32" s="391"/>
      <c r="O32" s="391"/>
      <c r="S32" s="33"/>
      <c r="T32" s="33"/>
    </row>
    <row r="33" spans="1:20" s="32" customFormat="1" ht="45">
      <c r="A33" s="346">
        <v>7</v>
      </c>
      <c r="B33" s="382" t="s">
        <v>317</v>
      </c>
      <c r="C33" s="383" t="s">
        <v>42</v>
      </c>
      <c r="D33" s="383" t="s">
        <v>318</v>
      </c>
      <c r="E33" s="384">
        <v>91930</v>
      </c>
      <c r="F33" s="384">
        <v>63000</v>
      </c>
      <c r="G33" s="385">
        <v>15000</v>
      </c>
      <c r="H33" s="386">
        <v>0</v>
      </c>
      <c r="I33" s="387">
        <f t="shared" si="1"/>
        <v>0</v>
      </c>
      <c r="J33" s="388"/>
      <c r="K33" s="389" t="s">
        <v>562</v>
      </c>
      <c r="L33" s="390">
        <v>1</v>
      </c>
      <c r="M33" s="390"/>
      <c r="N33" s="391"/>
      <c r="O33" s="391"/>
      <c r="S33" s="33"/>
      <c r="T33" s="33"/>
    </row>
    <row r="34" spans="1:20" s="1" customFormat="1" ht="45">
      <c r="A34" s="346">
        <v>8</v>
      </c>
      <c r="B34" s="382" t="s">
        <v>139</v>
      </c>
      <c r="C34" s="383" t="s">
        <v>4</v>
      </c>
      <c r="D34" s="383" t="s">
        <v>140</v>
      </c>
      <c r="E34" s="384">
        <v>15264</v>
      </c>
      <c r="F34" s="384">
        <v>15264</v>
      </c>
      <c r="G34" s="385">
        <v>2786</v>
      </c>
      <c r="H34" s="386">
        <v>0</v>
      </c>
      <c r="I34" s="387">
        <f>H34/G34</f>
        <v>0</v>
      </c>
      <c r="J34" s="388"/>
      <c r="K34" s="389" t="s">
        <v>562</v>
      </c>
      <c r="L34" s="390">
        <v>1</v>
      </c>
      <c r="M34" s="390"/>
      <c r="N34" s="391"/>
      <c r="O34" s="391"/>
    </row>
    <row r="35" spans="1:20" s="402" customFormat="1" ht="32.25" customHeight="1">
      <c r="A35" s="392" t="s">
        <v>568</v>
      </c>
      <c r="B35" s="393" t="s">
        <v>569</v>
      </c>
      <c r="C35" s="394"/>
      <c r="D35" s="394"/>
      <c r="E35" s="395"/>
      <c r="F35" s="395"/>
      <c r="G35" s="338">
        <f>SUBTOTAL(9,G36)</f>
        <v>15000</v>
      </c>
      <c r="H35" s="396"/>
      <c r="I35" s="397"/>
      <c r="J35" s="398"/>
      <c r="K35" s="399"/>
      <c r="L35" s="378"/>
      <c r="M35" s="378"/>
      <c r="N35" s="400"/>
      <c r="O35" s="400"/>
    </row>
    <row r="36" spans="1:20" s="1" customFormat="1" ht="36" customHeight="1">
      <c r="A36" s="346">
        <v>1</v>
      </c>
      <c r="B36" s="382" t="s">
        <v>212</v>
      </c>
      <c r="C36" s="383" t="s">
        <v>570</v>
      </c>
      <c r="D36" s="383"/>
      <c r="E36" s="384"/>
      <c r="F36" s="384"/>
      <c r="G36" s="385">
        <v>15000</v>
      </c>
      <c r="H36" s="386">
        <v>0</v>
      </c>
      <c r="I36" s="387">
        <f>H36/G36</f>
        <v>0</v>
      </c>
      <c r="J36" s="388"/>
      <c r="K36" s="389" t="s">
        <v>562</v>
      </c>
      <c r="L36" s="390">
        <v>1</v>
      </c>
      <c r="M36" s="390"/>
      <c r="N36" s="391"/>
      <c r="O36" s="391"/>
    </row>
    <row r="37" spans="1:20" s="402" customFormat="1" ht="25.5" customHeight="1">
      <c r="A37" s="392" t="s">
        <v>571</v>
      </c>
      <c r="B37" s="393" t="s">
        <v>572</v>
      </c>
      <c r="C37" s="394"/>
      <c r="D37" s="394"/>
      <c r="E37" s="395"/>
      <c r="F37" s="395"/>
      <c r="G37" s="338">
        <f>SUBTOTAL(9,G38:G38)</f>
        <v>27000</v>
      </c>
      <c r="H37" s="338">
        <f>SUBTOTAL(9,H38:H38)</f>
        <v>0</v>
      </c>
      <c r="I37" s="338">
        <f>SUBTOTAL(9,I38:I38)</f>
        <v>0</v>
      </c>
      <c r="J37" s="338">
        <f>SUBTOTAL(9,J38:J38)</f>
        <v>27000</v>
      </c>
      <c r="K37" s="399"/>
      <c r="L37" s="378"/>
      <c r="M37" s="378"/>
      <c r="N37" s="400"/>
      <c r="O37" s="400"/>
    </row>
    <row r="38" spans="1:20" s="1" customFormat="1" ht="30">
      <c r="A38" s="346">
        <v>1</v>
      </c>
      <c r="B38" s="382" t="s">
        <v>108</v>
      </c>
      <c r="C38" s="383" t="s">
        <v>66</v>
      </c>
      <c r="D38" s="383" t="s">
        <v>109</v>
      </c>
      <c r="E38" s="384">
        <v>71137</v>
      </c>
      <c r="F38" s="384">
        <v>71137</v>
      </c>
      <c r="G38" s="403">
        <v>27000</v>
      </c>
      <c r="H38" s="404">
        <v>0</v>
      </c>
      <c r="I38" s="405">
        <f>H38/G38</f>
        <v>0</v>
      </c>
      <c r="J38" s="388">
        <f>G38</f>
        <v>27000</v>
      </c>
      <c r="K38" s="387"/>
      <c r="L38" s="390">
        <v>1</v>
      </c>
      <c r="M38" s="390"/>
      <c r="N38" s="391"/>
      <c r="O38" s="391"/>
      <c r="P38" s="1" t="s">
        <v>14</v>
      </c>
    </row>
  </sheetData>
  <autoFilter ref="A9:P38"/>
  <mergeCells count="14">
    <mergeCell ref="H4:H8"/>
    <mergeCell ref="I4:I8"/>
    <mergeCell ref="J4:J8"/>
    <mergeCell ref="K4:K8"/>
    <mergeCell ref="A1:K1"/>
    <mergeCell ref="A3:B3"/>
    <mergeCell ref="H3:K3"/>
    <mergeCell ref="A4:A8"/>
    <mergeCell ref="B4:B8"/>
    <mergeCell ref="C4:C8"/>
    <mergeCell ref="D4:D8"/>
    <mergeCell ref="E4:F7"/>
    <mergeCell ref="G4:G8"/>
    <mergeCell ref="A2:K2"/>
  </mergeCells>
  <printOptions horizontalCentered="1"/>
  <pageMargins left="0" right="0" top="0.17" bottom="0.17" header="0.11811023622047245" footer="0.11811023622047245"/>
  <pageSetup paperSize="9" scale="90" orientation="landscape" r:id="rId1"/>
  <headerFooter differentFirst="1" alignWithMargins="0">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83"/>
  <sheetViews>
    <sheetView zoomScale="85" zoomScaleNormal="85" workbookViewId="0">
      <pane xSplit="2" ySplit="9" topLeftCell="C10" activePane="bottomRight" state="frozen"/>
      <selection activeCell="K17" sqref="K17"/>
      <selection pane="topRight" activeCell="K17" sqref="K17"/>
      <selection pane="bottomLeft" activeCell="K17" sqref="K17"/>
      <selection pane="bottomRight" activeCell="E81" sqref="E81"/>
    </sheetView>
  </sheetViews>
  <sheetFormatPr defaultColWidth="9.140625" defaultRowHeight="15"/>
  <cols>
    <col min="1" max="1" width="6.42578125" style="1020" customWidth="1"/>
    <col min="2" max="2" width="41.7109375" style="7" customWidth="1"/>
    <col min="3" max="3" width="16.85546875" style="24" customWidth="1"/>
    <col min="4" max="4" width="22.140625" style="24" customWidth="1"/>
    <col min="5" max="5" width="11.28515625" style="10" customWidth="1"/>
    <col min="6" max="6" width="11" style="10" customWidth="1"/>
    <col min="7" max="7" width="12" style="53" customWidth="1"/>
    <col min="8" max="8" width="11.140625" style="50" customWidth="1"/>
    <col min="9" max="9" width="10.5703125" style="5" customWidth="1"/>
    <col min="10" max="10" width="13.7109375" style="66" hidden="1" customWidth="1"/>
    <col min="11" max="12" width="13.7109375" style="66" customWidth="1"/>
    <col min="13" max="13" width="17.5703125" style="66" customWidth="1"/>
    <col min="14" max="14" width="22" style="5" hidden="1" customWidth="1"/>
    <col min="15" max="16" width="14.42578125" style="46" customWidth="1"/>
    <col min="17" max="18" width="14.42578125" style="5" customWidth="1"/>
    <col min="19" max="19" width="15.5703125" style="551" customWidth="1"/>
    <col min="20" max="20" width="10.28515625" style="551" bestFit="1" customWidth="1"/>
    <col min="21" max="16384" width="9.140625" style="551"/>
  </cols>
  <sheetData>
    <row r="1" spans="1:20" ht="15" customHeight="1">
      <c r="A1" s="1332" t="s">
        <v>1521</v>
      </c>
      <c r="B1" s="1332"/>
      <c r="C1" s="1332"/>
      <c r="D1" s="1332"/>
      <c r="E1" s="1332"/>
      <c r="F1" s="1332"/>
      <c r="G1" s="1332"/>
      <c r="H1" s="1332"/>
      <c r="I1" s="1332"/>
      <c r="J1" s="1332"/>
      <c r="K1" s="1332"/>
      <c r="L1" s="1332"/>
      <c r="M1" s="1332"/>
      <c r="N1" s="1332"/>
      <c r="O1" s="40"/>
      <c r="P1" s="40"/>
      <c r="Q1" s="550"/>
      <c r="R1" s="550"/>
    </row>
    <row r="2" spans="1:20" ht="15" customHeight="1">
      <c r="A2" s="1346" t="str">
        <f>'B1 DC GIAM TH'!A2:M2</f>
        <v>(Kèm theo Nghị quyết số 267/2020/NQ-HĐND ngày 09/7/2020 của HĐND tỉnh Quảng Ninh)</v>
      </c>
      <c r="B2" s="1346"/>
      <c r="C2" s="1346"/>
      <c r="D2" s="1346"/>
      <c r="E2" s="1346"/>
      <c r="F2" s="1346"/>
      <c r="G2" s="1346"/>
      <c r="H2" s="1346"/>
      <c r="I2" s="1346"/>
      <c r="J2" s="1346"/>
      <c r="K2" s="1346"/>
      <c r="L2" s="1346"/>
      <c r="M2" s="1346"/>
      <c r="N2" s="1346"/>
      <c r="O2" s="40"/>
      <c r="P2" s="40"/>
      <c r="Q2" s="550"/>
      <c r="R2" s="550"/>
    </row>
    <row r="3" spans="1:20" ht="15.75" customHeight="1">
      <c r="A3" s="1333"/>
      <c r="B3" s="1334"/>
      <c r="C3" s="57"/>
      <c r="H3" s="1335" t="s">
        <v>15</v>
      </c>
      <c r="I3" s="1335"/>
      <c r="J3" s="1335"/>
      <c r="K3" s="1335"/>
      <c r="L3" s="1335"/>
      <c r="M3" s="1335"/>
      <c r="N3" s="1335"/>
      <c r="O3" s="563"/>
      <c r="P3" s="41"/>
      <c r="Q3" s="12"/>
      <c r="R3" s="12"/>
    </row>
    <row r="4" spans="1:20" ht="12.75" customHeight="1">
      <c r="A4" s="1336" t="s">
        <v>0</v>
      </c>
      <c r="B4" s="1339" t="s">
        <v>346</v>
      </c>
      <c r="C4" s="1339" t="s">
        <v>345</v>
      </c>
      <c r="D4" s="1339" t="s">
        <v>69</v>
      </c>
      <c r="E4" s="1403" t="s">
        <v>70</v>
      </c>
      <c r="F4" s="1403"/>
      <c r="G4" s="1343" t="s">
        <v>57</v>
      </c>
      <c r="H4" s="1322" t="s">
        <v>12</v>
      </c>
      <c r="I4" s="1399" t="s">
        <v>335</v>
      </c>
      <c r="J4" s="1393" t="s">
        <v>784</v>
      </c>
      <c r="K4" s="1393" t="s">
        <v>531</v>
      </c>
      <c r="L4" s="1396" t="s">
        <v>534</v>
      </c>
      <c r="M4" s="1396" t="s">
        <v>77</v>
      </c>
      <c r="N4" s="1402" t="s">
        <v>77</v>
      </c>
      <c r="O4" s="42"/>
      <c r="P4" s="42"/>
      <c r="Q4" s="36"/>
      <c r="R4" s="36"/>
    </row>
    <row r="5" spans="1:20" ht="12.75" customHeight="1">
      <c r="A5" s="1337"/>
      <c r="B5" s="1340"/>
      <c r="C5" s="1340"/>
      <c r="D5" s="1340"/>
      <c r="E5" s="1403"/>
      <c r="F5" s="1403"/>
      <c r="G5" s="1344"/>
      <c r="H5" s="1323"/>
      <c r="I5" s="1400"/>
      <c r="J5" s="1394"/>
      <c r="K5" s="1394"/>
      <c r="L5" s="1397"/>
      <c r="M5" s="1344"/>
      <c r="N5" s="1402"/>
      <c r="O5" s="42"/>
      <c r="P5" s="60" t="e">
        <f>G10+#REF!+#REF!</f>
        <v>#REF!</v>
      </c>
      <c r="Q5" s="36"/>
      <c r="R5" s="36"/>
    </row>
    <row r="6" spans="1:20" ht="8.4499999999999993" customHeight="1">
      <c r="A6" s="1337"/>
      <c r="B6" s="1340"/>
      <c r="C6" s="1340"/>
      <c r="D6" s="1340"/>
      <c r="E6" s="1403"/>
      <c r="F6" s="1403"/>
      <c r="G6" s="1344"/>
      <c r="H6" s="1323"/>
      <c r="I6" s="1400"/>
      <c r="J6" s="1394"/>
      <c r="K6" s="1394"/>
      <c r="L6" s="1397"/>
      <c r="M6" s="1344"/>
      <c r="N6" s="1402"/>
      <c r="O6" s="42"/>
      <c r="P6" s="42"/>
      <c r="Q6" s="36"/>
      <c r="R6" s="36"/>
    </row>
    <row r="7" spans="1:20" ht="9.6" hidden="1" customHeight="1">
      <c r="A7" s="1337"/>
      <c r="B7" s="1340"/>
      <c r="C7" s="1340"/>
      <c r="D7" s="1340"/>
      <c r="E7" s="1403"/>
      <c r="F7" s="1403"/>
      <c r="G7" s="1344"/>
      <c r="H7" s="1323"/>
      <c r="I7" s="1400"/>
      <c r="J7" s="1394"/>
      <c r="K7" s="1394"/>
      <c r="L7" s="1397"/>
      <c r="M7" s="1344"/>
      <c r="N7" s="1402"/>
      <c r="O7" s="42"/>
      <c r="P7" s="42"/>
      <c r="Q7" s="36"/>
      <c r="R7" s="36"/>
    </row>
    <row r="8" spans="1:20" ht="42" customHeight="1">
      <c r="A8" s="1338"/>
      <c r="B8" s="1341"/>
      <c r="C8" s="1341"/>
      <c r="D8" s="1341"/>
      <c r="E8" s="1027" t="s">
        <v>71</v>
      </c>
      <c r="F8" s="1027" t="s">
        <v>72</v>
      </c>
      <c r="G8" s="1345"/>
      <c r="H8" s="1324"/>
      <c r="I8" s="1401"/>
      <c r="J8" s="1395"/>
      <c r="K8" s="1395"/>
      <c r="L8" s="1398"/>
      <c r="M8" s="1345"/>
      <c r="N8" s="1402"/>
      <c r="O8" s="42">
        <v>0</v>
      </c>
      <c r="P8" s="42" t="s">
        <v>338</v>
      </c>
      <c r="Q8" s="36" t="s">
        <v>336</v>
      </c>
      <c r="R8" s="36" t="s">
        <v>337</v>
      </c>
    </row>
    <row r="9" spans="1:20" ht="24" customHeight="1">
      <c r="A9" s="13"/>
      <c r="B9" s="1021"/>
      <c r="C9" s="1021"/>
      <c r="D9" s="1021"/>
      <c r="G9" s="54"/>
      <c r="H9" s="51"/>
      <c r="I9" s="14"/>
      <c r="J9" s="65"/>
      <c r="K9" s="65"/>
      <c r="L9" s="1253"/>
      <c r="M9" s="1022"/>
      <c r="N9" s="4"/>
      <c r="O9" s="43"/>
      <c r="P9" s="43"/>
      <c r="Q9" s="37"/>
      <c r="R9" s="37"/>
    </row>
    <row r="10" spans="1:20" s="30" customFormat="1" ht="15.6" customHeight="1">
      <c r="A10" s="2"/>
      <c r="B10" s="25" t="s">
        <v>13</v>
      </c>
      <c r="C10" s="25"/>
      <c r="D10" s="25"/>
      <c r="E10" s="35">
        <f>SUBTOTAL(9,E11:E56)</f>
        <v>8702594.0580000002</v>
      </c>
      <c r="F10" s="35">
        <f>SUBTOTAL(9,F11:F56)</f>
        <v>6239259.7860000003</v>
      </c>
      <c r="G10" s="35">
        <f>SUBTOTAL(9,G11:G56)</f>
        <v>2032143</v>
      </c>
      <c r="H10" s="35">
        <f>SUBTOTAL(9,H11:H56)</f>
        <v>348763.56099999999</v>
      </c>
      <c r="I10" s="35"/>
      <c r="J10" s="35">
        <f>SUBTOTAL(9,J11:J56)</f>
        <v>932153.2</v>
      </c>
      <c r="K10" s="35">
        <f>SUBTOTAL(9,K11:K56)</f>
        <v>950764</v>
      </c>
      <c r="L10" s="35">
        <f>SUBTOTAL(9,L11:L56)</f>
        <v>1081379</v>
      </c>
      <c r="M10" s="338"/>
      <c r="N10" s="35"/>
      <c r="O10" s="571">
        <f>SUBTOTAL(9,O12:O15)</f>
        <v>4</v>
      </c>
      <c r="P10" s="44"/>
      <c r="Q10" s="38"/>
      <c r="R10" s="38"/>
      <c r="T10" s="31">
        <f>H10-287423</f>
        <v>61340.560999999987</v>
      </c>
    </row>
    <row r="11" spans="1:20" s="30" customFormat="1" ht="24" customHeight="1">
      <c r="A11" s="342" t="s">
        <v>78</v>
      </c>
      <c r="B11" s="344" t="s">
        <v>537</v>
      </c>
      <c r="C11" s="343"/>
      <c r="D11" s="343"/>
      <c r="E11" s="338"/>
      <c r="F11" s="338"/>
      <c r="G11" s="338"/>
      <c r="H11" s="338"/>
      <c r="I11" s="338"/>
      <c r="J11" s="35">
        <f>SUBTOTAL(9,J12:J15)</f>
        <v>57300</v>
      </c>
      <c r="K11" s="35">
        <f>SUBTOTAL(9,K12:K15)</f>
        <v>57300</v>
      </c>
      <c r="L11" s="35">
        <f>SUBTOTAL(9,L12:L15)</f>
        <v>59700</v>
      </c>
      <c r="M11" s="338"/>
      <c r="N11" s="338"/>
      <c r="O11" s="572"/>
      <c r="P11" s="44"/>
      <c r="Q11" s="38"/>
      <c r="R11" s="38"/>
      <c r="T11" s="31"/>
    </row>
    <row r="12" spans="1:20" s="1" customFormat="1" ht="51" customHeight="1">
      <c r="A12" s="19">
        <v>1</v>
      </c>
      <c r="B12" s="20" t="s">
        <v>143</v>
      </c>
      <c r="C12" s="27" t="s">
        <v>4</v>
      </c>
      <c r="D12" s="27" t="s">
        <v>144</v>
      </c>
      <c r="E12" s="21">
        <v>50000</v>
      </c>
      <c r="F12" s="21">
        <v>20000</v>
      </c>
      <c r="G12" s="56">
        <v>10000</v>
      </c>
      <c r="H12" s="52">
        <v>0</v>
      </c>
      <c r="I12" s="23">
        <f>H12/G12</f>
        <v>0</v>
      </c>
      <c r="J12" s="64">
        <v>5000</v>
      </c>
      <c r="K12" s="64">
        <v>5000</v>
      </c>
      <c r="L12" s="339">
        <f>G12-K12</f>
        <v>5000</v>
      </c>
      <c r="M12" s="339"/>
      <c r="N12" s="28" t="s">
        <v>520</v>
      </c>
      <c r="O12" s="45">
        <v>1</v>
      </c>
      <c r="P12" s="45"/>
      <c r="Q12" s="39"/>
      <c r="R12" s="39"/>
    </row>
    <row r="13" spans="1:20" s="1" customFormat="1" ht="48.75" customHeight="1">
      <c r="A13" s="19">
        <v>2</v>
      </c>
      <c r="B13" s="20" t="s">
        <v>145</v>
      </c>
      <c r="C13" s="27" t="s">
        <v>4</v>
      </c>
      <c r="D13" s="27" t="s">
        <v>146</v>
      </c>
      <c r="E13" s="21">
        <v>50000</v>
      </c>
      <c r="F13" s="21">
        <v>20000</v>
      </c>
      <c r="G13" s="56">
        <v>10000</v>
      </c>
      <c r="H13" s="52">
        <v>0</v>
      </c>
      <c r="I13" s="23">
        <f>H13/G13</f>
        <v>0</v>
      </c>
      <c r="J13" s="64">
        <v>5300</v>
      </c>
      <c r="K13" s="64">
        <v>5300</v>
      </c>
      <c r="L13" s="339">
        <f t="shared" ref="L13:L56" si="0">G13-K13</f>
        <v>4700</v>
      </c>
      <c r="M13" s="339"/>
      <c r="N13" s="28" t="s">
        <v>520</v>
      </c>
      <c r="O13" s="45">
        <v>1</v>
      </c>
      <c r="P13" s="45"/>
      <c r="Q13" s="39"/>
      <c r="R13" s="39"/>
    </row>
    <row r="14" spans="1:20" s="1" customFormat="1" ht="60">
      <c r="A14" s="19">
        <v>3</v>
      </c>
      <c r="B14" s="20" t="s">
        <v>119</v>
      </c>
      <c r="C14" s="27" t="s">
        <v>3</v>
      </c>
      <c r="D14" s="27" t="s">
        <v>120</v>
      </c>
      <c r="E14" s="21">
        <v>233083</v>
      </c>
      <c r="F14" s="21">
        <v>233083</v>
      </c>
      <c r="G14" s="61">
        <v>70000</v>
      </c>
      <c r="H14" s="62">
        <v>0</v>
      </c>
      <c r="I14" s="63">
        <f>H14/G14</f>
        <v>0</v>
      </c>
      <c r="J14" s="64">
        <v>20000</v>
      </c>
      <c r="K14" s="64">
        <v>20000</v>
      </c>
      <c r="L14" s="339">
        <f t="shared" si="0"/>
        <v>50000</v>
      </c>
      <c r="M14" s="339"/>
      <c r="N14" s="29" t="s">
        <v>553</v>
      </c>
      <c r="O14" s="45">
        <v>1</v>
      </c>
      <c r="P14" s="45"/>
      <c r="Q14" s="39">
        <f>K10+K74</f>
        <v>961068</v>
      </c>
      <c r="R14" s="39"/>
      <c r="T14" s="3"/>
    </row>
    <row r="15" spans="1:20" s="1" customFormat="1" ht="60">
      <c r="A15" s="19">
        <v>4</v>
      </c>
      <c r="B15" s="20" t="s">
        <v>108</v>
      </c>
      <c r="C15" s="27" t="s">
        <v>66</v>
      </c>
      <c r="D15" s="27" t="s">
        <v>109</v>
      </c>
      <c r="E15" s="21">
        <v>71137</v>
      </c>
      <c r="F15" s="21">
        <v>71137</v>
      </c>
      <c r="G15" s="61">
        <v>27000</v>
      </c>
      <c r="H15" s="62">
        <v>0</v>
      </c>
      <c r="I15" s="63">
        <f>H15/G15</f>
        <v>0</v>
      </c>
      <c r="J15" s="64">
        <f>G15</f>
        <v>27000</v>
      </c>
      <c r="K15" s="64">
        <v>27000</v>
      </c>
      <c r="L15" s="339">
        <f t="shared" si="0"/>
        <v>0</v>
      </c>
      <c r="M15" s="339"/>
      <c r="N15" s="28" t="s">
        <v>520</v>
      </c>
      <c r="O15" s="45">
        <v>1</v>
      </c>
      <c r="P15" s="45"/>
      <c r="Q15" s="39"/>
      <c r="R15" s="39"/>
      <c r="S15" s="1" t="s">
        <v>14</v>
      </c>
    </row>
    <row r="16" spans="1:20" s="30" customFormat="1" ht="24" customHeight="1">
      <c r="A16" s="342" t="s">
        <v>79</v>
      </c>
      <c r="B16" s="344" t="s">
        <v>538</v>
      </c>
      <c r="C16" s="343"/>
      <c r="D16" s="343"/>
      <c r="E16" s="338"/>
      <c r="F16" s="338"/>
      <c r="G16" s="338"/>
      <c r="H16" s="338"/>
      <c r="I16" s="338"/>
      <c r="J16" s="35">
        <f>SUBTOTAL(9,J17:J19)</f>
        <v>208900</v>
      </c>
      <c r="K16" s="35">
        <f>SUBTOTAL(9,K17:K20)</f>
        <v>208900</v>
      </c>
      <c r="L16" s="35">
        <f>SUBTOTAL(9,L17:L20)</f>
        <v>15100</v>
      </c>
      <c r="M16" s="338"/>
      <c r="N16" s="338"/>
      <c r="O16" s="572"/>
      <c r="P16" s="44"/>
      <c r="Q16" s="38"/>
      <c r="R16" s="38"/>
      <c r="T16" s="31"/>
    </row>
    <row r="17" spans="1:21" s="1" customFormat="1" ht="60">
      <c r="A17" s="19">
        <v>1</v>
      </c>
      <c r="B17" s="20" t="s">
        <v>135</v>
      </c>
      <c r="C17" s="27" t="s">
        <v>3</v>
      </c>
      <c r="D17" s="27" t="s">
        <v>136</v>
      </c>
      <c r="E17" s="21">
        <v>790765</v>
      </c>
      <c r="F17" s="21">
        <v>790765</v>
      </c>
      <c r="G17" s="56">
        <v>195000</v>
      </c>
      <c r="H17" s="52">
        <v>16</v>
      </c>
      <c r="I17" s="23">
        <f>H17/G17</f>
        <v>8.2051282051282047E-5</v>
      </c>
      <c r="J17" s="67">
        <v>194000</v>
      </c>
      <c r="K17" s="67">
        <v>194000</v>
      </c>
      <c r="L17" s="339">
        <f t="shared" si="0"/>
        <v>1000</v>
      </c>
      <c r="M17" s="340"/>
      <c r="N17" s="28" t="s">
        <v>520</v>
      </c>
      <c r="O17" s="153">
        <v>1</v>
      </c>
      <c r="P17" s="45"/>
      <c r="Q17" s="39"/>
      <c r="R17" s="39"/>
      <c r="T17" s="3"/>
    </row>
    <row r="18" spans="1:21" s="30" customFormat="1" ht="45">
      <c r="A18" s="19">
        <v>2</v>
      </c>
      <c r="B18" s="15" t="s">
        <v>554</v>
      </c>
      <c r="C18" s="26" t="s">
        <v>38</v>
      </c>
      <c r="D18" s="26" t="s">
        <v>290</v>
      </c>
      <c r="E18" s="16">
        <v>861404</v>
      </c>
      <c r="F18" s="16">
        <v>506274</v>
      </c>
      <c r="G18" s="55">
        <v>20000</v>
      </c>
      <c r="H18" s="55">
        <v>2267</v>
      </c>
      <c r="I18" s="18">
        <f>H18/G18</f>
        <v>0.11335000000000001</v>
      </c>
      <c r="J18" s="67">
        <v>6000</v>
      </c>
      <c r="K18" s="67">
        <v>6000</v>
      </c>
      <c r="L18" s="339">
        <f t="shared" si="0"/>
        <v>14000</v>
      </c>
      <c r="M18" s="340"/>
      <c r="N18" s="29" t="s">
        <v>553</v>
      </c>
      <c r="O18" s="353">
        <v>1</v>
      </c>
      <c r="R18" s="31"/>
      <c r="S18" s="31"/>
    </row>
    <row r="19" spans="1:21" s="30" customFormat="1" ht="46.5" customHeight="1">
      <c r="A19" s="34">
        <v>3</v>
      </c>
      <c r="B19" s="15" t="s">
        <v>43</v>
      </c>
      <c r="C19" s="26" t="s">
        <v>42</v>
      </c>
      <c r="D19" s="26" t="s">
        <v>311</v>
      </c>
      <c r="E19" s="16">
        <v>34232</v>
      </c>
      <c r="F19" s="16">
        <v>24000</v>
      </c>
      <c r="G19" s="55">
        <v>9000</v>
      </c>
      <c r="H19" s="55">
        <v>55</v>
      </c>
      <c r="I19" s="18">
        <f t="shared" ref="I19" si="1">H19/G19</f>
        <v>6.1111111111111114E-3</v>
      </c>
      <c r="J19" s="67">
        <v>8900</v>
      </c>
      <c r="K19" s="67">
        <v>8900</v>
      </c>
      <c r="L19" s="339">
        <f t="shared" si="0"/>
        <v>100</v>
      </c>
      <c r="M19" s="340"/>
      <c r="N19" s="28" t="s">
        <v>520</v>
      </c>
      <c r="O19" s="353">
        <v>1</v>
      </c>
      <c r="R19" s="31"/>
      <c r="S19" s="31"/>
    </row>
    <row r="20" spans="1:21" s="30" customFormat="1">
      <c r="A20" s="1112"/>
      <c r="B20" s="1035"/>
      <c r="C20" s="1036"/>
      <c r="D20" s="1036"/>
      <c r="E20" s="1037"/>
      <c r="F20" s="1037"/>
      <c r="G20" s="1038"/>
      <c r="H20" s="1038"/>
      <c r="I20" s="1039"/>
      <c r="J20" s="1113"/>
      <c r="K20" s="1113"/>
      <c r="L20" s="1040"/>
      <c r="M20" s="1113"/>
      <c r="N20" s="1042"/>
      <c r="O20" s="353"/>
      <c r="R20" s="31"/>
      <c r="S20" s="31"/>
    </row>
    <row r="21" spans="1:21" s="30" customFormat="1" ht="24" customHeight="1">
      <c r="A21" s="342" t="s">
        <v>110</v>
      </c>
      <c r="B21" s="344" t="s">
        <v>539</v>
      </c>
      <c r="C21" s="343"/>
      <c r="D21" s="343"/>
      <c r="E21" s="338"/>
      <c r="F21" s="338"/>
      <c r="G21" s="338"/>
      <c r="H21" s="338"/>
      <c r="I21" s="338"/>
      <c r="J21" s="35">
        <f>SUBTOTAL(9,J23:J78)</f>
        <v>676307.2</v>
      </c>
      <c r="K21" s="35">
        <f>SUBTOTAL(9,K23:K78)</f>
        <v>705172</v>
      </c>
      <c r="L21" s="35">
        <f>SUBTOTAL(9,L23:L78)</f>
        <v>1038775</v>
      </c>
      <c r="M21" s="338"/>
      <c r="N21" s="338"/>
      <c r="O21" s="571">
        <f>SUBTOTAL(9,O23:O78)</f>
        <v>31</v>
      </c>
      <c r="P21" s="44"/>
      <c r="Q21" s="38"/>
      <c r="R21" s="38"/>
      <c r="T21" s="31"/>
    </row>
    <row r="22" spans="1:21" s="30" customFormat="1" ht="24" customHeight="1">
      <c r="A22" s="342"/>
      <c r="B22" s="344" t="s">
        <v>550</v>
      </c>
      <c r="C22" s="343"/>
      <c r="D22" s="343"/>
      <c r="E22" s="338"/>
      <c r="F22" s="338"/>
      <c r="G22" s="338"/>
      <c r="H22" s="338"/>
      <c r="I22" s="338"/>
      <c r="J22" s="338"/>
      <c r="K22" s="338"/>
      <c r="L22" s="339">
        <f t="shared" si="0"/>
        <v>0</v>
      </c>
      <c r="M22" s="338"/>
      <c r="N22" s="338"/>
      <c r="O22" s="572"/>
      <c r="P22" s="44"/>
      <c r="Q22" s="38"/>
      <c r="R22" s="38"/>
      <c r="T22" s="31"/>
    </row>
    <row r="23" spans="1:21" s="1" customFormat="1" ht="53.25" customHeight="1">
      <c r="A23" s="19">
        <v>1</v>
      </c>
      <c r="B23" s="15" t="s">
        <v>121</v>
      </c>
      <c r="C23" s="26" t="s">
        <v>3</v>
      </c>
      <c r="D23" s="26" t="s">
        <v>122</v>
      </c>
      <c r="E23" s="16">
        <v>85635</v>
      </c>
      <c r="F23" s="16">
        <v>85635</v>
      </c>
      <c r="G23" s="55">
        <v>52000</v>
      </c>
      <c r="H23" s="55">
        <v>6156</v>
      </c>
      <c r="I23" s="18">
        <f t="shared" ref="I23:I38" si="2">H23/G23</f>
        <v>0.11838461538461538</v>
      </c>
      <c r="J23" s="64">
        <f t="shared" ref="J23:J28" si="3">G23*0.3</f>
        <v>15600</v>
      </c>
      <c r="K23" s="64">
        <v>15600</v>
      </c>
      <c r="L23" s="339">
        <f t="shared" si="0"/>
        <v>36400</v>
      </c>
      <c r="M23" s="341"/>
      <c r="N23" s="28" t="s">
        <v>520</v>
      </c>
      <c r="O23" s="47">
        <v>1</v>
      </c>
      <c r="P23" s="47">
        <v>1</v>
      </c>
      <c r="Q23" s="1232">
        <v>15600</v>
      </c>
      <c r="R23" s="47">
        <v>1</v>
      </c>
      <c r="S23" s="3">
        <f>K23-Q23</f>
        <v>0</v>
      </c>
    </row>
    <row r="24" spans="1:21" s="1" customFormat="1" ht="48" customHeight="1">
      <c r="A24" s="19">
        <v>2</v>
      </c>
      <c r="B24" s="15" t="s">
        <v>303</v>
      </c>
      <c r="C24" s="26" t="s">
        <v>40</v>
      </c>
      <c r="D24" s="26" t="s">
        <v>304</v>
      </c>
      <c r="E24" s="16">
        <v>165000</v>
      </c>
      <c r="F24" s="16">
        <v>115499.99999999999</v>
      </c>
      <c r="G24" s="55">
        <v>13500</v>
      </c>
      <c r="H24" s="55">
        <v>1642</v>
      </c>
      <c r="I24" s="18">
        <f t="shared" si="2"/>
        <v>0.12162962962962963</v>
      </c>
      <c r="J24" s="64">
        <f t="shared" si="3"/>
        <v>4050</v>
      </c>
      <c r="K24" s="64">
        <v>4000</v>
      </c>
      <c r="L24" s="339">
        <f t="shared" si="0"/>
        <v>9500</v>
      </c>
      <c r="M24" s="341"/>
      <c r="N24" s="28" t="s">
        <v>520</v>
      </c>
      <c r="O24" s="153">
        <v>1</v>
      </c>
      <c r="P24" s="47">
        <v>1</v>
      </c>
      <c r="Q24" s="1232">
        <v>4050</v>
      </c>
      <c r="R24" s="47">
        <v>1</v>
      </c>
      <c r="S24" s="3">
        <f t="shared" ref="S24:S49" si="4">K24-Q24</f>
        <v>-50</v>
      </c>
    </row>
    <row r="25" spans="1:21" s="1" customFormat="1" ht="53.25" customHeight="1">
      <c r="A25" s="19">
        <v>3</v>
      </c>
      <c r="B25" s="15" t="s">
        <v>123</v>
      </c>
      <c r="C25" s="26" t="s">
        <v>3</v>
      </c>
      <c r="D25" s="26" t="s">
        <v>124</v>
      </c>
      <c r="E25" s="16">
        <v>92340</v>
      </c>
      <c r="F25" s="16">
        <v>92340</v>
      </c>
      <c r="G25" s="55">
        <v>50000</v>
      </c>
      <c r="H25" s="55">
        <v>7075</v>
      </c>
      <c r="I25" s="18">
        <f t="shared" si="2"/>
        <v>0.14149999999999999</v>
      </c>
      <c r="J25" s="64">
        <f t="shared" si="3"/>
        <v>15000</v>
      </c>
      <c r="K25" s="64">
        <v>15000</v>
      </c>
      <c r="L25" s="339">
        <f t="shared" si="0"/>
        <v>35000</v>
      </c>
      <c r="M25" s="341"/>
      <c r="N25" s="28" t="s">
        <v>520</v>
      </c>
      <c r="O25" s="47">
        <v>1</v>
      </c>
      <c r="P25" s="47">
        <v>1</v>
      </c>
      <c r="Q25" s="1232">
        <v>15000</v>
      </c>
      <c r="R25" s="47">
        <v>1</v>
      </c>
      <c r="S25" s="3">
        <f t="shared" si="4"/>
        <v>0</v>
      </c>
      <c r="T25" s="6" t="e">
        <f>#REF!-#REF!-H75-#REF!-H76-#REF!-#REF!</f>
        <v>#REF!</v>
      </c>
      <c r="U25" s="6" t="e">
        <f>T25-181523</f>
        <v>#REF!</v>
      </c>
    </row>
    <row r="26" spans="1:21" s="1" customFormat="1" ht="46.5" customHeight="1">
      <c r="A26" s="19">
        <v>4</v>
      </c>
      <c r="B26" s="20" t="s">
        <v>129</v>
      </c>
      <c r="C26" s="27" t="s">
        <v>3</v>
      </c>
      <c r="D26" s="27" t="s">
        <v>130</v>
      </c>
      <c r="E26" s="21">
        <v>429000</v>
      </c>
      <c r="F26" s="21">
        <v>429000</v>
      </c>
      <c r="G26" s="56">
        <v>186324</v>
      </c>
      <c r="H26" s="56">
        <v>27963</v>
      </c>
      <c r="I26" s="23">
        <f t="shared" si="2"/>
        <v>0.15007728472982546</v>
      </c>
      <c r="J26" s="64">
        <f t="shared" si="3"/>
        <v>55897.2</v>
      </c>
      <c r="K26" s="64">
        <v>55800</v>
      </c>
      <c r="L26" s="339">
        <f t="shared" si="0"/>
        <v>130524</v>
      </c>
      <c r="M26" s="341"/>
      <c r="N26" s="28" t="s">
        <v>520</v>
      </c>
      <c r="O26" s="45">
        <v>1</v>
      </c>
      <c r="P26" s="45">
        <v>1</v>
      </c>
      <c r="Q26" s="1208">
        <v>55897.2</v>
      </c>
      <c r="R26" s="45">
        <v>1</v>
      </c>
      <c r="S26" s="3">
        <f t="shared" si="4"/>
        <v>-97.19999999999709</v>
      </c>
    </row>
    <row r="27" spans="1:21" s="1" customFormat="1" ht="48" customHeight="1">
      <c r="A27" s="19">
        <v>5</v>
      </c>
      <c r="B27" s="20" t="s">
        <v>92</v>
      </c>
      <c r="C27" s="27" t="s">
        <v>67</v>
      </c>
      <c r="D27" s="27" t="s">
        <v>93</v>
      </c>
      <c r="E27" s="21">
        <v>199000</v>
      </c>
      <c r="F27" s="21">
        <v>199000</v>
      </c>
      <c r="G27" s="56">
        <v>120000</v>
      </c>
      <c r="H27" s="56">
        <v>20148</v>
      </c>
      <c r="I27" s="23">
        <f t="shared" si="2"/>
        <v>0.16789999999999999</v>
      </c>
      <c r="J27" s="64">
        <f t="shared" si="3"/>
        <v>36000</v>
      </c>
      <c r="K27" s="64">
        <v>36000</v>
      </c>
      <c r="L27" s="339">
        <f t="shared" si="0"/>
        <v>84000</v>
      </c>
      <c r="M27" s="341"/>
      <c r="N27" s="28" t="s">
        <v>520</v>
      </c>
      <c r="O27" s="45">
        <v>1</v>
      </c>
      <c r="P27" s="45">
        <v>1</v>
      </c>
      <c r="Q27" s="1208">
        <v>36000</v>
      </c>
      <c r="R27" s="45">
        <v>1</v>
      </c>
      <c r="S27" s="3">
        <f t="shared" si="4"/>
        <v>0</v>
      </c>
    </row>
    <row r="28" spans="1:21" s="1" customFormat="1" ht="60">
      <c r="A28" s="19">
        <v>6</v>
      </c>
      <c r="B28" s="15" t="s">
        <v>227</v>
      </c>
      <c r="C28" s="26" t="s">
        <v>9</v>
      </c>
      <c r="D28" s="26" t="s">
        <v>228</v>
      </c>
      <c r="E28" s="16">
        <v>52720</v>
      </c>
      <c r="F28" s="16">
        <v>52720</v>
      </c>
      <c r="G28" s="55">
        <v>30000</v>
      </c>
      <c r="H28" s="55">
        <v>5067</v>
      </c>
      <c r="I28" s="18">
        <f t="shared" si="2"/>
        <v>0.16889999999999999</v>
      </c>
      <c r="J28" s="64">
        <f t="shared" si="3"/>
        <v>9000</v>
      </c>
      <c r="K28" s="64">
        <v>9000</v>
      </c>
      <c r="L28" s="339">
        <f t="shared" si="0"/>
        <v>21000</v>
      </c>
      <c r="M28" s="341"/>
      <c r="N28" s="28" t="s">
        <v>520</v>
      </c>
      <c r="O28" s="47">
        <v>1</v>
      </c>
      <c r="P28" s="47">
        <v>1</v>
      </c>
      <c r="Q28" s="1232">
        <v>9000</v>
      </c>
      <c r="R28" s="47">
        <v>1</v>
      </c>
      <c r="S28" s="3">
        <f t="shared" si="4"/>
        <v>0</v>
      </c>
    </row>
    <row r="29" spans="1:21" s="1" customFormat="1" ht="30">
      <c r="A29" s="19">
        <v>7</v>
      </c>
      <c r="B29" s="15" t="s">
        <v>94</v>
      </c>
      <c r="C29" s="26" t="s">
        <v>67</v>
      </c>
      <c r="D29" s="26" t="s">
        <v>95</v>
      </c>
      <c r="E29" s="16">
        <v>283000</v>
      </c>
      <c r="F29" s="16">
        <v>283000</v>
      </c>
      <c r="G29" s="56">
        <v>115000</v>
      </c>
      <c r="H29" s="56">
        <v>21149</v>
      </c>
      <c r="I29" s="18">
        <f t="shared" si="2"/>
        <v>0.18390434782608694</v>
      </c>
      <c r="J29" s="64">
        <v>55000</v>
      </c>
      <c r="K29" s="64">
        <v>55000</v>
      </c>
      <c r="L29" s="339">
        <f t="shared" si="0"/>
        <v>60000</v>
      </c>
      <c r="M29" s="341"/>
      <c r="N29" s="29" t="s">
        <v>553</v>
      </c>
      <c r="O29" s="47">
        <v>1</v>
      </c>
      <c r="P29" s="47">
        <v>1</v>
      </c>
      <c r="Q29" s="1232">
        <v>55000</v>
      </c>
      <c r="R29" s="47">
        <v>1</v>
      </c>
      <c r="S29" s="3">
        <f t="shared" si="4"/>
        <v>0</v>
      </c>
    </row>
    <row r="30" spans="1:21" s="1" customFormat="1" ht="60">
      <c r="A30" s="19">
        <v>8</v>
      </c>
      <c r="B30" s="20" t="s">
        <v>327</v>
      </c>
      <c r="C30" s="27" t="s">
        <v>48</v>
      </c>
      <c r="D30" s="27" t="s">
        <v>328</v>
      </c>
      <c r="E30" s="21">
        <v>198000</v>
      </c>
      <c r="F30" s="21">
        <v>155000</v>
      </c>
      <c r="G30" s="56">
        <v>90000</v>
      </c>
      <c r="H30" s="56">
        <v>18214</v>
      </c>
      <c r="I30" s="23">
        <f t="shared" si="2"/>
        <v>0.20237777777777777</v>
      </c>
      <c r="J30" s="64">
        <v>30000</v>
      </c>
      <c r="K30" s="64">
        <v>30000</v>
      </c>
      <c r="L30" s="339">
        <f t="shared" si="0"/>
        <v>60000</v>
      </c>
      <c r="M30" s="341"/>
      <c r="N30" s="28" t="s">
        <v>520</v>
      </c>
      <c r="O30" s="45">
        <v>1</v>
      </c>
      <c r="P30" s="45">
        <v>1</v>
      </c>
      <c r="Q30" s="1208">
        <v>30000</v>
      </c>
      <c r="R30" s="45">
        <v>1</v>
      </c>
      <c r="S30" s="3">
        <f t="shared" si="4"/>
        <v>0</v>
      </c>
    </row>
    <row r="31" spans="1:21" s="1" customFormat="1" ht="60">
      <c r="A31" s="19">
        <v>9</v>
      </c>
      <c r="B31" s="20" t="s">
        <v>257</v>
      </c>
      <c r="C31" s="27" t="s">
        <v>32</v>
      </c>
      <c r="D31" s="27" t="s">
        <v>258</v>
      </c>
      <c r="E31" s="21">
        <v>170000</v>
      </c>
      <c r="F31" s="21">
        <v>150000</v>
      </c>
      <c r="G31" s="56">
        <v>75000</v>
      </c>
      <c r="H31" s="56">
        <v>15439</v>
      </c>
      <c r="I31" s="23">
        <f t="shared" si="2"/>
        <v>0.20585333333333333</v>
      </c>
      <c r="J31" s="64">
        <v>10000</v>
      </c>
      <c r="K31" s="64">
        <v>10000</v>
      </c>
      <c r="L31" s="339">
        <f t="shared" si="0"/>
        <v>65000</v>
      </c>
      <c r="M31" s="341"/>
      <c r="N31" s="28" t="s">
        <v>520</v>
      </c>
      <c r="O31" s="45">
        <v>1</v>
      </c>
      <c r="P31" s="45">
        <v>1</v>
      </c>
      <c r="Q31" s="1208">
        <v>10000</v>
      </c>
      <c r="R31" s="45">
        <v>1</v>
      </c>
      <c r="S31" s="3">
        <f t="shared" si="4"/>
        <v>0</v>
      </c>
    </row>
    <row r="32" spans="1:21" s="1050" customFormat="1" ht="30">
      <c r="A32" s="19">
        <v>10</v>
      </c>
      <c r="B32" s="1043" t="s">
        <v>24</v>
      </c>
      <c r="C32" s="1044" t="s">
        <v>21</v>
      </c>
      <c r="D32" s="1044" t="s">
        <v>244</v>
      </c>
      <c r="E32" s="1045">
        <v>127474</v>
      </c>
      <c r="F32" s="1045">
        <v>75000</v>
      </c>
      <c r="G32" s="1046">
        <v>45000</v>
      </c>
      <c r="H32" s="1046">
        <v>9429</v>
      </c>
      <c r="I32" s="1047">
        <f t="shared" si="2"/>
        <v>0.20953333333333332</v>
      </c>
      <c r="J32" s="1040"/>
      <c r="K32" s="1040">
        <v>9100</v>
      </c>
      <c r="L32" s="1040">
        <f t="shared" si="0"/>
        <v>35900</v>
      </c>
      <c r="M32" s="1041"/>
      <c r="N32" s="1048"/>
      <c r="O32" s="1059" t="s">
        <v>1380</v>
      </c>
      <c r="P32" s="1049"/>
      <c r="Q32" s="1232">
        <v>8549</v>
      </c>
      <c r="R32" s="1049"/>
      <c r="S32" s="3">
        <f t="shared" si="4"/>
        <v>551</v>
      </c>
    </row>
    <row r="33" spans="1:23" s="1" customFormat="1" ht="45">
      <c r="A33" s="19">
        <v>11</v>
      </c>
      <c r="B33" s="15" t="s">
        <v>104</v>
      </c>
      <c r="C33" s="26" t="s">
        <v>67</v>
      </c>
      <c r="D33" s="26" t="s">
        <v>105</v>
      </c>
      <c r="E33" s="16">
        <v>784863</v>
      </c>
      <c r="F33" s="16">
        <v>190633.728</v>
      </c>
      <c r="G33" s="56">
        <v>21639</v>
      </c>
      <c r="H33" s="56">
        <v>4974</v>
      </c>
      <c r="I33" s="18">
        <f t="shared" si="2"/>
        <v>0.22986274781644253</v>
      </c>
      <c r="J33" s="64">
        <v>8549</v>
      </c>
      <c r="K33" s="64">
        <v>8549</v>
      </c>
      <c r="L33" s="339">
        <f t="shared" si="0"/>
        <v>13090</v>
      </c>
      <c r="M33" s="341"/>
      <c r="N33" s="29" t="s">
        <v>351</v>
      </c>
      <c r="O33" s="47">
        <v>1</v>
      </c>
      <c r="P33" s="47">
        <v>1</v>
      </c>
      <c r="Q33" s="1232">
        <v>27000</v>
      </c>
      <c r="R33" s="47">
        <v>1</v>
      </c>
      <c r="S33" s="3">
        <f t="shared" si="4"/>
        <v>-18451</v>
      </c>
      <c r="T33" s="3"/>
    </row>
    <row r="34" spans="1:23" s="1" customFormat="1" ht="60">
      <c r="A34" s="19">
        <v>12</v>
      </c>
      <c r="B34" s="15" t="s">
        <v>204</v>
      </c>
      <c r="C34" s="26" t="s">
        <v>65</v>
      </c>
      <c r="D34" s="26" t="s">
        <v>205</v>
      </c>
      <c r="E34" s="16">
        <v>295493</v>
      </c>
      <c r="F34" s="16">
        <v>295493</v>
      </c>
      <c r="G34" s="55">
        <v>90000</v>
      </c>
      <c r="H34" s="55">
        <v>20704</v>
      </c>
      <c r="I34" s="18">
        <f t="shared" si="2"/>
        <v>0.23004444444444444</v>
      </c>
      <c r="J34" s="64">
        <f t="shared" ref="J34:J38" si="5">G34*0.3</f>
        <v>27000</v>
      </c>
      <c r="K34" s="64">
        <v>27000</v>
      </c>
      <c r="L34" s="339">
        <f t="shared" si="0"/>
        <v>63000</v>
      </c>
      <c r="M34" s="341"/>
      <c r="N34" s="28" t="s">
        <v>520</v>
      </c>
      <c r="O34" s="47">
        <v>1</v>
      </c>
      <c r="P34" s="47">
        <v>1</v>
      </c>
      <c r="Q34" s="1232">
        <v>6900</v>
      </c>
      <c r="R34" s="47">
        <v>1</v>
      </c>
      <c r="S34" s="3">
        <f t="shared" si="4"/>
        <v>20100</v>
      </c>
      <c r="T34" s="3"/>
    </row>
    <row r="35" spans="1:23" s="1" customFormat="1" ht="48.75" customHeight="1">
      <c r="A35" s="19">
        <v>13</v>
      </c>
      <c r="B35" s="15" t="s">
        <v>127</v>
      </c>
      <c r="C35" s="26" t="s">
        <v>3</v>
      </c>
      <c r="D35" s="26" t="s">
        <v>128</v>
      </c>
      <c r="E35" s="16">
        <v>39718</v>
      </c>
      <c r="F35" s="16">
        <v>39718</v>
      </c>
      <c r="G35" s="55">
        <v>23000</v>
      </c>
      <c r="H35" s="55">
        <v>5542</v>
      </c>
      <c r="I35" s="18">
        <f t="shared" si="2"/>
        <v>0.24095652173913043</v>
      </c>
      <c r="J35" s="64">
        <f t="shared" si="5"/>
        <v>6900</v>
      </c>
      <c r="K35" s="64">
        <v>6900</v>
      </c>
      <c r="L35" s="339">
        <f t="shared" si="0"/>
        <v>16100</v>
      </c>
      <c r="M35" s="341"/>
      <c r="N35" s="28" t="s">
        <v>520</v>
      </c>
      <c r="O35" s="47">
        <v>1</v>
      </c>
      <c r="P35" s="47">
        <v>1</v>
      </c>
      <c r="Q35" s="1232">
        <v>8100</v>
      </c>
      <c r="R35" s="47">
        <v>1</v>
      </c>
      <c r="S35" s="3">
        <f t="shared" si="4"/>
        <v>-1200</v>
      </c>
      <c r="T35" s="3"/>
    </row>
    <row r="36" spans="1:23" s="1" customFormat="1" ht="51" customHeight="1">
      <c r="A36" s="19">
        <v>14</v>
      </c>
      <c r="B36" s="15" t="s">
        <v>131</v>
      </c>
      <c r="C36" s="26" t="s">
        <v>3</v>
      </c>
      <c r="D36" s="26" t="s">
        <v>132</v>
      </c>
      <c r="E36" s="16">
        <v>54534</v>
      </c>
      <c r="F36" s="16">
        <v>54534</v>
      </c>
      <c r="G36" s="55">
        <v>27000</v>
      </c>
      <c r="H36" s="55">
        <v>6566</v>
      </c>
      <c r="I36" s="18">
        <f t="shared" si="2"/>
        <v>0.2431851851851852</v>
      </c>
      <c r="J36" s="64">
        <f t="shared" si="5"/>
        <v>8100</v>
      </c>
      <c r="K36" s="64">
        <v>8100</v>
      </c>
      <c r="L36" s="339">
        <f t="shared" si="0"/>
        <v>18900</v>
      </c>
      <c r="M36" s="341"/>
      <c r="N36" s="28" t="s">
        <v>520</v>
      </c>
      <c r="O36" s="47">
        <v>1</v>
      </c>
      <c r="P36" s="47">
        <v>1</v>
      </c>
      <c r="Q36" s="1232">
        <v>4500</v>
      </c>
      <c r="R36" s="47">
        <v>1</v>
      </c>
      <c r="S36" s="3">
        <f t="shared" si="4"/>
        <v>3600</v>
      </c>
      <c r="T36" s="3"/>
    </row>
    <row r="37" spans="1:23" s="1" customFormat="1" ht="49.5" customHeight="1">
      <c r="A37" s="19">
        <v>15</v>
      </c>
      <c r="B37" s="15" t="s">
        <v>269</v>
      </c>
      <c r="C37" s="26" t="s">
        <v>36</v>
      </c>
      <c r="D37" s="26" t="s">
        <v>270</v>
      </c>
      <c r="E37" s="16">
        <v>191741</v>
      </c>
      <c r="F37" s="16">
        <v>120000</v>
      </c>
      <c r="G37" s="55">
        <v>25000</v>
      </c>
      <c r="H37" s="55">
        <v>6894</v>
      </c>
      <c r="I37" s="18">
        <f t="shared" si="2"/>
        <v>0.27576000000000001</v>
      </c>
      <c r="J37" s="64">
        <f t="shared" si="5"/>
        <v>7500</v>
      </c>
      <c r="K37" s="64">
        <v>7500</v>
      </c>
      <c r="L37" s="339">
        <f t="shared" si="0"/>
        <v>17500</v>
      </c>
      <c r="M37" s="341"/>
      <c r="N37" s="28" t="s">
        <v>520</v>
      </c>
      <c r="O37" s="47">
        <v>1</v>
      </c>
      <c r="P37" s="47">
        <v>1</v>
      </c>
      <c r="Q37" s="1232">
        <v>9000</v>
      </c>
      <c r="R37" s="47">
        <v>1</v>
      </c>
      <c r="S37" s="3">
        <f t="shared" si="4"/>
        <v>-1500</v>
      </c>
    </row>
    <row r="38" spans="1:23" s="1" customFormat="1" ht="50.25" customHeight="1">
      <c r="A38" s="19">
        <v>16</v>
      </c>
      <c r="B38" s="15" t="s">
        <v>309</v>
      </c>
      <c r="C38" s="26" t="s">
        <v>41</v>
      </c>
      <c r="D38" s="26" t="s">
        <v>310</v>
      </c>
      <c r="E38" s="16">
        <v>83897</v>
      </c>
      <c r="F38" s="16">
        <v>56600</v>
      </c>
      <c r="G38" s="55">
        <v>30000</v>
      </c>
      <c r="H38" s="55">
        <v>9011.5609999999997</v>
      </c>
      <c r="I38" s="18">
        <f t="shared" si="2"/>
        <v>0.30038536666666665</v>
      </c>
      <c r="J38" s="64">
        <f t="shared" si="5"/>
        <v>9000</v>
      </c>
      <c r="K38" s="64">
        <v>9000</v>
      </c>
      <c r="L38" s="339">
        <f t="shared" si="0"/>
        <v>21000</v>
      </c>
      <c r="M38" s="341"/>
      <c r="N38" s="28" t="s">
        <v>520</v>
      </c>
      <c r="O38" s="47">
        <v>1</v>
      </c>
      <c r="P38" s="47">
        <v>1</v>
      </c>
      <c r="Q38" s="1232"/>
      <c r="R38" s="47">
        <v>1</v>
      </c>
      <c r="S38" s="3">
        <f t="shared" si="4"/>
        <v>9000</v>
      </c>
    </row>
    <row r="39" spans="1:23" s="1" customFormat="1" ht="20.25" customHeight="1">
      <c r="A39" s="346"/>
      <c r="B39" s="344" t="s">
        <v>551</v>
      </c>
      <c r="C39" s="347"/>
      <c r="D39" s="347"/>
      <c r="E39" s="348"/>
      <c r="F39" s="348"/>
      <c r="G39" s="349"/>
      <c r="H39" s="349"/>
      <c r="I39" s="350"/>
      <c r="J39" s="339"/>
      <c r="K39" s="339"/>
      <c r="L39" s="339">
        <f t="shared" si="0"/>
        <v>0</v>
      </c>
      <c r="M39" s="341"/>
      <c r="N39" s="351"/>
      <c r="O39" s="47"/>
      <c r="P39" s="47"/>
      <c r="Q39" s="1232">
        <v>7780</v>
      </c>
      <c r="R39" s="47"/>
      <c r="S39" s="3">
        <f t="shared" si="4"/>
        <v>-7780</v>
      </c>
    </row>
    <row r="40" spans="1:23" s="1" customFormat="1" ht="45">
      <c r="A40" s="19">
        <v>17</v>
      </c>
      <c r="B40" s="15" t="s">
        <v>82</v>
      </c>
      <c r="C40" s="26" t="s">
        <v>67</v>
      </c>
      <c r="D40" s="26" t="s">
        <v>83</v>
      </c>
      <c r="E40" s="16">
        <v>260985</v>
      </c>
      <c r="F40" s="16">
        <v>41000</v>
      </c>
      <c r="G40" s="55">
        <v>14780</v>
      </c>
      <c r="H40" s="55">
        <v>4961</v>
      </c>
      <c r="I40" s="18">
        <f>H40/G40</f>
        <v>0.33565629228687416</v>
      </c>
      <c r="J40" s="64">
        <v>7780</v>
      </c>
      <c r="K40" s="64">
        <v>7780</v>
      </c>
      <c r="L40" s="339">
        <f t="shared" si="0"/>
        <v>7000</v>
      </c>
      <c r="M40" s="341"/>
      <c r="N40" s="28" t="s">
        <v>351</v>
      </c>
      <c r="O40" s="47">
        <v>1</v>
      </c>
      <c r="P40" s="47">
        <v>1</v>
      </c>
      <c r="Q40" s="1232">
        <v>3081</v>
      </c>
      <c r="R40" s="47">
        <v>1</v>
      </c>
      <c r="S40" s="3">
        <f t="shared" si="4"/>
        <v>4699</v>
      </c>
    </row>
    <row r="41" spans="1:23" s="1" customFormat="1" ht="60">
      <c r="A41" s="19">
        <v>18</v>
      </c>
      <c r="B41" s="15" t="s">
        <v>80</v>
      </c>
      <c r="C41" s="26" t="s">
        <v>67</v>
      </c>
      <c r="D41" s="26" t="s">
        <v>81</v>
      </c>
      <c r="E41" s="16">
        <v>204794</v>
      </c>
      <c r="F41" s="16">
        <v>38373</v>
      </c>
      <c r="G41" s="55">
        <v>4900</v>
      </c>
      <c r="H41" s="55">
        <v>1708</v>
      </c>
      <c r="I41" s="18">
        <f>H41/G41</f>
        <v>0.34857142857142859</v>
      </c>
      <c r="J41" s="64">
        <v>3081</v>
      </c>
      <c r="K41" s="64">
        <v>3081</v>
      </c>
      <c r="L41" s="339">
        <f t="shared" si="0"/>
        <v>1819</v>
      </c>
      <c r="M41" s="341"/>
      <c r="N41" s="28" t="s">
        <v>351</v>
      </c>
      <c r="O41" s="47">
        <v>1</v>
      </c>
      <c r="P41" s="47">
        <v>1</v>
      </c>
      <c r="Q41" s="1232">
        <v>5500</v>
      </c>
      <c r="R41" s="47">
        <v>1</v>
      </c>
      <c r="S41" s="3">
        <f t="shared" si="4"/>
        <v>-2419</v>
      </c>
      <c r="T41" s="6"/>
    </row>
    <row r="42" spans="1:23" s="1" customFormat="1" ht="32.25" customHeight="1">
      <c r="A42" s="19">
        <v>19</v>
      </c>
      <c r="B42" s="15" t="s">
        <v>147</v>
      </c>
      <c r="C42" s="26" t="s">
        <v>4</v>
      </c>
      <c r="D42" s="26" t="s">
        <v>148</v>
      </c>
      <c r="E42" s="16">
        <v>59992</v>
      </c>
      <c r="F42" s="16">
        <v>59992</v>
      </c>
      <c r="G42" s="55">
        <v>26000</v>
      </c>
      <c r="H42" s="55">
        <v>11966</v>
      </c>
      <c r="I42" s="18">
        <f>H42/G42</f>
        <v>0.46023076923076922</v>
      </c>
      <c r="J42" s="64">
        <v>5500</v>
      </c>
      <c r="K42" s="64">
        <v>5500</v>
      </c>
      <c r="L42" s="339">
        <f t="shared" si="0"/>
        <v>20500</v>
      </c>
      <c r="M42" s="341"/>
      <c r="N42" s="28" t="s">
        <v>351</v>
      </c>
      <c r="O42" s="47">
        <v>1</v>
      </c>
      <c r="P42" s="47">
        <v>1</v>
      </c>
      <c r="Q42" s="1232">
        <v>1000</v>
      </c>
      <c r="R42" s="47">
        <v>1</v>
      </c>
      <c r="S42" s="3">
        <f t="shared" si="4"/>
        <v>4500</v>
      </c>
    </row>
    <row r="43" spans="1:23" s="1" customFormat="1" ht="32.25" customHeight="1">
      <c r="A43" s="19">
        <v>20</v>
      </c>
      <c r="B43" s="352" t="s">
        <v>293</v>
      </c>
      <c r="C43" s="347" t="s">
        <v>38</v>
      </c>
      <c r="D43" s="347" t="s">
        <v>294</v>
      </c>
      <c r="E43" s="348">
        <v>47910</v>
      </c>
      <c r="F43" s="348">
        <f>E43</f>
        <v>47910</v>
      </c>
      <c r="G43" s="349">
        <v>10000</v>
      </c>
      <c r="H43" s="349">
        <v>4600</v>
      </c>
      <c r="I43" s="350">
        <f>H43/G43</f>
        <v>0.46</v>
      </c>
      <c r="J43" s="339">
        <v>1000</v>
      </c>
      <c r="K43" s="339">
        <v>1000</v>
      </c>
      <c r="L43" s="339">
        <f t="shared" si="0"/>
        <v>9000</v>
      </c>
      <c r="M43" s="341"/>
      <c r="N43" s="28" t="s">
        <v>351</v>
      </c>
      <c r="O43" s="946" t="s">
        <v>1380</v>
      </c>
      <c r="P43" s="47"/>
      <c r="Q43" s="1232"/>
      <c r="R43" s="47"/>
      <c r="S43" s="3">
        <f t="shared" si="4"/>
        <v>1000</v>
      </c>
    </row>
    <row r="44" spans="1:23" s="1050" customFormat="1" ht="60">
      <c r="A44" s="19">
        <v>21</v>
      </c>
      <c r="B44" s="352" t="s">
        <v>162</v>
      </c>
      <c r="C44" s="347" t="s">
        <v>6</v>
      </c>
      <c r="D44" s="347" t="s">
        <v>163</v>
      </c>
      <c r="E44" s="348">
        <v>126142</v>
      </c>
      <c r="F44" s="348">
        <v>61142</v>
      </c>
      <c r="G44" s="349">
        <v>15000</v>
      </c>
      <c r="H44" s="349">
        <v>5342</v>
      </c>
      <c r="I44" s="413">
        <f>H44/G44</f>
        <v>0.35613333333333336</v>
      </c>
      <c r="J44" s="339"/>
      <c r="K44" s="339">
        <f>G44-H44</f>
        <v>9658</v>
      </c>
      <c r="L44" s="339">
        <f t="shared" si="0"/>
        <v>5342</v>
      </c>
      <c r="M44" s="341"/>
      <c r="N44" s="351"/>
      <c r="O44" s="1057" t="s">
        <v>1380</v>
      </c>
      <c r="P44" s="1058"/>
      <c r="Q44" s="1232">
        <v>15996</v>
      </c>
      <c r="R44" s="1058"/>
      <c r="S44" s="3">
        <f t="shared" si="4"/>
        <v>-6338</v>
      </c>
    </row>
    <row r="45" spans="1:23" s="1" customFormat="1" ht="18" customHeight="1">
      <c r="A45" s="346"/>
      <c r="B45" s="344" t="s">
        <v>552</v>
      </c>
      <c r="C45" s="347"/>
      <c r="D45" s="347"/>
      <c r="E45" s="348"/>
      <c r="F45" s="348"/>
      <c r="G45" s="349"/>
      <c r="H45" s="349"/>
      <c r="I45" s="350"/>
      <c r="J45" s="339"/>
      <c r="K45" s="339"/>
      <c r="L45" s="339">
        <f t="shared" si="0"/>
        <v>0</v>
      </c>
      <c r="M45" s="341"/>
      <c r="N45" s="351"/>
      <c r="O45" s="47"/>
      <c r="P45" s="47"/>
      <c r="Q45" s="1232">
        <v>6500</v>
      </c>
      <c r="R45" s="47"/>
      <c r="S45" s="3">
        <f t="shared" si="4"/>
        <v>-6500</v>
      </c>
    </row>
    <row r="46" spans="1:23" s="1" customFormat="1" ht="60">
      <c r="A46" s="19">
        <v>22</v>
      </c>
      <c r="B46" s="15" t="s">
        <v>188</v>
      </c>
      <c r="C46" s="27" t="s">
        <v>347</v>
      </c>
      <c r="D46" s="26" t="s">
        <v>189</v>
      </c>
      <c r="E46" s="16">
        <v>594884</v>
      </c>
      <c r="F46" s="16">
        <v>59559</v>
      </c>
      <c r="G46" s="55">
        <v>134000</v>
      </c>
      <c r="H46" s="55">
        <f>133359-50000</f>
        <v>83359</v>
      </c>
      <c r="I46" s="18">
        <f>H46/G46</f>
        <v>0.62208208955223876</v>
      </c>
      <c r="J46" s="64">
        <v>15996</v>
      </c>
      <c r="K46" s="64">
        <v>15996</v>
      </c>
      <c r="L46" s="339">
        <f t="shared" si="0"/>
        <v>118004</v>
      </c>
      <c r="M46" s="341"/>
      <c r="N46" s="28" t="s">
        <v>351</v>
      </c>
      <c r="O46" s="48">
        <v>1</v>
      </c>
      <c r="P46" s="48">
        <v>1</v>
      </c>
      <c r="Q46" s="1232">
        <v>1500</v>
      </c>
      <c r="R46" s="48">
        <v>1</v>
      </c>
      <c r="S46" s="3">
        <f t="shared" si="4"/>
        <v>14496</v>
      </c>
    </row>
    <row r="47" spans="1:23" s="30" customFormat="1" ht="30">
      <c r="A47" s="19">
        <v>23</v>
      </c>
      <c r="B47" s="15" t="s">
        <v>271</v>
      </c>
      <c r="C47" s="26" t="s">
        <v>36</v>
      </c>
      <c r="D47" s="26" t="s">
        <v>272</v>
      </c>
      <c r="E47" s="16">
        <v>71356</v>
      </c>
      <c r="F47" s="16">
        <v>68356</v>
      </c>
      <c r="G47" s="55">
        <v>18000</v>
      </c>
      <c r="H47" s="55">
        <v>11500</v>
      </c>
      <c r="I47" s="18">
        <f>H47/G47</f>
        <v>0.63888888888888884</v>
      </c>
      <c r="J47" s="64">
        <v>6500</v>
      </c>
      <c r="K47" s="64">
        <v>6500</v>
      </c>
      <c r="L47" s="339">
        <f t="shared" si="0"/>
        <v>11500</v>
      </c>
      <c r="M47" s="341"/>
      <c r="N47" s="28" t="s">
        <v>351</v>
      </c>
      <c r="O47" s="47">
        <v>1</v>
      </c>
      <c r="P47" s="47">
        <v>1</v>
      </c>
      <c r="Q47" s="1232">
        <v>4</v>
      </c>
      <c r="R47" s="153">
        <v>1</v>
      </c>
      <c r="S47" s="3">
        <f t="shared" si="4"/>
        <v>6496</v>
      </c>
      <c r="V47" s="31"/>
      <c r="W47" s="31"/>
    </row>
    <row r="48" spans="1:23" s="30" customFormat="1" ht="30">
      <c r="A48" s="19">
        <v>24</v>
      </c>
      <c r="B48" s="15" t="s">
        <v>86</v>
      </c>
      <c r="C48" s="26" t="s">
        <v>67</v>
      </c>
      <c r="D48" s="26" t="s">
        <v>87</v>
      </c>
      <c r="E48" s="16">
        <v>39149.057999999997</v>
      </c>
      <c r="F48" s="16">
        <v>39149.057999999997</v>
      </c>
      <c r="G48" s="56">
        <v>8000</v>
      </c>
      <c r="H48" s="56">
        <v>5368</v>
      </c>
      <c r="I48" s="18">
        <f>H48/G48</f>
        <v>0.67100000000000004</v>
      </c>
      <c r="J48" s="64">
        <v>1500</v>
      </c>
      <c r="K48" s="64">
        <v>1500</v>
      </c>
      <c r="L48" s="339">
        <f t="shared" si="0"/>
        <v>6500</v>
      </c>
      <c r="M48" s="341"/>
      <c r="N48" s="28" t="s">
        <v>351</v>
      </c>
      <c r="O48" s="47">
        <v>1</v>
      </c>
      <c r="P48" s="47">
        <v>1</v>
      </c>
      <c r="Q48" s="47"/>
      <c r="R48" s="47">
        <v>1</v>
      </c>
      <c r="S48" s="3">
        <f t="shared" si="4"/>
        <v>1500</v>
      </c>
      <c r="V48" s="31"/>
      <c r="W48" s="31"/>
    </row>
    <row r="49" spans="1:22" s="30" customFormat="1" ht="24" customHeight="1">
      <c r="A49" s="342" t="s">
        <v>111</v>
      </c>
      <c r="B49" s="344" t="s">
        <v>540</v>
      </c>
      <c r="C49" s="343"/>
      <c r="D49" s="343"/>
      <c r="E49" s="338"/>
      <c r="F49" s="338"/>
      <c r="G49" s="338"/>
      <c r="H49" s="338"/>
      <c r="I49" s="338"/>
      <c r="J49" s="35">
        <f>SUBTOTAL(9,J50:J56)</f>
        <v>327000</v>
      </c>
      <c r="K49" s="35">
        <f>SUBTOTAL(9,K50:K56)</f>
        <v>327000</v>
      </c>
      <c r="L49" s="35">
        <f>SUBTOTAL(9,L50:L56)</f>
        <v>140000</v>
      </c>
      <c r="M49" s="338"/>
      <c r="N49" s="338"/>
      <c r="O49" s="572"/>
      <c r="P49" s="44"/>
      <c r="Q49" s="38"/>
      <c r="R49" s="38"/>
      <c r="S49" s="3">
        <f t="shared" si="4"/>
        <v>327000</v>
      </c>
      <c r="T49" s="31"/>
    </row>
    <row r="50" spans="1:22" s="1" customFormat="1" ht="45">
      <c r="A50" s="19">
        <v>1</v>
      </c>
      <c r="B50" s="15" t="s">
        <v>151</v>
      </c>
      <c r="C50" s="26" t="s">
        <v>4</v>
      </c>
      <c r="D50" s="26" t="s">
        <v>152</v>
      </c>
      <c r="E50" s="16">
        <v>90000</v>
      </c>
      <c r="F50" s="16">
        <v>45000</v>
      </c>
      <c r="G50" s="17">
        <v>45000</v>
      </c>
      <c r="H50" s="17">
        <v>11150</v>
      </c>
      <c r="I50" s="18">
        <f t="shared" ref="I50:I55" si="6">H50/G50</f>
        <v>0.24777777777777779</v>
      </c>
      <c r="J50" s="64">
        <v>10000</v>
      </c>
      <c r="K50" s="64">
        <v>10000</v>
      </c>
      <c r="L50" s="339">
        <f t="shared" si="0"/>
        <v>35000</v>
      </c>
      <c r="M50" s="341"/>
      <c r="N50" s="29" t="s">
        <v>351</v>
      </c>
      <c r="O50" s="47">
        <v>1</v>
      </c>
      <c r="P50" s="47"/>
      <c r="Q50" s="47">
        <v>2</v>
      </c>
    </row>
    <row r="51" spans="1:22" s="1" customFormat="1" ht="36.75" customHeight="1">
      <c r="A51" s="19">
        <v>2</v>
      </c>
      <c r="B51" s="20" t="s">
        <v>153</v>
      </c>
      <c r="C51" s="26" t="s">
        <v>4</v>
      </c>
      <c r="D51" s="27" t="s">
        <v>154</v>
      </c>
      <c r="E51" s="21">
        <v>50000</v>
      </c>
      <c r="F51" s="21">
        <v>20000</v>
      </c>
      <c r="G51" s="22">
        <v>20000</v>
      </c>
      <c r="H51" s="22">
        <v>0</v>
      </c>
      <c r="I51" s="23">
        <f t="shared" si="6"/>
        <v>0</v>
      </c>
      <c r="J51" s="64">
        <v>8000</v>
      </c>
      <c r="K51" s="64">
        <v>8000</v>
      </c>
      <c r="L51" s="339">
        <f t="shared" si="0"/>
        <v>12000</v>
      </c>
      <c r="M51" s="341"/>
      <c r="N51" s="29" t="s">
        <v>351</v>
      </c>
      <c r="O51" s="45">
        <v>1</v>
      </c>
      <c r="P51" s="45"/>
      <c r="Q51" s="45">
        <v>2</v>
      </c>
    </row>
    <row r="52" spans="1:22" s="1" customFormat="1" ht="36.75" customHeight="1">
      <c r="A52" s="19">
        <v>3</v>
      </c>
      <c r="B52" s="20" t="s">
        <v>155</v>
      </c>
      <c r="C52" s="26" t="s">
        <v>4</v>
      </c>
      <c r="D52" s="27" t="s">
        <v>156</v>
      </c>
      <c r="E52" s="21">
        <v>40000</v>
      </c>
      <c r="F52" s="21">
        <v>20000</v>
      </c>
      <c r="G52" s="22">
        <v>20000</v>
      </c>
      <c r="H52" s="22">
        <v>0</v>
      </c>
      <c r="I52" s="23">
        <f t="shared" si="6"/>
        <v>0</v>
      </c>
      <c r="J52" s="64">
        <v>5000</v>
      </c>
      <c r="K52" s="64">
        <v>5000</v>
      </c>
      <c r="L52" s="339">
        <f t="shared" si="0"/>
        <v>15000</v>
      </c>
      <c r="M52" s="341"/>
      <c r="N52" s="29" t="s">
        <v>351</v>
      </c>
      <c r="O52" s="45">
        <v>1</v>
      </c>
      <c r="P52" s="45"/>
      <c r="Q52" s="45">
        <v>2</v>
      </c>
    </row>
    <row r="53" spans="1:22" s="1" customFormat="1" ht="60">
      <c r="A53" s="19">
        <v>4</v>
      </c>
      <c r="B53" s="15" t="s">
        <v>100</v>
      </c>
      <c r="C53" s="26" t="s">
        <v>67</v>
      </c>
      <c r="D53" s="26" t="s">
        <v>101</v>
      </c>
      <c r="E53" s="16">
        <v>48000</v>
      </c>
      <c r="F53" s="16">
        <v>48000</v>
      </c>
      <c r="G53" s="22">
        <v>20000</v>
      </c>
      <c r="H53" s="22">
        <v>2667</v>
      </c>
      <c r="I53" s="18">
        <f t="shared" si="6"/>
        <v>0.13335</v>
      </c>
      <c r="J53" s="64">
        <f t="shared" ref="J53:J55" si="7">G53*0.5</f>
        <v>10000</v>
      </c>
      <c r="K53" s="64">
        <v>10000</v>
      </c>
      <c r="L53" s="339">
        <f t="shared" si="0"/>
        <v>10000</v>
      </c>
      <c r="M53" s="341"/>
      <c r="N53" s="28" t="s">
        <v>520</v>
      </c>
      <c r="O53" s="47">
        <v>1</v>
      </c>
      <c r="P53" s="47"/>
      <c r="Q53" s="47">
        <v>2</v>
      </c>
    </row>
    <row r="54" spans="1:22" s="1" customFormat="1" ht="43.5" customHeight="1">
      <c r="A54" s="19">
        <v>5</v>
      </c>
      <c r="B54" s="15" t="s">
        <v>281</v>
      </c>
      <c r="C54" s="26" t="s">
        <v>35</v>
      </c>
      <c r="D54" s="26" t="s">
        <v>282</v>
      </c>
      <c r="E54" s="16">
        <v>79000</v>
      </c>
      <c r="F54" s="16">
        <v>79000</v>
      </c>
      <c r="G54" s="17">
        <v>50000</v>
      </c>
      <c r="H54" s="17">
        <v>8900</v>
      </c>
      <c r="I54" s="18">
        <f t="shared" si="6"/>
        <v>0.17799999999999999</v>
      </c>
      <c r="J54" s="64">
        <v>10000</v>
      </c>
      <c r="K54" s="64">
        <v>10000</v>
      </c>
      <c r="L54" s="339">
        <f t="shared" si="0"/>
        <v>40000</v>
      </c>
      <c r="M54" s="341"/>
      <c r="N54" s="28" t="s">
        <v>520</v>
      </c>
      <c r="O54" s="153">
        <v>1</v>
      </c>
      <c r="P54" s="47"/>
      <c r="Q54" s="47">
        <v>2</v>
      </c>
      <c r="R54" s="30"/>
      <c r="S54" s="30"/>
      <c r="T54" s="30"/>
      <c r="U54" s="31"/>
      <c r="V54" s="31"/>
    </row>
    <row r="55" spans="1:22" s="1" customFormat="1" ht="51.75" customHeight="1">
      <c r="A55" s="19">
        <v>6</v>
      </c>
      <c r="B55" s="15" t="s">
        <v>297</v>
      </c>
      <c r="C55" s="26" t="s">
        <v>38</v>
      </c>
      <c r="D55" s="26" t="s">
        <v>298</v>
      </c>
      <c r="E55" s="16">
        <v>165000</v>
      </c>
      <c r="F55" s="16">
        <v>70000</v>
      </c>
      <c r="G55" s="17">
        <v>22000</v>
      </c>
      <c r="H55" s="17">
        <v>4092</v>
      </c>
      <c r="I55" s="18">
        <f t="shared" si="6"/>
        <v>0.186</v>
      </c>
      <c r="J55" s="64">
        <f t="shared" si="7"/>
        <v>11000</v>
      </c>
      <c r="K55" s="64">
        <v>11000</v>
      </c>
      <c r="L55" s="339">
        <f t="shared" si="0"/>
        <v>11000</v>
      </c>
      <c r="M55" s="341"/>
      <c r="N55" s="28" t="s">
        <v>520</v>
      </c>
      <c r="O55" s="47">
        <v>1</v>
      </c>
      <c r="P55" s="47"/>
      <c r="Q55" s="47">
        <v>2</v>
      </c>
      <c r="R55" s="30"/>
      <c r="S55" s="30"/>
      <c r="T55" s="30"/>
      <c r="U55" s="31"/>
      <c r="V55" s="31"/>
    </row>
    <row r="56" spans="1:22" ht="135">
      <c r="A56" s="19">
        <v>7</v>
      </c>
      <c r="B56" s="382" t="s">
        <v>183</v>
      </c>
      <c r="C56" s="26" t="s">
        <v>347</v>
      </c>
      <c r="D56" s="383" t="s">
        <v>184</v>
      </c>
      <c r="E56" s="16">
        <v>1482346</v>
      </c>
      <c r="F56" s="16">
        <v>1482346</v>
      </c>
      <c r="G56" s="16">
        <v>290000</v>
      </c>
      <c r="H56" s="16">
        <v>4839</v>
      </c>
      <c r="I56" s="29">
        <v>1.7000000000000001E-2</v>
      </c>
      <c r="J56" s="16">
        <v>273000</v>
      </c>
      <c r="K56" s="16">
        <v>273000</v>
      </c>
      <c r="L56" s="339">
        <f t="shared" si="0"/>
        <v>17000</v>
      </c>
      <c r="M56" s="1178" t="s">
        <v>1381</v>
      </c>
    </row>
    <row r="58" spans="1:22" s="1287" customFormat="1">
      <c r="A58" s="1286"/>
      <c r="B58" s="7"/>
      <c r="C58" s="24"/>
      <c r="D58" s="24"/>
      <c r="E58" s="10"/>
      <c r="F58" s="10"/>
      <c r="G58" s="53"/>
      <c r="H58" s="50"/>
      <c r="I58" s="5"/>
      <c r="J58" s="66"/>
      <c r="K58" s="66"/>
      <c r="L58" s="66"/>
      <c r="M58" s="66"/>
      <c r="N58" s="5"/>
      <c r="O58" s="46"/>
      <c r="P58" s="46"/>
      <c r="Q58" s="5"/>
      <c r="R58" s="5"/>
    </row>
    <row r="59" spans="1:22" s="1287" customFormat="1">
      <c r="A59" s="1286"/>
      <c r="B59" s="7"/>
      <c r="C59" s="24"/>
      <c r="D59" s="24"/>
      <c r="E59" s="10"/>
      <c r="F59" s="10"/>
      <c r="G59" s="53"/>
      <c r="H59" s="50"/>
      <c r="I59" s="5"/>
      <c r="J59" s="66"/>
      <c r="K59" s="66"/>
      <c r="L59" s="66"/>
      <c r="M59" s="66"/>
      <c r="N59" s="5"/>
      <c r="O59" s="46"/>
      <c r="P59" s="46"/>
      <c r="Q59" s="5"/>
      <c r="R59" s="5"/>
    </row>
    <row r="60" spans="1:22" s="1287" customFormat="1">
      <c r="A60" s="1286"/>
      <c r="B60" s="7"/>
      <c r="C60" s="24"/>
      <c r="D60" s="24"/>
      <c r="E60" s="10"/>
      <c r="F60" s="10"/>
      <c r="G60" s="53"/>
      <c r="H60" s="50"/>
      <c r="I60" s="5"/>
      <c r="J60" s="66"/>
      <c r="K60" s="66"/>
      <c r="L60" s="66"/>
      <c r="M60" s="66"/>
      <c r="N60" s="5"/>
      <c r="O60" s="46"/>
      <c r="P60" s="46"/>
      <c r="Q60" s="5"/>
      <c r="R60" s="5"/>
    </row>
    <row r="61" spans="1:22" s="1287" customFormat="1">
      <c r="A61" s="1286"/>
      <c r="B61" s="7"/>
      <c r="C61" s="24"/>
      <c r="D61" s="24"/>
      <c r="E61" s="10"/>
      <c r="F61" s="10"/>
      <c r="G61" s="53"/>
      <c r="H61" s="50"/>
      <c r="I61" s="5"/>
      <c r="J61" s="66"/>
      <c r="K61" s="66"/>
      <c r="L61" s="66"/>
      <c r="M61" s="66"/>
      <c r="N61" s="5"/>
      <c r="O61" s="46"/>
      <c r="P61" s="46"/>
      <c r="Q61" s="5"/>
      <c r="R61" s="5"/>
    </row>
    <row r="62" spans="1:22" s="1287" customFormat="1">
      <c r="A62" s="1286"/>
      <c r="B62" s="7"/>
      <c r="C62" s="24"/>
      <c r="D62" s="24"/>
      <c r="E62" s="10"/>
      <c r="F62" s="10"/>
      <c r="G62" s="53"/>
      <c r="H62" s="50"/>
      <c r="I62" s="5"/>
      <c r="J62" s="66"/>
      <c r="K62" s="66"/>
      <c r="L62" s="66"/>
      <c r="M62" s="66"/>
      <c r="N62" s="5"/>
      <c r="O62" s="46"/>
      <c r="P62" s="46"/>
      <c r="Q62" s="5"/>
      <c r="R62" s="5"/>
    </row>
    <row r="63" spans="1:22" s="1287" customFormat="1">
      <c r="A63" s="1286"/>
      <c r="B63" s="7"/>
      <c r="C63" s="24"/>
      <c r="D63" s="24"/>
      <c r="E63" s="10"/>
      <c r="F63" s="10"/>
      <c r="G63" s="53"/>
      <c r="H63" s="50"/>
      <c r="I63" s="5"/>
      <c r="J63" s="66"/>
      <c r="K63" s="66"/>
      <c r="L63" s="66"/>
      <c r="M63" s="66"/>
      <c r="N63" s="5"/>
      <c r="O63" s="46"/>
      <c r="P63" s="46"/>
      <c r="Q63" s="5"/>
      <c r="R63" s="5"/>
    </row>
    <row r="64" spans="1:22" s="1287" customFormat="1">
      <c r="A64" s="1286"/>
      <c r="B64" s="7"/>
      <c r="C64" s="24"/>
      <c r="D64" s="24"/>
      <c r="E64" s="10"/>
      <c r="F64" s="10"/>
      <c r="G64" s="53"/>
      <c r="H64" s="50"/>
      <c r="I64" s="5"/>
      <c r="J64" s="66"/>
      <c r="K64" s="66"/>
      <c r="L64" s="66"/>
      <c r="M64" s="66"/>
      <c r="N64" s="5"/>
      <c r="O64" s="46"/>
      <c r="P64" s="46"/>
      <c r="Q64" s="5"/>
      <c r="R64" s="5"/>
    </row>
    <row r="65" spans="1:23" s="1287" customFormat="1">
      <c r="A65" s="1286"/>
      <c r="B65" s="7"/>
      <c r="C65" s="24"/>
      <c r="D65" s="24"/>
      <c r="E65" s="10"/>
      <c r="F65" s="10"/>
      <c r="G65" s="53"/>
      <c r="H65" s="50"/>
      <c r="I65" s="5"/>
      <c r="J65" s="66"/>
      <c r="K65" s="66"/>
      <c r="L65" s="66"/>
      <c r="M65" s="66"/>
      <c r="N65" s="5"/>
      <c r="O65" s="46"/>
      <c r="P65" s="46"/>
      <c r="Q65" s="5"/>
      <c r="R65" s="5"/>
    </row>
    <row r="66" spans="1:23" s="1287" customFormat="1">
      <c r="A66" s="1286"/>
      <c r="B66" s="7"/>
      <c r="C66" s="24"/>
      <c r="D66" s="24"/>
      <c r="E66" s="10"/>
      <c r="F66" s="10"/>
      <c r="G66" s="53"/>
      <c r="H66" s="50"/>
      <c r="I66" s="5"/>
      <c r="J66" s="66"/>
      <c r="K66" s="66"/>
      <c r="L66" s="66"/>
      <c r="M66" s="66"/>
      <c r="N66" s="5"/>
      <c r="O66" s="46"/>
      <c r="P66" s="46"/>
      <c r="Q66" s="5"/>
      <c r="R66" s="5"/>
    </row>
    <row r="67" spans="1:23" s="1287" customFormat="1">
      <c r="A67" s="1286"/>
      <c r="B67" s="7"/>
      <c r="C67" s="24"/>
      <c r="D67" s="24"/>
      <c r="E67" s="10"/>
      <c r="F67" s="10"/>
      <c r="G67" s="53"/>
      <c r="H67" s="50"/>
      <c r="I67" s="5"/>
      <c r="J67" s="66"/>
      <c r="K67" s="66"/>
      <c r="L67" s="66"/>
      <c r="M67" s="66"/>
      <c r="N67" s="5"/>
      <c r="O67" s="46"/>
      <c r="P67" s="46"/>
      <c r="Q67" s="5"/>
      <c r="R67" s="5"/>
    </row>
    <row r="68" spans="1:23" s="1287" customFormat="1">
      <c r="A68" s="1286"/>
      <c r="B68" s="7"/>
      <c r="C68" s="24"/>
      <c r="D68" s="24"/>
      <c r="E68" s="10"/>
      <c r="F68" s="10"/>
      <c r="G68" s="53"/>
      <c r="H68" s="50"/>
      <c r="I68" s="5"/>
      <c r="J68" s="66"/>
      <c r="K68" s="66"/>
      <c r="L68" s="66"/>
      <c r="M68" s="66"/>
      <c r="N68" s="5"/>
      <c r="O68" s="46"/>
      <c r="P68" s="46"/>
      <c r="Q68" s="5"/>
      <c r="R68" s="5"/>
    </row>
    <row r="69" spans="1:23" s="1287" customFormat="1">
      <c r="A69" s="1286"/>
      <c r="B69" s="7"/>
      <c r="C69" s="24"/>
      <c r="D69" s="24"/>
      <c r="E69" s="10"/>
      <c r="F69" s="10"/>
      <c r="G69" s="53"/>
      <c r="H69" s="50"/>
      <c r="I69" s="5"/>
      <c r="J69" s="66"/>
      <c r="K69" s="66"/>
      <c r="L69" s="66"/>
      <c r="M69" s="66"/>
      <c r="N69" s="5"/>
      <c r="O69" s="46"/>
      <c r="P69" s="46"/>
      <c r="Q69" s="5"/>
      <c r="R69" s="5"/>
    </row>
    <row r="70" spans="1:23" s="1287" customFormat="1">
      <c r="A70" s="1286"/>
      <c r="B70" s="7"/>
      <c r="C70" s="24"/>
      <c r="D70" s="24"/>
      <c r="E70" s="10"/>
      <c r="F70" s="10"/>
      <c r="G70" s="53"/>
      <c r="H70" s="50"/>
      <c r="I70" s="5"/>
      <c r="J70" s="66"/>
      <c r="K70" s="66"/>
      <c r="L70" s="66"/>
      <c r="M70" s="66"/>
      <c r="N70" s="5"/>
      <c r="O70" s="46"/>
      <c r="P70" s="46"/>
      <c r="Q70" s="5"/>
      <c r="R70" s="5"/>
    </row>
    <row r="71" spans="1:23" s="1287" customFormat="1">
      <c r="A71" s="1286"/>
      <c r="B71" s="7"/>
      <c r="C71" s="24"/>
      <c r="D71" s="24"/>
      <c r="E71" s="10"/>
      <c r="F71" s="10"/>
      <c r="G71" s="53"/>
      <c r="H71" s="50"/>
      <c r="I71" s="5"/>
      <c r="J71" s="66"/>
      <c r="K71" s="66"/>
      <c r="L71" s="66"/>
      <c r="M71" s="66"/>
      <c r="N71" s="5"/>
      <c r="O71" s="46"/>
      <c r="P71" s="46"/>
      <c r="Q71" s="5"/>
      <c r="R71" s="5"/>
    </row>
    <row r="74" spans="1:23" s="1284" customFormat="1" ht="14.25">
      <c r="A74" s="1275"/>
      <c r="B74" s="1276" t="s">
        <v>1524</v>
      </c>
      <c r="C74" s="1277"/>
      <c r="D74" s="1277"/>
      <c r="E74" s="1278"/>
      <c r="F74" s="1278"/>
      <c r="G74" s="1279"/>
      <c r="H74" s="1280"/>
      <c r="I74" s="1281"/>
      <c r="J74" s="1282"/>
      <c r="K74" s="1282">
        <f>SUM(K75:K78)</f>
        <v>10304</v>
      </c>
      <c r="L74" s="1282"/>
      <c r="M74" s="1282"/>
      <c r="N74" s="1281"/>
      <c r="O74" s="1283"/>
      <c r="P74" s="1283"/>
      <c r="Q74" s="1281"/>
      <c r="R74" s="1281"/>
    </row>
    <row r="75" spans="1:23" s="1266" customFormat="1" ht="50.25" customHeight="1">
      <c r="A75" s="1255">
        <v>4</v>
      </c>
      <c r="B75" s="1256" t="s">
        <v>49</v>
      </c>
      <c r="C75" s="1257" t="s">
        <v>20</v>
      </c>
      <c r="D75" s="1257" t="s">
        <v>161</v>
      </c>
      <c r="E75" s="1258">
        <v>20442</v>
      </c>
      <c r="F75" s="1258">
        <v>20442</v>
      </c>
      <c r="G75" s="1259">
        <v>9500</v>
      </c>
      <c r="H75" s="1259">
        <v>1356</v>
      </c>
      <c r="I75" s="1260">
        <f>H75/G75</f>
        <v>0.14273684210526316</v>
      </c>
      <c r="J75" s="1261">
        <f>G75*0.3</f>
        <v>2850</v>
      </c>
      <c r="K75" s="1261">
        <v>2800</v>
      </c>
      <c r="L75" s="1262">
        <f>G75-K75</f>
        <v>6700</v>
      </c>
      <c r="M75" s="1262"/>
      <c r="N75" s="1263" t="s">
        <v>520</v>
      </c>
      <c r="O75" s="1264">
        <v>1</v>
      </c>
      <c r="P75" s="1264">
        <v>1</v>
      </c>
      <c r="Q75" s="1268">
        <v>2850</v>
      </c>
      <c r="R75" s="1264">
        <v>1</v>
      </c>
      <c r="S75" s="1265">
        <f>K75-Q75</f>
        <v>-50</v>
      </c>
    </row>
    <row r="76" spans="1:23" s="1266" customFormat="1" ht="60">
      <c r="A76" s="1255">
        <v>9</v>
      </c>
      <c r="B76" s="1256" t="s">
        <v>149</v>
      </c>
      <c r="C76" s="1257" t="s">
        <v>4</v>
      </c>
      <c r="D76" s="1257" t="s">
        <v>150</v>
      </c>
      <c r="E76" s="1258">
        <v>27774</v>
      </c>
      <c r="F76" s="1258">
        <v>27774</v>
      </c>
      <c r="G76" s="1259">
        <v>10000</v>
      </c>
      <c r="H76" s="1259">
        <v>1983</v>
      </c>
      <c r="I76" s="1260">
        <f>H76/G76</f>
        <v>0.1983</v>
      </c>
      <c r="J76" s="1261">
        <f>G76*0.3</f>
        <v>3000</v>
      </c>
      <c r="K76" s="1261">
        <v>3000</v>
      </c>
      <c r="L76" s="1262">
        <f>G76-K76</f>
        <v>7000</v>
      </c>
      <c r="M76" s="1262"/>
      <c r="N76" s="1263" t="s">
        <v>520</v>
      </c>
      <c r="O76" s="1264">
        <v>1</v>
      </c>
      <c r="P76" s="1264">
        <v>1</v>
      </c>
      <c r="Q76" s="1268">
        <v>3000</v>
      </c>
      <c r="R76" s="1264">
        <v>1</v>
      </c>
      <c r="S76" s="1265">
        <f>K76-Q76</f>
        <v>0</v>
      </c>
    </row>
    <row r="77" spans="1:23" s="1266" customFormat="1" ht="48" customHeight="1">
      <c r="A77" s="1255">
        <v>17</v>
      </c>
      <c r="B77" s="1256" t="s">
        <v>159</v>
      </c>
      <c r="C77" s="1257" t="s">
        <v>5</v>
      </c>
      <c r="D77" s="1257" t="s">
        <v>160</v>
      </c>
      <c r="E77" s="1258">
        <v>27778</v>
      </c>
      <c r="F77" s="1258">
        <v>27778</v>
      </c>
      <c r="G77" s="1259">
        <v>15000</v>
      </c>
      <c r="H77" s="1259">
        <v>3759</v>
      </c>
      <c r="I77" s="1260">
        <f>H77/G77</f>
        <v>0.25059999999999999</v>
      </c>
      <c r="J77" s="1261">
        <f>G77*0.3</f>
        <v>4500</v>
      </c>
      <c r="K77" s="1261">
        <v>4500</v>
      </c>
      <c r="L77" s="1262">
        <f>G77-K77</f>
        <v>10500</v>
      </c>
      <c r="M77" s="1262"/>
      <c r="N77" s="1263" t="s">
        <v>520</v>
      </c>
      <c r="O77" s="1264">
        <v>1</v>
      </c>
      <c r="P77" s="1264">
        <v>1</v>
      </c>
      <c r="Q77" s="1268">
        <v>7500</v>
      </c>
      <c r="R77" s="1264">
        <v>1</v>
      </c>
      <c r="S77" s="1265">
        <f>K77-Q77</f>
        <v>-3000</v>
      </c>
    </row>
    <row r="78" spans="1:23" s="1266" customFormat="1" ht="45">
      <c r="A78" s="1255">
        <v>28</v>
      </c>
      <c r="B78" s="1256" t="s">
        <v>219</v>
      </c>
      <c r="C78" s="1257" t="s">
        <v>8</v>
      </c>
      <c r="D78" s="1257" t="s">
        <v>220</v>
      </c>
      <c r="E78" s="1258">
        <v>14700</v>
      </c>
      <c r="F78" s="1258">
        <v>14700</v>
      </c>
      <c r="G78" s="1259">
        <v>8000</v>
      </c>
      <c r="H78" s="1259">
        <v>5425</v>
      </c>
      <c r="I78" s="1260">
        <f>H78/G78</f>
        <v>0.67812499999999998</v>
      </c>
      <c r="J78" s="1261">
        <v>4</v>
      </c>
      <c r="K78" s="1261">
        <v>4</v>
      </c>
      <c r="L78" s="1262">
        <f>G78-K78</f>
        <v>7996</v>
      </c>
      <c r="M78" s="1262"/>
      <c r="N78" s="1263" t="s">
        <v>351</v>
      </c>
      <c r="O78" s="1264">
        <v>1</v>
      </c>
      <c r="P78" s="1264">
        <v>1</v>
      </c>
      <c r="Q78" s="1264"/>
      <c r="R78" s="1264">
        <v>1</v>
      </c>
      <c r="S78" s="1265">
        <f>K78-Q78</f>
        <v>4</v>
      </c>
      <c r="V78" s="1267"/>
      <c r="W78" s="1267"/>
    </row>
    <row r="83" spans="11:11">
      <c r="K83" s="66">
        <f>K74+K10</f>
        <v>961068</v>
      </c>
    </row>
  </sheetData>
  <autoFilter ref="A9:S56"/>
  <sortState ref="A22:V46">
    <sortCondition ref="I22:I46"/>
  </sortState>
  <mergeCells count="17">
    <mergeCell ref="A1:N1"/>
    <mergeCell ref="A3:B3"/>
    <mergeCell ref="A4:A8"/>
    <mergeCell ref="B4:B8"/>
    <mergeCell ref="D4:D8"/>
    <mergeCell ref="E4:F7"/>
    <mergeCell ref="G4:G8"/>
    <mergeCell ref="H4:H8"/>
    <mergeCell ref="C4:C8"/>
    <mergeCell ref="J4:J8"/>
    <mergeCell ref="A2:N2"/>
    <mergeCell ref="M4:M8"/>
    <mergeCell ref="K4:K8"/>
    <mergeCell ref="L4:L8"/>
    <mergeCell ref="I4:I8"/>
    <mergeCell ref="N4:N8"/>
    <mergeCell ref="H3:N3"/>
  </mergeCells>
  <printOptions horizontalCentered="1"/>
  <pageMargins left="0" right="0" top="0.39370078740157483" bottom="0.11811023622047245" header="0.11811023622047245" footer="0.11811023622047245"/>
  <pageSetup paperSize="9" scale="78" orientation="landscape" r:id="rId1"/>
  <headerFooter differentFirst="1"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41"/>
  <sheetViews>
    <sheetView zoomScale="85" zoomScaleNormal="85" workbookViewId="0">
      <pane xSplit="2" ySplit="6" topLeftCell="C7" activePane="bottomRight" state="frozen"/>
      <selection sqref="A1:AP1"/>
      <selection pane="topRight" sqref="A1:AP1"/>
      <selection pane="bottomLeft" sqref="A1:AP1"/>
      <selection pane="bottomRight" activeCell="J18" sqref="J18"/>
    </sheetView>
  </sheetViews>
  <sheetFormatPr defaultColWidth="9.140625" defaultRowHeight="15.75"/>
  <cols>
    <col min="1" max="1" width="4.7109375" style="126" customWidth="1"/>
    <col min="2" max="2" width="34.28515625" style="125" customWidth="1"/>
    <col min="3" max="3" width="13.42578125" style="125" customWidth="1"/>
    <col min="4" max="4" width="9.5703125" style="126" hidden="1" customWidth="1"/>
    <col min="5" max="5" width="20.28515625" style="126" customWidth="1"/>
    <col min="6" max="7" width="12.5703125" style="127" customWidth="1"/>
    <col min="8" max="8" width="10.7109375" style="127" customWidth="1"/>
    <col min="9" max="9" width="9" style="127" hidden="1" customWidth="1"/>
    <col min="10" max="10" width="9.28515625" style="125" customWidth="1"/>
    <col min="11" max="11" width="11.28515625" style="127" hidden="1" customWidth="1"/>
    <col min="12" max="12" width="9.85546875" style="127" customWidth="1"/>
    <col min="13" max="13" width="13.42578125" style="127" customWidth="1"/>
    <col min="14" max="14" width="9.140625" style="127" hidden="1" customWidth="1"/>
    <col min="15" max="16" width="34.5703125" style="151" customWidth="1"/>
    <col min="17" max="17" width="14.7109375" style="125" hidden="1" customWidth="1"/>
    <col min="18" max="18" width="15.5703125" style="125" hidden="1" customWidth="1"/>
    <col min="19" max="19" width="11.85546875" style="125" hidden="1" customWidth="1"/>
    <col min="20" max="20" width="21.140625" style="125" customWidth="1"/>
    <col min="21" max="21" width="9.140625" style="125" customWidth="1"/>
    <col min="22" max="22" width="16.42578125" style="125" customWidth="1"/>
    <col min="23" max="24" width="9.140625" style="125" customWidth="1"/>
    <col min="25" max="16384" width="9.140625" style="125"/>
  </cols>
  <sheetData>
    <row r="1" spans="1:23" ht="15.75" customHeight="1">
      <c r="A1" s="1405" t="s">
        <v>1522</v>
      </c>
      <c r="B1" s="1405"/>
      <c r="C1" s="1405"/>
      <c r="D1" s="1405"/>
      <c r="E1" s="1405"/>
      <c r="F1" s="1405"/>
      <c r="G1" s="1405"/>
      <c r="H1" s="1405"/>
      <c r="I1" s="1405"/>
      <c r="J1" s="1405"/>
      <c r="K1" s="1405"/>
      <c r="L1" s="1405"/>
      <c r="M1" s="1405"/>
      <c r="N1" s="1405"/>
      <c r="O1" s="1405"/>
      <c r="P1" s="367"/>
      <c r="Q1" s="124"/>
    </row>
    <row r="2" spans="1:23" ht="15.75" customHeight="1">
      <c r="A2" s="1406" t="str">
        <f>'PB6.1 DH giảm '!A2:N2</f>
        <v>(Kèm theo Nghị quyết số 267/2020/NQ-HĐND ngày 09/7/2020 của HĐND tỉnh Quảng Ninh)</v>
      </c>
      <c r="B2" s="1406"/>
      <c r="C2" s="1406"/>
      <c r="D2" s="1406"/>
      <c r="E2" s="1406"/>
      <c r="F2" s="1406"/>
      <c r="G2" s="1406"/>
      <c r="H2" s="1406"/>
      <c r="I2" s="1406"/>
      <c r="J2" s="1406"/>
      <c r="K2" s="1406"/>
      <c r="L2" s="1406"/>
      <c r="M2" s="1406"/>
      <c r="N2" s="1406"/>
      <c r="O2" s="1406"/>
      <c r="P2" s="368"/>
    </row>
    <row r="3" spans="1:23" ht="20.25" customHeight="1">
      <c r="K3" s="128"/>
      <c r="L3" s="128"/>
      <c r="M3" s="1407" t="s">
        <v>352</v>
      </c>
      <c r="N3" s="1407"/>
      <c r="O3" s="1407"/>
      <c r="P3" s="356"/>
      <c r="Q3" s="528">
        <f>'B6 NGUON VON 2020'!K7</f>
        <v>1854160</v>
      </c>
      <c r="R3" s="529">
        <f>Q3-L7</f>
        <v>0</v>
      </c>
    </row>
    <row r="4" spans="1:23" s="130" customFormat="1" ht="34.5" customHeight="1">
      <c r="A4" s="1408" t="s">
        <v>0</v>
      </c>
      <c r="B4" s="1408" t="s">
        <v>353</v>
      </c>
      <c r="C4" s="1408" t="s">
        <v>345</v>
      </c>
      <c r="D4" s="1408" t="s">
        <v>354</v>
      </c>
      <c r="E4" s="1409" t="s">
        <v>355</v>
      </c>
      <c r="F4" s="1409" t="s">
        <v>70</v>
      </c>
      <c r="G4" s="1409"/>
      <c r="H4" s="1409" t="s">
        <v>356</v>
      </c>
      <c r="I4" s="1409"/>
      <c r="J4" s="1409"/>
      <c r="K4" s="1410" t="s">
        <v>708</v>
      </c>
      <c r="L4" s="1411"/>
      <c r="M4" s="1409" t="s">
        <v>357</v>
      </c>
      <c r="N4" s="1409" t="s">
        <v>358</v>
      </c>
      <c r="O4" s="1408" t="s">
        <v>359</v>
      </c>
      <c r="P4" s="530">
        <f>'B6 NGUON VON 2020'!K7</f>
        <v>1854160</v>
      </c>
      <c r="Q4" s="1404"/>
      <c r="R4" s="129"/>
      <c r="W4" s="130">
        <f>20000-364</f>
        <v>19636</v>
      </c>
    </row>
    <row r="5" spans="1:23" s="130" customFormat="1" ht="39" customHeight="1">
      <c r="A5" s="1408"/>
      <c r="B5" s="1408"/>
      <c r="C5" s="1408"/>
      <c r="D5" s="1408"/>
      <c r="E5" s="1409"/>
      <c r="F5" s="1029" t="s">
        <v>361</v>
      </c>
      <c r="G5" s="1029" t="s">
        <v>362</v>
      </c>
      <c r="H5" s="1029" t="s">
        <v>361</v>
      </c>
      <c r="I5" s="1029" t="s">
        <v>363</v>
      </c>
      <c r="J5" s="1028" t="s">
        <v>364</v>
      </c>
      <c r="K5" s="1412"/>
      <c r="L5" s="1413"/>
      <c r="M5" s="1409"/>
      <c r="N5" s="1409"/>
      <c r="O5" s="1408"/>
      <c r="P5" s="530" t="e">
        <f>'B6 NGUON VON 2020'!#REF!</f>
        <v>#REF!</v>
      </c>
      <c r="Q5" s="1404"/>
      <c r="R5" s="131"/>
    </row>
    <row r="6" spans="1:23" s="130" customFormat="1" ht="12.75" hidden="1">
      <c r="A6" s="1028"/>
      <c r="B6" s="1028"/>
      <c r="C6" s="1028"/>
      <c r="D6" s="1028"/>
      <c r="E6" s="1029"/>
      <c r="F6" s="1029"/>
      <c r="G6" s="1029"/>
      <c r="H6" s="1029"/>
      <c r="I6" s="1029"/>
      <c r="J6" s="1028"/>
      <c r="K6" s="1029"/>
      <c r="L6" s="1288"/>
      <c r="M6" s="1029"/>
      <c r="N6" s="1029"/>
      <c r="O6" s="132"/>
      <c r="P6" s="357"/>
      <c r="Q6" s="133"/>
      <c r="R6" s="131"/>
    </row>
    <row r="7" spans="1:23" s="137" customFormat="1" ht="16.5" customHeight="1">
      <c r="A7" s="1028"/>
      <c r="B7" s="1028" t="s">
        <v>365</v>
      </c>
      <c r="C7" s="1028"/>
      <c r="D7" s="1028"/>
      <c r="E7" s="1028"/>
      <c r="F7" s="134"/>
      <c r="G7" s="134"/>
      <c r="H7" s="134"/>
      <c r="I7" s="134"/>
      <c r="J7" s="134"/>
      <c r="K7" s="134">
        <f>SUBTOTAL(9,K33:K41)</f>
        <v>0</v>
      </c>
      <c r="L7" s="134">
        <f>SUBTOTAL(9,L8:L41)</f>
        <v>1854160</v>
      </c>
      <c r="M7" s="134">
        <f>SUBTOTAL(9,M8:M41)</f>
        <v>2574160</v>
      </c>
      <c r="N7" s="135"/>
      <c r="O7" s="136"/>
      <c r="P7" s="947">
        <f>P4-L7</f>
        <v>0</v>
      </c>
      <c r="T7" s="1074">
        <v>4636</v>
      </c>
      <c r="U7" s="525">
        <f>P7-T7</f>
        <v>-4636</v>
      </c>
    </row>
    <row r="8" spans="1:23" s="137" customFormat="1" ht="17.25" customHeight="1">
      <c r="A8" s="1028" t="s">
        <v>78</v>
      </c>
      <c r="B8" s="510" t="s">
        <v>451</v>
      </c>
      <c r="C8" s="1028"/>
      <c r="D8" s="1028"/>
      <c r="E8" s="1028"/>
      <c r="F8" s="134"/>
      <c r="G8" s="134"/>
      <c r="H8" s="134"/>
      <c r="I8" s="134"/>
      <c r="J8" s="134"/>
      <c r="K8" s="134"/>
      <c r="L8" s="511">
        <f>SUBTOTAL(9,L9:L12)</f>
        <v>114473</v>
      </c>
      <c r="M8" s="511">
        <f>SUBTOTAL(9,M9:M12)</f>
        <v>114473</v>
      </c>
      <c r="N8" s="135"/>
      <c r="O8" s="136"/>
      <c r="P8" s="1073" t="e">
        <f>P5-L7</f>
        <v>#REF!</v>
      </c>
    </row>
    <row r="9" spans="1:23" s="142" customFormat="1" ht="63.75">
      <c r="A9" s="138">
        <v>1</v>
      </c>
      <c r="B9" s="139" t="s">
        <v>452</v>
      </c>
      <c r="C9" s="138" t="s">
        <v>453</v>
      </c>
      <c r="D9" s="138"/>
      <c r="E9" s="138" t="s">
        <v>454</v>
      </c>
      <c r="F9" s="140">
        <v>197821</v>
      </c>
      <c r="G9" s="140">
        <v>29673.149999999998</v>
      </c>
      <c r="H9" s="140">
        <v>165560.15</v>
      </c>
      <c r="I9" s="140"/>
      <c r="J9" s="140"/>
      <c r="K9" s="140"/>
      <c r="L9" s="140">
        <v>50000</v>
      </c>
      <c r="M9" s="140">
        <v>50000</v>
      </c>
      <c r="N9" s="141"/>
      <c r="O9" s="1116" t="s">
        <v>544</v>
      </c>
      <c r="P9" s="358"/>
      <c r="Q9" s="142" t="s">
        <v>391</v>
      </c>
    </row>
    <row r="10" spans="1:23" s="142" customFormat="1" ht="38.25">
      <c r="A10" s="138">
        <v>2</v>
      </c>
      <c r="B10" s="139" t="s">
        <v>455</v>
      </c>
      <c r="C10" s="138" t="s">
        <v>456</v>
      </c>
      <c r="D10" s="138"/>
      <c r="E10" s="138" t="s">
        <v>457</v>
      </c>
      <c r="F10" s="140">
        <v>336267</v>
      </c>
      <c r="G10" s="140"/>
      <c r="H10" s="140">
        <v>312486</v>
      </c>
      <c r="I10" s="140"/>
      <c r="J10" s="140"/>
      <c r="K10" s="140"/>
      <c r="L10" s="140">
        <v>34473</v>
      </c>
      <c r="M10" s="140">
        <f>L10</f>
        <v>34473</v>
      </c>
      <c r="N10" s="141"/>
      <c r="O10" s="1116" t="s">
        <v>545</v>
      </c>
      <c r="P10" s="358"/>
    </row>
    <row r="11" spans="1:23" s="142" customFormat="1" ht="38.25">
      <c r="A11" s="138">
        <v>3</v>
      </c>
      <c r="B11" s="139" t="s">
        <v>458</v>
      </c>
      <c r="C11" s="138" t="s">
        <v>459</v>
      </c>
      <c r="D11" s="138"/>
      <c r="E11" s="138" t="s">
        <v>460</v>
      </c>
      <c r="F11" s="140">
        <v>162805</v>
      </c>
      <c r="G11" s="140"/>
      <c r="H11" s="140">
        <v>160113</v>
      </c>
      <c r="I11" s="140"/>
      <c r="J11" s="140"/>
      <c r="K11" s="140"/>
      <c r="L11" s="140">
        <v>30000</v>
      </c>
      <c r="M11" s="140">
        <f>L11</f>
        <v>30000</v>
      </c>
      <c r="N11" s="141"/>
      <c r="O11" s="1116" t="s">
        <v>546</v>
      </c>
      <c r="P11" s="358"/>
    </row>
    <row r="12" spans="1:23" s="142" customFormat="1" ht="9.75" customHeight="1">
      <c r="A12" s="138"/>
      <c r="B12" s="138"/>
      <c r="C12" s="138"/>
      <c r="D12" s="138"/>
      <c r="E12" s="138"/>
      <c r="F12" s="140"/>
      <c r="G12" s="140"/>
      <c r="H12" s="140"/>
      <c r="I12" s="140"/>
      <c r="J12" s="140"/>
      <c r="K12" s="140"/>
      <c r="L12" s="140"/>
      <c r="M12" s="140"/>
      <c r="N12" s="141"/>
      <c r="O12" s="1116"/>
      <c r="P12" s="358"/>
    </row>
    <row r="13" spans="1:23" s="514" customFormat="1" ht="29.25" customHeight="1">
      <c r="A13" s="1028" t="s">
        <v>79</v>
      </c>
      <c r="B13" s="510" t="s">
        <v>536</v>
      </c>
      <c r="C13" s="1028"/>
      <c r="D13" s="1028"/>
      <c r="E13" s="512"/>
      <c r="F13" s="511"/>
      <c r="G13" s="511"/>
      <c r="H13" s="134"/>
      <c r="I13" s="511"/>
      <c r="J13" s="511"/>
      <c r="K13" s="511"/>
      <c r="L13" s="511">
        <f>SUBTOTAL(9,L14:L28)</f>
        <v>108387</v>
      </c>
      <c r="M13" s="511">
        <f>SUBTOTAL(9,M14:M28)</f>
        <v>108387</v>
      </c>
      <c r="N13" s="513"/>
      <c r="O13" s="1116"/>
      <c r="P13" s="358"/>
    </row>
    <row r="14" spans="1:23" ht="55.5" customHeight="1">
      <c r="A14" s="138">
        <v>1</v>
      </c>
      <c r="B14" s="139" t="s">
        <v>75</v>
      </c>
      <c r="D14" s="138"/>
      <c r="E14" s="143" t="s">
        <v>76</v>
      </c>
      <c r="F14" s="144">
        <v>1429446</v>
      </c>
      <c r="G14" s="144">
        <v>1029446</v>
      </c>
      <c r="H14" s="144">
        <v>761654</v>
      </c>
      <c r="I14" s="144" t="e">
        <f>SUBTOTAL(9,#REF!)</f>
        <v>#REF!</v>
      </c>
      <c r="J14" s="144">
        <v>58000</v>
      </c>
      <c r="K14" s="144" t="e">
        <f>SUBTOTAL(9,#REF!)</f>
        <v>#REF!</v>
      </c>
      <c r="L14" s="144">
        <f>SUBTOTAL(9,L15:L16)</f>
        <v>43623</v>
      </c>
      <c r="M14" s="144">
        <f>SUBTOTAL(9,M15:M16)</f>
        <v>43623</v>
      </c>
      <c r="N14" s="145"/>
      <c r="O14" s="1116"/>
      <c r="P14" s="358"/>
      <c r="Q14" s="127">
        <v>761654</v>
      </c>
      <c r="R14" s="125">
        <v>7133.6969948001206</v>
      </c>
    </row>
    <row r="15" spans="1:23" s="542" customFormat="1" ht="30.75" customHeight="1">
      <c r="A15" s="546"/>
      <c r="B15" s="543" t="s">
        <v>555</v>
      </c>
      <c r="C15" s="568" t="s">
        <v>42</v>
      </c>
      <c r="D15" s="546"/>
      <c r="E15" s="547"/>
      <c r="F15" s="545"/>
      <c r="G15" s="545"/>
      <c r="H15" s="545"/>
      <c r="I15" s="545"/>
      <c r="J15" s="545"/>
      <c r="K15" s="545"/>
      <c r="L15" s="569">
        <v>4541</v>
      </c>
      <c r="M15" s="569">
        <v>4541</v>
      </c>
      <c r="N15" s="549"/>
      <c r="O15" s="1120" t="s">
        <v>557</v>
      </c>
      <c r="P15" s="570"/>
      <c r="Q15" s="128"/>
    </row>
    <row r="16" spans="1:23" s="542" customFormat="1" ht="29.25" customHeight="1">
      <c r="A16" s="546"/>
      <c r="B16" s="543" t="s">
        <v>556</v>
      </c>
      <c r="C16" s="568" t="s">
        <v>456</v>
      </c>
      <c r="D16" s="546"/>
      <c r="E16" s="547"/>
      <c r="F16" s="545"/>
      <c r="G16" s="545"/>
      <c r="H16" s="545"/>
      <c r="I16" s="545"/>
      <c r="J16" s="545"/>
      <c r="K16" s="545"/>
      <c r="L16" s="1285">
        <f>49386-10304</f>
        <v>39082</v>
      </c>
      <c r="M16" s="545">
        <f>L16</f>
        <v>39082</v>
      </c>
      <c r="N16" s="549"/>
      <c r="O16" s="1120" t="s">
        <v>558</v>
      </c>
      <c r="P16" s="570"/>
      <c r="Q16" s="128"/>
    </row>
    <row r="17" spans="1:22" ht="102">
      <c r="A17" s="270">
        <v>2</v>
      </c>
      <c r="B17" s="139" t="s">
        <v>699</v>
      </c>
      <c r="C17" s="270"/>
      <c r="D17" s="270"/>
      <c r="E17" s="143" t="s">
        <v>461</v>
      </c>
      <c r="F17" s="271">
        <v>6416034</v>
      </c>
      <c r="G17" s="271">
        <v>6299371</v>
      </c>
      <c r="H17" s="272">
        <v>2974907</v>
      </c>
      <c r="I17" s="271"/>
      <c r="J17" s="271">
        <v>120000</v>
      </c>
      <c r="K17" s="271"/>
      <c r="L17" s="144">
        <f>SUBTOTAL(9,L18:L21)</f>
        <v>46500</v>
      </c>
      <c r="M17" s="144">
        <f>SUBTOTAL(9,M18:M21)</f>
        <v>46500</v>
      </c>
      <c r="N17" s="273"/>
      <c r="O17" s="1116" t="s">
        <v>462</v>
      </c>
      <c r="P17" s="358">
        <v>26500</v>
      </c>
      <c r="T17" s="125">
        <f>30450-P17</f>
        <v>3950</v>
      </c>
      <c r="V17" s="540" t="s">
        <v>695</v>
      </c>
    </row>
    <row r="18" spans="1:22" ht="19.5" customHeight="1">
      <c r="A18" s="270"/>
      <c r="B18" s="543" t="s">
        <v>691</v>
      </c>
      <c r="C18" s="270"/>
      <c r="D18" s="270"/>
      <c r="E18" s="360"/>
      <c r="F18" s="271"/>
      <c r="G18" s="271"/>
      <c r="H18" s="272"/>
      <c r="I18" s="271"/>
      <c r="J18" s="271"/>
      <c r="K18" s="271"/>
      <c r="L18" s="271"/>
      <c r="M18" s="271"/>
      <c r="N18" s="273"/>
      <c r="O18" s="539"/>
      <c r="P18" s="358"/>
      <c r="V18" s="125" t="s">
        <v>696</v>
      </c>
    </row>
    <row r="19" spans="1:22" ht="30.75" customHeight="1">
      <c r="A19" s="270"/>
      <c r="B19" s="561" t="s">
        <v>692</v>
      </c>
      <c r="C19" s="546" t="s">
        <v>698</v>
      </c>
      <c r="D19" s="270"/>
      <c r="E19" s="360"/>
      <c r="F19" s="271"/>
      <c r="G19" s="271"/>
      <c r="H19" s="272"/>
      <c r="I19" s="271"/>
      <c r="J19" s="271"/>
      <c r="K19" s="271"/>
      <c r="L19" s="545">
        <v>4500</v>
      </c>
      <c r="M19" s="545">
        <f>L19</f>
        <v>4500</v>
      </c>
      <c r="N19" s="273"/>
      <c r="O19" s="539"/>
      <c r="P19" s="358"/>
    </row>
    <row r="20" spans="1:22" ht="25.5">
      <c r="A20" s="270"/>
      <c r="B20" s="561" t="s">
        <v>693</v>
      </c>
      <c r="C20" s="546" t="s">
        <v>21</v>
      </c>
      <c r="D20" s="270"/>
      <c r="E20" s="360"/>
      <c r="F20" s="271"/>
      <c r="G20" s="271"/>
      <c r="H20" s="272"/>
      <c r="I20" s="271"/>
      <c r="J20" s="271"/>
      <c r="K20" s="271"/>
      <c r="L20" s="1291">
        <f>20000+20000</f>
        <v>40000</v>
      </c>
      <c r="M20" s="1285">
        <f>L20</f>
        <v>40000</v>
      </c>
      <c r="N20" s="273"/>
      <c r="O20" s="539"/>
      <c r="P20" s="358"/>
    </row>
    <row r="21" spans="1:22" ht="31.5" customHeight="1">
      <c r="A21" s="270"/>
      <c r="B21" s="544" t="s">
        <v>694</v>
      </c>
      <c r="C21" s="546" t="s">
        <v>698</v>
      </c>
      <c r="D21" s="270"/>
      <c r="E21" s="360"/>
      <c r="F21" s="271"/>
      <c r="G21" s="271"/>
      <c r="H21" s="272"/>
      <c r="I21" s="271"/>
      <c r="J21" s="271"/>
      <c r="K21" s="271"/>
      <c r="L21" s="545">
        <v>2000</v>
      </c>
      <c r="M21" s="545">
        <f>L21</f>
        <v>2000</v>
      </c>
      <c r="N21" s="273"/>
      <c r="O21" s="539"/>
      <c r="P21" s="358"/>
    </row>
    <row r="22" spans="1:22" ht="86.25" customHeight="1">
      <c r="A22" s="270">
        <v>3</v>
      </c>
      <c r="B22" s="359" t="s">
        <v>688</v>
      </c>
      <c r="C22" s="270"/>
      <c r="D22" s="270"/>
      <c r="E22" s="360" t="s">
        <v>690</v>
      </c>
      <c r="F22" s="271">
        <v>478390</v>
      </c>
      <c r="G22" s="271">
        <f>F22</f>
        <v>478390</v>
      </c>
      <c r="H22" s="272">
        <f>145379+222655</f>
        <v>368034</v>
      </c>
      <c r="I22" s="271"/>
      <c r="J22" s="271"/>
      <c r="K22" s="271"/>
      <c r="L22" s="144">
        <f>SUBTOTAL(9,L23:L23)</f>
        <v>3950</v>
      </c>
      <c r="M22" s="144">
        <f>SUBTOTAL(9,M23:M23)</f>
        <v>3950</v>
      </c>
      <c r="N22" s="273"/>
      <c r="O22" s="539"/>
      <c r="P22" s="358" t="s">
        <v>700</v>
      </c>
    </row>
    <row r="23" spans="1:22" s="542" customFormat="1" ht="29.25" customHeight="1">
      <c r="A23" s="546"/>
      <c r="B23" s="543" t="s">
        <v>555</v>
      </c>
      <c r="C23" s="546" t="s">
        <v>689</v>
      </c>
      <c r="D23" s="546"/>
      <c r="E23" s="547"/>
      <c r="F23" s="545"/>
      <c r="G23" s="545"/>
      <c r="H23" s="548"/>
      <c r="I23" s="545"/>
      <c r="J23" s="545"/>
      <c r="K23" s="545"/>
      <c r="L23" s="545">
        <v>3950</v>
      </c>
      <c r="M23" s="545">
        <v>3950</v>
      </c>
      <c r="N23" s="549"/>
      <c r="O23" s="1115" t="s">
        <v>697</v>
      </c>
      <c r="P23" s="541">
        <v>222655</v>
      </c>
      <c r="T23" s="128">
        <f>P23+H23</f>
        <v>222655</v>
      </c>
      <c r="U23" s="128">
        <f>T23-31000</f>
        <v>191655</v>
      </c>
    </row>
    <row r="24" spans="1:22" ht="40.5" customHeight="1">
      <c r="A24" s="138">
        <v>4</v>
      </c>
      <c r="B24" s="139" t="s">
        <v>523</v>
      </c>
      <c r="C24" s="138" t="s">
        <v>42</v>
      </c>
      <c r="D24" s="138"/>
      <c r="E24" s="143" t="s">
        <v>524</v>
      </c>
      <c r="F24" s="144">
        <v>734294</v>
      </c>
      <c r="G24" s="144">
        <f>F24</f>
        <v>734294</v>
      </c>
      <c r="H24" s="140">
        <v>540686</v>
      </c>
      <c r="I24" s="144"/>
      <c r="J24" s="144"/>
      <c r="K24" s="144"/>
      <c r="L24" s="144">
        <v>6000</v>
      </c>
      <c r="M24" s="144">
        <f>L24</f>
        <v>6000</v>
      </c>
      <c r="N24" s="145"/>
      <c r="O24" s="1116" t="s">
        <v>1474</v>
      </c>
      <c r="P24" s="358"/>
    </row>
    <row r="25" spans="1:22" ht="53.25" customHeight="1">
      <c r="A25" s="138">
        <v>5</v>
      </c>
      <c r="B25" s="139" t="s">
        <v>530</v>
      </c>
      <c r="C25" s="138" t="s">
        <v>29</v>
      </c>
      <c r="D25" s="138"/>
      <c r="E25" s="143" t="s">
        <v>477</v>
      </c>
      <c r="F25" s="144">
        <v>2838875</v>
      </c>
      <c r="G25" s="144">
        <v>13936</v>
      </c>
      <c r="H25" s="140"/>
      <c r="I25" s="144"/>
      <c r="J25" s="144"/>
      <c r="K25" s="144"/>
      <c r="L25" s="144">
        <v>2514</v>
      </c>
      <c r="M25" s="144">
        <f>L25</f>
        <v>2514</v>
      </c>
      <c r="N25" s="145"/>
      <c r="O25" s="1116" t="s">
        <v>525</v>
      </c>
      <c r="P25" s="358"/>
    </row>
    <row r="26" spans="1:22" s="694" customFormat="1" ht="86.25" customHeight="1">
      <c r="A26" s="270">
        <v>6</v>
      </c>
      <c r="B26" s="359" t="s">
        <v>782</v>
      </c>
      <c r="C26" s="270" t="s">
        <v>436</v>
      </c>
      <c r="D26" s="270"/>
      <c r="E26" s="360" t="s">
        <v>783</v>
      </c>
      <c r="F26" s="271">
        <v>13678</v>
      </c>
      <c r="G26" s="271">
        <v>7500</v>
      </c>
      <c r="H26" s="272">
        <v>7428</v>
      </c>
      <c r="I26" s="271"/>
      <c r="J26" s="271"/>
      <c r="K26" s="271"/>
      <c r="L26" s="271">
        <v>800</v>
      </c>
      <c r="M26" s="271">
        <f>L26</f>
        <v>800</v>
      </c>
      <c r="N26" s="273"/>
      <c r="O26" s="1115" t="s">
        <v>1475</v>
      </c>
      <c r="P26" s="693"/>
    </row>
    <row r="27" spans="1:22" s="694" customFormat="1" ht="55.5" customHeight="1">
      <c r="A27" s="1053">
        <v>7</v>
      </c>
      <c r="B27" s="1121" t="s">
        <v>1407</v>
      </c>
      <c r="C27" s="1053" t="s">
        <v>67</v>
      </c>
      <c r="D27" s="1053"/>
      <c r="E27" s="1065" t="s">
        <v>1408</v>
      </c>
      <c r="F27" s="1055">
        <v>65905</v>
      </c>
      <c r="G27" s="1055">
        <v>5600</v>
      </c>
      <c r="H27" s="1122"/>
      <c r="I27" s="1055"/>
      <c r="J27" s="1055"/>
      <c r="K27" s="1055"/>
      <c r="L27" s="1055">
        <v>5000</v>
      </c>
      <c r="M27" s="1055">
        <f>L27</f>
        <v>5000</v>
      </c>
      <c r="N27" s="1056"/>
      <c r="O27" s="1118" t="s">
        <v>1409</v>
      </c>
      <c r="P27" s="693"/>
    </row>
    <row r="28" spans="1:22">
      <c r="A28" s="270"/>
      <c r="B28" s="359"/>
      <c r="C28" s="270"/>
      <c r="D28" s="270"/>
      <c r="E28" s="360"/>
      <c r="F28" s="271"/>
      <c r="G28" s="271"/>
      <c r="H28" s="272"/>
      <c r="I28" s="271"/>
      <c r="J28" s="271"/>
      <c r="K28" s="271"/>
      <c r="L28" s="271"/>
      <c r="M28" s="271"/>
      <c r="N28" s="273"/>
      <c r="O28" s="1115"/>
      <c r="P28" s="1269">
        <f>L29+L33</f>
        <v>1131300</v>
      </c>
    </row>
    <row r="29" spans="1:22" s="514" customFormat="1" ht="41.25" customHeight="1">
      <c r="A29" s="1028" t="s">
        <v>110</v>
      </c>
      <c r="B29" s="510" t="s">
        <v>463</v>
      </c>
      <c r="C29" s="1028"/>
      <c r="D29" s="1028"/>
      <c r="E29" s="512"/>
      <c r="F29" s="511"/>
      <c r="G29" s="511"/>
      <c r="H29" s="134"/>
      <c r="I29" s="511"/>
      <c r="J29" s="511"/>
      <c r="K29" s="511"/>
      <c r="L29" s="511">
        <f>SUBTOTAL(9,L30:L32)</f>
        <v>770000</v>
      </c>
      <c r="M29" s="511">
        <f>SUBTOTAL(9,M30:M32)</f>
        <v>1040000</v>
      </c>
      <c r="N29" s="513"/>
      <c r="O29" s="1116"/>
      <c r="P29" s="358"/>
    </row>
    <row r="30" spans="1:22" ht="152.25" customHeight="1">
      <c r="A30" s="138">
        <v>1</v>
      </c>
      <c r="B30" s="139" t="s">
        <v>206</v>
      </c>
      <c r="C30" s="138" t="s">
        <v>464</v>
      </c>
      <c r="D30" s="138"/>
      <c r="E30" s="143" t="s">
        <v>207</v>
      </c>
      <c r="F30" s="144">
        <v>1298822</v>
      </c>
      <c r="G30" s="144">
        <v>1084828</v>
      </c>
      <c r="H30" s="140">
        <v>200000</v>
      </c>
      <c r="I30" s="144"/>
      <c r="J30" s="144">
        <v>200000</v>
      </c>
      <c r="K30" s="144"/>
      <c r="L30" s="144">
        <v>650000</v>
      </c>
      <c r="M30" s="144">
        <f>J30+L30</f>
        <v>850000</v>
      </c>
      <c r="N30" s="145"/>
      <c r="O30" s="1117" t="s">
        <v>1525</v>
      </c>
      <c r="P30" s="358">
        <f>M30/G30</f>
        <v>0.78353434830221935</v>
      </c>
      <c r="V30" s="125" t="s">
        <v>1454</v>
      </c>
    </row>
    <row r="31" spans="1:22" ht="56.25" customHeight="1">
      <c r="A31" s="138">
        <v>2</v>
      </c>
      <c r="B31" s="146" t="s">
        <v>259</v>
      </c>
      <c r="C31" s="138" t="s">
        <v>465</v>
      </c>
      <c r="D31" s="138"/>
      <c r="E31" s="138" t="s">
        <v>260</v>
      </c>
      <c r="F31" s="147">
        <v>429709</v>
      </c>
      <c r="G31" s="147">
        <v>260157</v>
      </c>
      <c r="H31" s="144">
        <v>120000</v>
      </c>
      <c r="I31" s="144"/>
      <c r="J31" s="144">
        <v>70000</v>
      </c>
      <c r="K31" s="144"/>
      <c r="L31" s="144">
        <v>120000</v>
      </c>
      <c r="M31" s="144">
        <f>J31+L31</f>
        <v>190000</v>
      </c>
      <c r="N31" s="145"/>
      <c r="O31" s="1116" t="s">
        <v>701</v>
      </c>
      <c r="P31" s="503">
        <f>220000/G31</f>
        <v>0.84564320775531698</v>
      </c>
      <c r="Q31" s="148"/>
      <c r="R31" s="127"/>
      <c r="S31" s="149"/>
    </row>
    <row r="32" spans="1:22" ht="11.25" customHeight="1">
      <c r="A32" s="138"/>
      <c r="B32" s="139"/>
      <c r="C32" s="138"/>
      <c r="D32" s="138"/>
      <c r="E32" s="143"/>
      <c r="F32" s="144"/>
      <c r="G32" s="144"/>
      <c r="H32" s="140"/>
      <c r="I32" s="144"/>
      <c r="J32" s="144"/>
      <c r="K32" s="144"/>
      <c r="L32" s="144"/>
      <c r="M32" s="144"/>
      <c r="N32" s="145"/>
      <c r="O32" s="1116"/>
      <c r="P32" s="358"/>
    </row>
    <row r="33" spans="1:21" ht="29.25" customHeight="1">
      <c r="A33" s="1028" t="s">
        <v>111</v>
      </c>
      <c r="B33" s="510" t="s">
        <v>467</v>
      </c>
      <c r="C33" s="515"/>
      <c r="D33" s="516"/>
      <c r="E33" s="517"/>
      <c r="F33" s="518"/>
      <c r="G33" s="518"/>
      <c r="H33" s="519"/>
      <c r="I33" s="520"/>
      <c r="J33" s="520"/>
      <c r="K33" s="521"/>
      <c r="L33" s="511">
        <f>SUBTOTAL(9,L34:L40)</f>
        <v>361300</v>
      </c>
      <c r="M33" s="511">
        <f>SUBTOTAL(9,M34:M40)</f>
        <v>811300</v>
      </c>
      <c r="N33" s="145"/>
      <c r="O33" s="1116"/>
      <c r="P33" s="358"/>
      <c r="Q33" s="148"/>
      <c r="R33" s="522"/>
      <c r="S33" s="149"/>
      <c r="T33" s="148"/>
      <c r="U33" s="148"/>
    </row>
    <row r="34" spans="1:21" ht="60.75" customHeight="1">
      <c r="A34" s="138">
        <v>1</v>
      </c>
      <c r="B34" s="139" t="s">
        <v>17</v>
      </c>
      <c r="C34" s="138" t="s">
        <v>466</v>
      </c>
      <c r="D34" s="138"/>
      <c r="E34" s="143" t="s">
        <v>185</v>
      </c>
      <c r="F34" s="144">
        <v>2109868</v>
      </c>
      <c r="G34" s="144">
        <v>2109868</v>
      </c>
      <c r="H34" s="140">
        <v>450000</v>
      </c>
      <c r="I34" s="144"/>
      <c r="J34" s="144">
        <f>H34</f>
        <v>450000</v>
      </c>
      <c r="K34" s="144"/>
      <c r="L34" s="1290">
        <f>120000-20000</f>
        <v>100000</v>
      </c>
      <c r="M34" s="1243">
        <f>J34+L34</f>
        <v>550000</v>
      </c>
      <c r="N34" s="145"/>
      <c r="O34" s="1116" t="s">
        <v>1529</v>
      </c>
      <c r="P34" s="503">
        <f>M34/G34</f>
        <v>0.26067981504056176</v>
      </c>
      <c r="T34" s="1250" t="s">
        <v>1513</v>
      </c>
      <c r="U34" s="1251"/>
    </row>
    <row r="35" spans="1:21" ht="104.25" customHeight="1">
      <c r="A35" s="138">
        <v>2</v>
      </c>
      <c r="B35" s="146" t="s">
        <v>468</v>
      </c>
      <c r="C35" s="138" t="s">
        <v>465</v>
      </c>
      <c r="D35" s="138"/>
      <c r="E35" s="138" t="s">
        <v>469</v>
      </c>
      <c r="F35" s="147">
        <v>404451</v>
      </c>
      <c r="G35" s="147">
        <v>100000</v>
      </c>
      <c r="H35" s="144"/>
      <c r="I35" s="144"/>
      <c r="J35" s="144"/>
      <c r="K35" s="144"/>
      <c r="L35" s="144">
        <v>100000</v>
      </c>
      <c r="M35" s="144">
        <v>100000</v>
      </c>
      <c r="N35" s="145"/>
      <c r="O35" s="1116" t="s">
        <v>1455</v>
      </c>
      <c r="P35" s="358"/>
      <c r="Q35" s="148"/>
      <c r="R35" s="127"/>
      <c r="S35" s="149"/>
    </row>
    <row r="36" spans="1:21" s="694" customFormat="1" ht="144" customHeight="1">
      <c r="A36" s="1053">
        <v>3</v>
      </c>
      <c r="B36" s="150" t="s">
        <v>1410</v>
      </c>
      <c r="C36" s="1053" t="s">
        <v>29</v>
      </c>
      <c r="D36" s="1053"/>
      <c r="E36" s="1053" t="s">
        <v>1401</v>
      </c>
      <c r="F36" s="1054">
        <v>172164</v>
      </c>
      <c r="G36" s="1246">
        <v>100000</v>
      </c>
      <c r="H36" s="1055"/>
      <c r="I36" s="1055"/>
      <c r="J36" s="1055"/>
      <c r="K36" s="1055"/>
      <c r="L36" s="1242">
        <v>100000</v>
      </c>
      <c r="M36" s="1242">
        <f>L36</f>
        <v>100000</v>
      </c>
      <c r="N36" s="1056"/>
      <c r="O36" s="1119" t="s">
        <v>1514</v>
      </c>
      <c r="P36" s="693"/>
      <c r="Q36" s="1070"/>
      <c r="R36" s="1071"/>
      <c r="S36" s="1072"/>
      <c r="T36" s="1249" t="s">
        <v>1512</v>
      </c>
      <c r="U36" s="1252"/>
    </row>
    <row r="37" spans="1:21" ht="51.75" customHeight="1">
      <c r="A37" s="138">
        <v>4</v>
      </c>
      <c r="B37" s="146" t="s">
        <v>470</v>
      </c>
      <c r="C37" s="138" t="s">
        <v>471</v>
      </c>
      <c r="D37" s="138"/>
      <c r="E37" s="138" t="s">
        <v>472</v>
      </c>
      <c r="F37" s="147">
        <v>70000</v>
      </c>
      <c r="G37" s="147">
        <v>30000</v>
      </c>
      <c r="H37" s="144"/>
      <c r="I37" s="144"/>
      <c r="J37" s="144"/>
      <c r="K37" s="144"/>
      <c r="L37" s="144">
        <v>10000</v>
      </c>
      <c r="M37" s="144">
        <v>10000</v>
      </c>
      <c r="N37" s="145"/>
      <c r="O37" s="1116" t="s">
        <v>702</v>
      </c>
      <c r="P37" s="358"/>
      <c r="Q37" s="148"/>
      <c r="R37" s="127"/>
      <c r="S37" s="149"/>
    </row>
    <row r="38" spans="1:21" ht="42" customHeight="1">
      <c r="A38" s="1053">
        <v>5</v>
      </c>
      <c r="B38" s="146" t="s">
        <v>473</v>
      </c>
      <c r="C38" s="138" t="s">
        <v>38</v>
      </c>
      <c r="D38" s="138"/>
      <c r="E38" s="138" t="s">
        <v>474</v>
      </c>
      <c r="F38" s="147">
        <v>521115</v>
      </c>
      <c r="G38" s="147">
        <f>F38</f>
        <v>521115</v>
      </c>
      <c r="H38" s="144">
        <v>868</v>
      </c>
      <c r="I38" s="144"/>
      <c r="J38" s="144"/>
      <c r="K38" s="144"/>
      <c r="L38" s="144">
        <v>50000</v>
      </c>
      <c r="M38" s="144">
        <v>50000</v>
      </c>
      <c r="N38" s="145"/>
      <c r="O38" s="1116" t="s">
        <v>526</v>
      </c>
      <c r="P38" s="358"/>
      <c r="Q38" s="148"/>
      <c r="R38" s="127"/>
      <c r="S38" s="149"/>
    </row>
    <row r="39" spans="1:21" ht="43.5" customHeight="1">
      <c r="A39" s="138">
        <v>6</v>
      </c>
      <c r="B39" s="150" t="s">
        <v>548</v>
      </c>
      <c r="C39" s="138" t="s">
        <v>475</v>
      </c>
      <c r="D39" s="138"/>
      <c r="E39" s="138" t="s">
        <v>476</v>
      </c>
      <c r="F39" s="147">
        <v>44884</v>
      </c>
      <c r="G39" s="147">
        <f>F39-40500</f>
        <v>4384</v>
      </c>
      <c r="H39" s="144">
        <v>43214</v>
      </c>
      <c r="I39" s="144"/>
      <c r="J39" s="144"/>
      <c r="K39" s="144"/>
      <c r="L39" s="144">
        <v>1300</v>
      </c>
      <c r="M39" s="144">
        <f>L39</f>
        <v>1300</v>
      </c>
      <c r="N39" s="145"/>
      <c r="O39" s="1116" t="s">
        <v>532</v>
      </c>
      <c r="P39" s="358"/>
      <c r="Q39" s="148">
        <v>40500</v>
      </c>
      <c r="R39" s="127">
        <f>F39-Q39</f>
        <v>4384</v>
      </c>
      <c r="S39" s="309">
        <v>2714</v>
      </c>
      <c r="T39" s="127">
        <f>R39-S39</f>
        <v>1670</v>
      </c>
    </row>
    <row r="40" spans="1:21" ht="12" customHeight="1">
      <c r="A40" s="138"/>
      <c r="B40" s="150"/>
      <c r="C40" s="138"/>
      <c r="D40" s="138"/>
      <c r="E40" s="138"/>
      <c r="F40" s="147"/>
      <c r="G40" s="147"/>
      <c r="H40" s="144"/>
      <c r="I40" s="144"/>
      <c r="J40" s="144"/>
      <c r="K40" s="144"/>
      <c r="L40" s="144"/>
      <c r="M40" s="144"/>
      <c r="N40" s="145"/>
      <c r="O40" s="1116"/>
      <c r="P40" s="358"/>
      <c r="Q40" s="148"/>
      <c r="R40" s="127"/>
      <c r="S40" s="149"/>
    </row>
    <row r="41" spans="1:21" s="514" customFormat="1" ht="48">
      <c r="A41" s="1028" t="s">
        <v>114</v>
      </c>
      <c r="B41" s="523" t="s">
        <v>1519</v>
      </c>
      <c r="C41" s="1028"/>
      <c r="D41" s="1028"/>
      <c r="E41" s="1028"/>
      <c r="F41" s="524"/>
      <c r="G41" s="524"/>
      <c r="H41" s="511"/>
      <c r="I41" s="511"/>
      <c r="J41" s="511"/>
      <c r="K41" s="511"/>
      <c r="L41" s="511">
        <v>500000</v>
      </c>
      <c r="M41" s="511">
        <f>L41</f>
        <v>500000</v>
      </c>
      <c r="N41" s="513"/>
      <c r="O41" s="1117" t="s">
        <v>1456</v>
      </c>
      <c r="P41" s="358"/>
      <c r="Q41" s="525"/>
      <c r="R41" s="526"/>
      <c r="S41" s="527"/>
      <c r="T41" s="526">
        <f>L33+L29</f>
        <v>1131300</v>
      </c>
    </row>
  </sheetData>
  <autoFilter ref="A6:O41"/>
  <mergeCells count="15">
    <mergeCell ref="Q4:Q5"/>
    <mergeCell ref="A1:O1"/>
    <mergeCell ref="A2:O2"/>
    <mergeCell ref="M3:O3"/>
    <mergeCell ref="A4:A5"/>
    <mergeCell ref="B4:B5"/>
    <mergeCell ref="C4:C5"/>
    <mergeCell ref="D4:D5"/>
    <mergeCell ref="E4:E5"/>
    <mergeCell ref="F4:G4"/>
    <mergeCell ref="H4:J4"/>
    <mergeCell ref="M4:M5"/>
    <mergeCell ref="N4:N5"/>
    <mergeCell ref="O4:O5"/>
    <mergeCell ref="K4:L5"/>
  </mergeCells>
  <pageMargins left="0.23622047244094491" right="0.11811023622047245" top="0.25" bottom="0.11811023622047245" header="0.11811023622047245" footer="0.11811023622047245"/>
  <pageSetup paperSize="9" scale="83" orientation="landscape" r:id="rId1"/>
  <headerFooter differentFirst="1">
    <oddFooter>&amp;C&amp;P</oddFooter>
  </headerFooter>
  <ignoredErrors>
    <ignoredError sqref="L14"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I56"/>
  <sheetViews>
    <sheetView topLeftCell="A2" zoomScale="85" zoomScaleNormal="85" workbookViewId="0">
      <pane xSplit="2" ySplit="5" topLeftCell="C7" activePane="bottomRight" state="frozen"/>
      <selection activeCell="A2" sqref="A2"/>
      <selection pane="topRight" activeCell="C2" sqref="C2"/>
      <selection pane="bottomLeft" activeCell="A7" sqref="A7"/>
      <selection pane="bottomRight" activeCell="L16" sqref="L16"/>
    </sheetView>
  </sheetViews>
  <sheetFormatPr defaultColWidth="12.5703125" defaultRowHeight="12.75"/>
  <cols>
    <col min="1" max="1" width="4.28515625" style="96" customWidth="1"/>
    <col min="2" max="2" width="35" style="95" customWidth="1"/>
    <col min="3" max="3" width="15" style="97" customWidth="1"/>
    <col min="4" max="4" width="9.42578125" style="96" hidden="1" customWidth="1"/>
    <col min="5" max="5" width="13.7109375" style="95" hidden="1" customWidth="1"/>
    <col min="6" max="6" width="9.7109375" style="96" customWidth="1"/>
    <col min="7" max="7" width="12.7109375" style="96" customWidth="1"/>
    <col min="8" max="8" width="14" style="98" customWidth="1"/>
    <col min="9" max="9" width="13.28515625" style="98" customWidth="1"/>
    <col min="10" max="10" width="6.28515625" style="96" customWidth="1"/>
    <col min="11" max="11" width="11.42578125" style="95" customWidth="1"/>
    <col min="12" max="13" width="13.85546875" style="99" customWidth="1"/>
    <col min="14" max="14" width="14.5703125" style="99" customWidth="1"/>
    <col min="15" max="15" width="13.85546875" style="99" customWidth="1"/>
    <col min="16" max="16" width="12.42578125" style="98" customWidth="1"/>
    <col min="17" max="17" width="11.7109375" style="99" customWidth="1"/>
    <col min="18" max="18" width="20.140625" style="97" customWidth="1"/>
    <col min="19" max="19" width="32" style="94" hidden="1" customWidth="1"/>
    <col min="20" max="20" width="22.42578125" style="94" hidden="1" customWidth="1"/>
    <col min="21" max="21" width="0" style="94" hidden="1" customWidth="1"/>
    <col min="22" max="22" width="2.85546875" style="94" hidden="1" customWidth="1"/>
    <col min="23" max="23" width="26.85546875" style="94" customWidth="1"/>
    <col min="24" max="24" width="12.5703125" style="94"/>
    <col min="25" max="25" width="13.28515625" style="94" bestFit="1" customWidth="1"/>
    <col min="26" max="33" width="12.5703125" style="94"/>
    <col min="34" max="16384" width="12.5703125" style="95"/>
  </cols>
  <sheetData>
    <row r="1" spans="1:33" ht="18" hidden="1" customHeight="1">
      <c r="A1" s="91"/>
      <c r="B1" s="91"/>
      <c r="C1" s="92"/>
      <c r="D1" s="93"/>
      <c r="E1" s="93"/>
      <c r="F1" s="93"/>
      <c r="G1" s="93"/>
      <c r="H1" s="93"/>
      <c r="I1" s="93"/>
      <c r="J1" s="93"/>
      <c r="K1" s="93"/>
      <c r="L1" s="93"/>
      <c r="M1" s="93"/>
      <c r="N1" s="93"/>
      <c r="O1" s="93"/>
      <c r="P1" s="93"/>
      <c r="Q1" s="93"/>
      <c r="R1" s="93"/>
    </row>
    <row r="2" spans="1:33" ht="28.5" customHeight="1">
      <c r="A2" s="1416" t="s">
        <v>1531</v>
      </c>
      <c r="B2" s="1416"/>
      <c r="C2" s="1416"/>
      <c r="D2" s="1416"/>
      <c r="E2" s="1416"/>
      <c r="F2" s="1416"/>
      <c r="G2" s="1416"/>
      <c r="H2" s="1416"/>
      <c r="I2" s="1416"/>
      <c r="J2" s="1416"/>
      <c r="K2" s="1416"/>
      <c r="L2" s="1416"/>
      <c r="M2" s="1416"/>
      <c r="N2" s="1416"/>
      <c r="O2" s="1416"/>
      <c r="P2" s="1416"/>
      <c r="Q2" s="1416"/>
      <c r="R2" s="1416"/>
    </row>
    <row r="3" spans="1:33" ht="22.5" customHeight="1">
      <c r="A3" s="1417" t="str">
        <f>'B7 PA PHAN BO, DIEU HOA'!A2:O2</f>
        <v>(Kèm theo Nghị quyết số 267/2020/NQ-HĐND ngày 09/7/2020 của HĐND tỉnh Quảng Ninh)</v>
      </c>
      <c r="B3" s="1417"/>
      <c r="C3" s="1417"/>
      <c r="D3" s="1417"/>
      <c r="E3" s="1417"/>
      <c r="F3" s="1417"/>
      <c r="G3" s="1417"/>
      <c r="H3" s="1417"/>
      <c r="I3" s="1417"/>
      <c r="J3" s="1417"/>
      <c r="K3" s="1417"/>
      <c r="L3" s="1417"/>
      <c r="M3" s="1417"/>
      <c r="N3" s="1417"/>
      <c r="O3" s="1417"/>
      <c r="P3" s="1417"/>
      <c r="Q3" s="1417"/>
      <c r="R3" s="1417"/>
    </row>
    <row r="4" spans="1:33" ht="22.5" customHeight="1">
      <c r="O4" s="100"/>
      <c r="Q4" s="101"/>
      <c r="R4" s="101" t="s">
        <v>375</v>
      </c>
      <c r="W4" s="102"/>
    </row>
    <row r="5" spans="1:33" ht="14.25">
      <c r="A5" s="1418" t="s">
        <v>376</v>
      </c>
      <c r="B5" s="1418" t="s">
        <v>377</v>
      </c>
      <c r="C5" s="1418" t="s">
        <v>345</v>
      </c>
      <c r="D5" s="1418" t="s">
        <v>354</v>
      </c>
      <c r="E5" s="1418" t="s">
        <v>378</v>
      </c>
      <c r="F5" s="1418" t="s">
        <v>379</v>
      </c>
      <c r="G5" s="1418"/>
      <c r="H5" s="1418"/>
      <c r="I5" s="1418"/>
      <c r="J5" s="1418" t="s">
        <v>380</v>
      </c>
      <c r="K5" s="1418"/>
      <c r="L5" s="1418"/>
      <c r="M5" s="1418"/>
      <c r="N5" s="1414" t="s">
        <v>381</v>
      </c>
      <c r="O5" s="1414"/>
      <c r="P5" s="1414" t="s">
        <v>382</v>
      </c>
      <c r="Q5" s="1414" t="s">
        <v>57</v>
      </c>
      <c r="R5" s="1415" t="s">
        <v>77</v>
      </c>
      <c r="S5" s="102">
        <f>S6-Q7</f>
        <v>51556325.748299986</v>
      </c>
    </row>
    <row r="6" spans="1:33" ht="42.75">
      <c r="A6" s="1418"/>
      <c r="B6" s="1418"/>
      <c r="C6" s="1418"/>
      <c r="D6" s="1418"/>
      <c r="E6" s="1418"/>
      <c r="F6" s="370" t="s">
        <v>383</v>
      </c>
      <c r="G6" s="370" t="s">
        <v>384</v>
      </c>
      <c r="H6" s="369" t="s">
        <v>70</v>
      </c>
      <c r="I6" s="369" t="s">
        <v>385</v>
      </c>
      <c r="J6" s="370" t="s">
        <v>383</v>
      </c>
      <c r="K6" s="370" t="s">
        <v>384</v>
      </c>
      <c r="L6" s="369" t="s">
        <v>386</v>
      </c>
      <c r="M6" s="369" t="s">
        <v>385</v>
      </c>
      <c r="N6" s="369" t="s">
        <v>361</v>
      </c>
      <c r="O6" s="369" t="s">
        <v>385</v>
      </c>
      <c r="P6" s="1414"/>
      <c r="Q6" s="1414"/>
      <c r="R6" s="1415"/>
      <c r="S6" s="102">
        <v>242148868</v>
      </c>
      <c r="V6" s="102" t="e">
        <f>S6-#REF!</f>
        <v>#REF!</v>
      </c>
      <c r="X6" s="355"/>
      <c r="Y6" s="94">
        <v>194314</v>
      </c>
      <c r="Z6" s="102">
        <f>W7-Y6</f>
        <v>47834.867999999988</v>
      </c>
    </row>
    <row r="7" spans="1:33" s="93" customFormat="1" ht="33" customHeight="1">
      <c r="A7" s="531"/>
      <c r="B7" s="370" t="s">
        <v>361</v>
      </c>
      <c r="C7" s="370"/>
      <c r="D7" s="531"/>
      <c r="E7" s="531"/>
      <c r="F7" s="532"/>
      <c r="G7" s="532"/>
      <c r="H7" s="532">
        <f>SUBTOTAL(9,H8:H36)</f>
        <v>1872533031</v>
      </c>
      <c r="I7" s="532">
        <f>SUBTOTAL(9,I8:I36)</f>
        <v>1163255129</v>
      </c>
      <c r="J7" s="532"/>
      <c r="K7" s="532"/>
      <c r="L7" s="532">
        <f t="shared" ref="L7:Q7" si="0">SUBTOTAL(9,L8:L36)</f>
        <v>2552576714.4879999</v>
      </c>
      <c r="M7" s="532">
        <f t="shared" si="0"/>
        <v>1884452775.2516999</v>
      </c>
      <c r="N7" s="532">
        <f t="shared" si="0"/>
        <v>2358958237</v>
      </c>
      <c r="O7" s="532">
        <f t="shared" si="0"/>
        <v>1693860233</v>
      </c>
      <c r="P7" s="532">
        <f t="shared" si="0"/>
        <v>190592542.25170001</v>
      </c>
      <c r="Q7" s="532">
        <f t="shared" si="0"/>
        <v>190592542.25170001</v>
      </c>
      <c r="R7" s="369"/>
      <c r="S7" s="533">
        <f>242149-152839</f>
        <v>89310</v>
      </c>
      <c r="T7" s="533"/>
      <c r="U7" s="533"/>
      <c r="V7" s="534">
        <v>56536</v>
      </c>
      <c r="W7" s="691">
        <v>242148.86799999999</v>
      </c>
      <c r="X7" s="692">
        <f>W7+56536.075+18315.057</f>
        <v>317000</v>
      </c>
      <c r="Y7" s="948">
        <f>W7-Q7/1000</f>
        <v>51556.325748299976</v>
      </c>
      <c r="Z7" s="534">
        <f>X7-W7</f>
        <v>74851.132000000012</v>
      </c>
      <c r="AA7" s="533"/>
      <c r="AB7" s="533"/>
      <c r="AC7" s="533"/>
      <c r="AD7" s="533"/>
      <c r="AE7" s="533"/>
      <c r="AF7" s="533"/>
      <c r="AG7" s="533"/>
    </row>
    <row r="8" spans="1:33" s="94" customFormat="1" ht="57" customHeight="1">
      <c r="A8" s="103">
        <v>1</v>
      </c>
      <c r="B8" s="104" t="s">
        <v>387</v>
      </c>
      <c r="C8" s="105" t="s">
        <v>388</v>
      </c>
      <c r="D8" s="106"/>
      <c r="E8" s="103"/>
      <c r="F8" s="103" t="s">
        <v>389</v>
      </c>
      <c r="G8" s="107" t="s">
        <v>390</v>
      </c>
      <c r="H8" s="108">
        <v>128282</v>
      </c>
      <c r="I8" s="108">
        <f>H8</f>
        <v>128282</v>
      </c>
      <c r="J8" s="106">
        <v>305</v>
      </c>
      <c r="K8" s="109">
        <v>43851</v>
      </c>
      <c r="L8" s="110">
        <v>119931691</v>
      </c>
      <c r="M8" s="110">
        <f>L8</f>
        <v>119931691</v>
      </c>
      <c r="N8" s="110">
        <v>116500000</v>
      </c>
      <c r="O8" s="110">
        <f>N8</f>
        <v>116500000</v>
      </c>
      <c r="P8" s="110">
        <f>M8-O8</f>
        <v>3431691</v>
      </c>
      <c r="Q8" s="110">
        <f t="shared" ref="Q8:Q10" si="1">P8</f>
        <v>3431691</v>
      </c>
      <c r="R8" s="103"/>
      <c r="S8" s="94" t="s">
        <v>391</v>
      </c>
      <c r="T8" s="111" t="s">
        <v>392</v>
      </c>
      <c r="V8" s="102">
        <f>S6-Q7</f>
        <v>51556325.748299986</v>
      </c>
      <c r="W8" s="102"/>
    </row>
    <row r="9" spans="1:33" s="94" customFormat="1" ht="45.75" customHeight="1">
      <c r="A9" s="103">
        <v>2</v>
      </c>
      <c r="B9" s="112" t="s">
        <v>393</v>
      </c>
      <c r="C9" s="103" t="s">
        <v>47</v>
      </c>
      <c r="D9" s="106"/>
      <c r="E9" s="103" t="s">
        <v>394</v>
      </c>
      <c r="F9" s="113">
        <v>3671</v>
      </c>
      <c r="G9" s="107">
        <v>42674</v>
      </c>
      <c r="H9" s="108">
        <v>45000000</v>
      </c>
      <c r="I9" s="108">
        <v>45000000</v>
      </c>
      <c r="J9" s="106">
        <v>306</v>
      </c>
      <c r="K9" s="109">
        <v>43851</v>
      </c>
      <c r="L9" s="110">
        <v>42921972</v>
      </c>
      <c r="M9" s="110">
        <v>42921972</v>
      </c>
      <c r="N9" s="110">
        <v>34000000</v>
      </c>
      <c r="O9" s="110">
        <f>N9</f>
        <v>34000000</v>
      </c>
      <c r="P9" s="110">
        <f>M9-O9</f>
        <v>8921972</v>
      </c>
      <c r="Q9" s="110">
        <f t="shared" si="1"/>
        <v>8921972</v>
      </c>
      <c r="R9" s="103"/>
      <c r="S9" s="94" t="s">
        <v>391</v>
      </c>
      <c r="W9" s="94">
        <f>50000-37034</f>
        <v>12966</v>
      </c>
    </row>
    <row r="10" spans="1:33" s="94" customFormat="1" ht="33.6" customHeight="1">
      <c r="A10" s="103">
        <v>3</v>
      </c>
      <c r="B10" s="112" t="s">
        <v>395</v>
      </c>
      <c r="C10" s="103" t="s">
        <v>47</v>
      </c>
      <c r="D10" s="106"/>
      <c r="E10" s="103" t="s">
        <v>396</v>
      </c>
      <c r="F10" s="103">
        <v>4061</v>
      </c>
      <c r="G10" s="107">
        <v>43038</v>
      </c>
      <c r="H10" s="108">
        <v>102512000</v>
      </c>
      <c r="I10" s="108">
        <v>99512000</v>
      </c>
      <c r="J10" s="106">
        <v>1042</v>
      </c>
      <c r="K10" s="109">
        <v>43908</v>
      </c>
      <c r="L10" s="110">
        <v>96198458</v>
      </c>
      <c r="M10" s="110">
        <v>95727466</v>
      </c>
      <c r="N10" s="110">
        <v>90470992</v>
      </c>
      <c r="O10" s="110">
        <v>90000000</v>
      </c>
      <c r="P10" s="110">
        <f>M10-O10</f>
        <v>5727466</v>
      </c>
      <c r="Q10" s="110">
        <f t="shared" si="1"/>
        <v>5727466</v>
      </c>
      <c r="R10" s="103"/>
      <c r="S10" s="94" t="s">
        <v>391</v>
      </c>
    </row>
    <row r="11" spans="1:33" s="94" customFormat="1" ht="45.75" customHeight="1">
      <c r="A11" s="103">
        <v>4</v>
      </c>
      <c r="B11" s="112" t="s">
        <v>397</v>
      </c>
      <c r="C11" s="103" t="s">
        <v>47</v>
      </c>
      <c r="D11" s="106"/>
      <c r="E11" s="103"/>
      <c r="F11" s="103" t="s">
        <v>398</v>
      </c>
      <c r="G11" s="107" t="s">
        <v>399</v>
      </c>
      <c r="H11" s="108">
        <v>416407000</v>
      </c>
      <c r="I11" s="108">
        <v>40582000</v>
      </c>
      <c r="J11" s="106">
        <v>5185</v>
      </c>
      <c r="K11" s="109">
        <v>43824</v>
      </c>
      <c r="L11" s="110">
        <v>414256911</v>
      </c>
      <c r="M11" s="110">
        <v>38431911</v>
      </c>
      <c r="N11" s="110">
        <f>L11-P11</f>
        <v>408668648</v>
      </c>
      <c r="O11" s="110">
        <v>32843648</v>
      </c>
      <c r="P11" s="110">
        <v>5588263</v>
      </c>
      <c r="Q11" s="110">
        <f>P11</f>
        <v>5588263</v>
      </c>
      <c r="R11" s="103"/>
      <c r="S11" s="94" t="s">
        <v>391</v>
      </c>
    </row>
    <row r="12" spans="1:33" s="94" customFormat="1" ht="45">
      <c r="A12" s="103">
        <v>5</v>
      </c>
      <c r="B12" s="104" t="s">
        <v>400</v>
      </c>
      <c r="C12" s="103" t="s">
        <v>401</v>
      </c>
      <c r="D12" s="106"/>
      <c r="E12" s="103"/>
      <c r="F12" s="103">
        <v>4062</v>
      </c>
      <c r="G12" s="535">
        <v>43039</v>
      </c>
      <c r="H12" s="108">
        <v>33737000</v>
      </c>
      <c r="I12" s="108">
        <f>H12</f>
        <v>33737000</v>
      </c>
      <c r="J12" s="106">
        <v>1046</v>
      </c>
      <c r="K12" s="109">
        <v>43907</v>
      </c>
      <c r="L12" s="110">
        <v>30650292</v>
      </c>
      <c r="M12" s="110">
        <f>L12</f>
        <v>30650292</v>
      </c>
      <c r="N12" s="110">
        <v>29000000</v>
      </c>
      <c r="O12" s="110">
        <f>N12</f>
        <v>29000000</v>
      </c>
      <c r="P12" s="110">
        <f>M12-O12</f>
        <v>1650292</v>
      </c>
      <c r="Q12" s="110">
        <f>P12</f>
        <v>1650292</v>
      </c>
      <c r="R12" s="103"/>
    </row>
    <row r="13" spans="1:33" s="94" customFormat="1" ht="57" customHeight="1">
      <c r="A13" s="103">
        <v>6</v>
      </c>
      <c r="B13" s="104" t="s">
        <v>402</v>
      </c>
      <c r="C13" s="103" t="s">
        <v>403</v>
      </c>
      <c r="D13" s="106"/>
      <c r="E13" s="103" t="s">
        <v>404</v>
      </c>
      <c r="F13" s="103">
        <v>416</v>
      </c>
      <c r="G13" s="114">
        <v>43140</v>
      </c>
      <c r="H13" s="108">
        <v>58846700</v>
      </c>
      <c r="I13" s="108">
        <v>16024810</v>
      </c>
      <c r="J13" s="106">
        <v>1683</v>
      </c>
      <c r="K13" s="109">
        <v>43941</v>
      </c>
      <c r="L13" s="110">
        <v>55204423</v>
      </c>
      <c r="M13" s="110">
        <v>13056282</v>
      </c>
      <c r="N13" s="110">
        <v>53045962</v>
      </c>
      <c r="O13" s="110">
        <v>10897521</v>
      </c>
      <c r="P13" s="110">
        <f>M13-O13</f>
        <v>2158761</v>
      </c>
      <c r="Q13" s="110">
        <f>P13</f>
        <v>2158761</v>
      </c>
      <c r="R13" s="120"/>
      <c r="S13" s="115" t="s">
        <v>405</v>
      </c>
    </row>
    <row r="14" spans="1:33" ht="60">
      <c r="A14" s="103">
        <v>7</v>
      </c>
      <c r="B14" s="112" t="s">
        <v>406</v>
      </c>
      <c r="C14" s="103" t="s">
        <v>407</v>
      </c>
      <c r="D14" s="106"/>
      <c r="E14" s="103" t="s">
        <v>408</v>
      </c>
      <c r="F14" s="116" t="s">
        <v>409</v>
      </c>
      <c r="G14" s="107" t="s">
        <v>410</v>
      </c>
      <c r="H14" s="108">
        <v>55512000</v>
      </c>
      <c r="I14" s="108">
        <f>H14*10%</f>
        <v>5551200</v>
      </c>
      <c r="J14" s="116">
        <v>5816</v>
      </c>
      <c r="K14" s="107">
        <v>43824</v>
      </c>
      <c r="L14" s="110">
        <v>47043258.052000001</v>
      </c>
      <c r="M14" s="110">
        <f>L14*10%</f>
        <v>4704325.8052000003</v>
      </c>
      <c r="N14" s="110">
        <v>43599318</v>
      </c>
      <c r="O14" s="110">
        <v>400000</v>
      </c>
      <c r="P14" s="110">
        <f>M14-O14</f>
        <v>4304325.8052000003</v>
      </c>
      <c r="Q14" s="110">
        <f>P14</f>
        <v>4304325.8052000003</v>
      </c>
      <c r="R14" s="117"/>
      <c r="S14" s="117" t="s">
        <v>411</v>
      </c>
      <c r="W14" s="94" t="s">
        <v>391</v>
      </c>
    </row>
    <row r="15" spans="1:33" s="119" customFormat="1" ht="60">
      <c r="A15" s="103">
        <v>8</v>
      </c>
      <c r="B15" s="112" t="s">
        <v>412</v>
      </c>
      <c r="C15" s="103" t="s">
        <v>407</v>
      </c>
      <c r="D15" s="106"/>
      <c r="E15" s="103" t="s">
        <v>413</v>
      </c>
      <c r="F15" s="116" t="s">
        <v>414</v>
      </c>
      <c r="G15" s="107" t="s">
        <v>415</v>
      </c>
      <c r="H15" s="108">
        <v>35895000</v>
      </c>
      <c r="I15" s="108">
        <f t="shared" ref="I15:I16" si="2">H15*10%</f>
        <v>3589500</v>
      </c>
      <c r="J15" s="116">
        <v>247</v>
      </c>
      <c r="K15" s="107">
        <v>43847</v>
      </c>
      <c r="L15" s="110">
        <v>32546477</v>
      </c>
      <c r="M15" s="110">
        <f t="shared" ref="M15:M16" si="3">L15*10%</f>
        <v>3254647.7</v>
      </c>
      <c r="N15" s="110">
        <v>29655586</v>
      </c>
      <c r="O15" s="110">
        <v>300000</v>
      </c>
      <c r="P15" s="110">
        <f t="shared" ref="P15:P27" si="4">M15-O15</f>
        <v>2954647.7</v>
      </c>
      <c r="Q15" s="110">
        <f t="shared" ref="Q15:Q27" si="5">P15</f>
        <v>2954647.7</v>
      </c>
      <c r="R15" s="117"/>
      <c r="S15" s="117" t="s">
        <v>416</v>
      </c>
      <c r="T15" s="118"/>
      <c r="U15" s="118"/>
      <c r="V15" s="118"/>
      <c r="W15" s="118"/>
      <c r="X15" s="118"/>
      <c r="Y15" s="118"/>
      <c r="Z15" s="118"/>
      <c r="AA15" s="118"/>
      <c r="AB15" s="118"/>
      <c r="AC15" s="118"/>
      <c r="AD15" s="118"/>
      <c r="AE15" s="118"/>
      <c r="AF15" s="118"/>
      <c r="AG15" s="118"/>
    </row>
    <row r="16" spans="1:33" s="119" customFormat="1" ht="60">
      <c r="A16" s="103">
        <v>9</v>
      </c>
      <c r="B16" s="112" t="s">
        <v>417</v>
      </c>
      <c r="C16" s="103" t="s">
        <v>407</v>
      </c>
      <c r="D16" s="106"/>
      <c r="E16" s="103" t="s">
        <v>418</v>
      </c>
      <c r="F16" s="116" t="s">
        <v>419</v>
      </c>
      <c r="G16" s="107" t="s">
        <v>420</v>
      </c>
      <c r="H16" s="108">
        <v>70897680</v>
      </c>
      <c r="I16" s="108">
        <f t="shared" si="2"/>
        <v>7089768</v>
      </c>
      <c r="J16" s="116">
        <v>888</v>
      </c>
      <c r="K16" s="107">
        <v>43900</v>
      </c>
      <c r="L16" s="110">
        <v>70498385</v>
      </c>
      <c r="M16" s="110">
        <f t="shared" si="3"/>
        <v>7049838.5</v>
      </c>
      <c r="N16" s="110">
        <v>63948997</v>
      </c>
      <c r="O16" s="110">
        <v>500000</v>
      </c>
      <c r="P16" s="110">
        <f t="shared" si="4"/>
        <v>6549838.5</v>
      </c>
      <c r="Q16" s="110">
        <f t="shared" si="5"/>
        <v>6549838.5</v>
      </c>
      <c r="R16" s="117"/>
      <c r="S16" s="117" t="s">
        <v>416</v>
      </c>
      <c r="T16" s="118"/>
      <c r="U16" s="118"/>
      <c r="V16" s="118"/>
      <c r="W16" s="118"/>
      <c r="X16" s="118"/>
      <c r="Y16" s="118"/>
      <c r="Z16" s="118"/>
      <c r="AA16" s="118"/>
      <c r="AB16" s="118"/>
      <c r="AC16" s="118"/>
      <c r="AD16" s="118"/>
      <c r="AE16" s="118"/>
      <c r="AF16" s="118"/>
      <c r="AG16" s="118"/>
    </row>
    <row r="17" spans="1:35" ht="45">
      <c r="A17" s="103">
        <v>10</v>
      </c>
      <c r="B17" s="1150" t="s">
        <v>771</v>
      </c>
      <c r="C17" s="1151" t="s">
        <v>407</v>
      </c>
      <c r="D17" s="1152"/>
      <c r="E17" s="1151"/>
      <c r="F17" s="1153" t="s">
        <v>772</v>
      </c>
      <c r="G17" s="1154" t="s">
        <v>773</v>
      </c>
      <c r="H17" s="1155">
        <v>31612000</v>
      </c>
      <c r="I17" s="1155">
        <f t="shared" ref="I17:I18" si="6">H17*10%</f>
        <v>3161200</v>
      </c>
      <c r="J17" s="1153">
        <v>2874</v>
      </c>
      <c r="K17" s="1154">
        <v>44005</v>
      </c>
      <c r="L17" s="1156">
        <v>24305054</v>
      </c>
      <c r="M17" s="1156">
        <f t="shared" ref="M17:M18" si="7">L17*10%</f>
        <v>2430505.4</v>
      </c>
      <c r="N17" s="1156">
        <v>22194549</v>
      </c>
      <c r="O17" s="1156">
        <v>320000</v>
      </c>
      <c r="P17" s="1156">
        <f t="shared" ref="P17:P18" si="8">M17-O17</f>
        <v>2110505.4</v>
      </c>
      <c r="Q17" s="1156">
        <f>P17</f>
        <v>2110505.4</v>
      </c>
      <c r="R17" s="1157"/>
      <c r="S17" s="1158">
        <f>L17-Q17</f>
        <v>22194548.600000001</v>
      </c>
    </row>
    <row r="18" spans="1:35" s="94" customFormat="1" ht="45">
      <c r="A18" s="103">
        <v>11</v>
      </c>
      <c r="B18" s="1159" t="s">
        <v>774</v>
      </c>
      <c r="C18" s="1151" t="s">
        <v>407</v>
      </c>
      <c r="D18" s="1152"/>
      <c r="E18" s="1151"/>
      <c r="F18" s="1153" t="s">
        <v>775</v>
      </c>
      <c r="G18" s="1154" t="s">
        <v>776</v>
      </c>
      <c r="H18" s="1155">
        <v>52559000</v>
      </c>
      <c r="I18" s="1155">
        <f t="shared" si="6"/>
        <v>5255900</v>
      </c>
      <c r="J18" s="1153">
        <v>2819</v>
      </c>
      <c r="K18" s="1154">
        <v>44001</v>
      </c>
      <c r="L18" s="1156">
        <v>45711454</v>
      </c>
      <c r="M18" s="1156">
        <f t="shared" si="7"/>
        <v>4571145.4000000004</v>
      </c>
      <c r="N18" s="1156">
        <v>41540309</v>
      </c>
      <c r="O18" s="1156">
        <v>400000</v>
      </c>
      <c r="P18" s="1156">
        <f t="shared" si="8"/>
        <v>4171145.4000000004</v>
      </c>
      <c r="Q18" s="1156">
        <f>P18</f>
        <v>4171145.4000000004</v>
      </c>
      <c r="R18" s="679"/>
      <c r="S18" s="94">
        <f>45711454-4171145</f>
        <v>41540309</v>
      </c>
    </row>
    <row r="19" spans="1:35" s="94" customFormat="1" ht="45">
      <c r="A19" s="103">
        <v>12</v>
      </c>
      <c r="B19" s="1160" t="s">
        <v>1396</v>
      </c>
      <c r="C19" s="1052" t="s">
        <v>407</v>
      </c>
      <c r="D19" s="1161"/>
      <c r="E19" s="1052"/>
      <c r="F19" s="1162" t="s">
        <v>1397</v>
      </c>
      <c r="G19" s="1163" t="s">
        <v>1398</v>
      </c>
      <c r="H19" s="1164">
        <v>21234000</v>
      </c>
      <c r="I19" s="1164">
        <f t="shared" ref="I19:I20" si="9">H19*10%</f>
        <v>2123400</v>
      </c>
      <c r="J19" s="1162">
        <v>2951</v>
      </c>
      <c r="K19" s="1163">
        <v>44008</v>
      </c>
      <c r="L19" s="1165">
        <v>17440577</v>
      </c>
      <c r="M19" s="1165">
        <f t="shared" ref="M19:M20" si="10">L19*10%</f>
        <v>1744057.7000000002</v>
      </c>
      <c r="N19" s="1165">
        <v>15005109</v>
      </c>
      <c r="O19" s="1165">
        <v>300000</v>
      </c>
      <c r="P19" s="1165">
        <f t="shared" ref="P19:P20" si="11">M19-O19</f>
        <v>1444057.7000000002</v>
      </c>
      <c r="Q19" s="1165">
        <f>P19</f>
        <v>1444057.7000000002</v>
      </c>
      <c r="R19" s="1166"/>
    </row>
    <row r="20" spans="1:35" ht="45">
      <c r="A20" s="1052">
        <v>13</v>
      </c>
      <c r="B20" s="1167" t="s">
        <v>1403</v>
      </c>
      <c r="C20" s="1052" t="s">
        <v>407</v>
      </c>
      <c r="D20" s="1161"/>
      <c r="E20" s="1052"/>
      <c r="F20" s="1162" t="s">
        <v>1404</v>
      </c>
      <c r="G20" s="1163" t="s">
        <v>773</v>
      </c>
      <c r="H20" s="1164">
        <v>30667000</v>
      </c>
      <c r="I20" s="1164">
        <f t="shared" si="9"/>
        <v>3066700</v>
      </c>
      <c r="J20" s="1162">
        <v>2986</v>
      </c>
      <c r="K20" s="1163">
        <v>44008</v>
      </c>
      <c r="L20" s="1165">
        <v>22809319.655000001</v>
      </c>
      <c r="M20" s="1165">
        <f t="shared" si="10"/>
        <v>2280931.9655000004</v>
      </c>
      <c r="N20" s="1165">
        <v>21026309</v>
      </c>
      <c r="O20" s="1165">
        <v>343000</v>
      </c>
      <c r="P20" s="1165">
        <f t="shared" si="11"/>
        <v>1937931.9655000004</v>
      </c>
      <c r="Q20" s="1165">
        <f t="shared" ref="Q20" si="12">P20</f>
        <v>1937931.9655000004</v>
      </c>
      <c r="R20" s="1166"/>
      <c r="W20" s="102">
        <f t="shared" ref="W20" si="13">X20-Q20</f>
        <v>0</v>
      </c>
      <c r="X20" s="1060">
        <v>1937931.9655000004</v>
      </c>
      <c r="AH20" s="94"/>
      <c r="AI20" s="94"/>
    </row>
    <row r="21" spans="1:35" s="119" customFormat="1" ht="63.75">
      <c r="A21" s="103">
        <v>14</v>
      </c>
      <c r="B21" s="112" t="s">
        <v>421</v>
      </c>
      <c r="C21" s="103" t="s">
        <v>348</v>
      </c>
      <c r="D21" s="106"/>
      <c r="E21" s="103" t="s">
        <v>422</v>
      </c>
      <c r="F21" s="116" t="s">
        <v>423</v>
      </c>
      <c r="G21" s="107" t="s">
        <v>424</v>
      </c>
      <c r="H21" s="108">
        <v>77447000</v>
      </c>
      <c r="I21" s="108">
        <f>H21</f>
        <v>77447000</v>
      </c>
      <c r="J21" s="116">
        <v>1352</v>
      </c>
      <c r="K21" s="107">
        <v>43921</v>
      </c>
      <c r="L21" s="110">
        <v>75082331</v>
      </c>
      <c r="M21" s="110">
        <f>L21</f>
        <v>75082331</v>
      </c>
      <c r="N21" s="110">
        <v>66885660</v>
      </c>
      <c r="O21" s="110">
        <v>70000000</v>
      </c>
      <c r="P21" s="110">
        <f t="shared" si="4"/>
        <v>5082331</v>
      </c>
      <c r="Q21" s="110">
        <f t="shared" si="5"/>
        <v>5082331</v>
      </c>
      <c r="R21" s="120"/>
      <c r="S21" s="120" t="s">
        <v>425</v>
      </c>
      <c r="T21" s="118"/>
      <c r="U21" s="118"/>
      <c r="V21" s="118"/>
      <c r="W21" s="121">
        <f>O21+3114340</f>
        <v>73114340</v>
      </c>
      <c r="X21" s="118"/>
      <c r="Y21" s="118"/>
      <c r="Z21" s="118"/>
      <c r="AA21" s="118"/>
      <c r="AB21" s="118"/>
      <c r="AC21" s="118"/>
      <c r="AD21" s="118"/>
      <c r="AE21" s="118"/>
      <c r="AF21" s="118"/>
      <c r="AG21" s="118"/>
    </row>
    <row r="22" spans="1:35" s="119" customFormat="1" ht="60">
      <c r="A22" s="1052">
        <v>15</v>
      </c>
      <c r="B22" s="112" t="s">
        <v>426</v>
      </c>
      <c r="C22" s="103" t="s">
        <v>427</v>
      </c>
      <c r="D22" s="106"/>
      <c r="E22" s="103" t="s">
        <v>428</v>
      </c>
      <c r="F22" s="116" t="s">
        <v>429</v>
      </c>
      <c r="G22" s="107" t="s">
        <v>430</v>
      </c>
      <c r="H22" s="108">
        <v>161238000</v>
      </c>
      <c r="I22" s="108">
        <f>H22-16000000</f>
        <v>145238000</v>
      </c>
      <c r="J22" s="154">
        <v>1243</v>
      </c>
      <c r="K22" s="107">
        <v>43916</v>
      </c>
      <c r="L22" s="122">
        <v>151479362</v>
      </c>
      <c r="M22" s="110">
        <f>L22-15360734</f>
        <v>136118628</v>
      </c>
      <c r="N22" s="110">
        <v>138860327</v>
      </c>
      <c r="O22" s="110">
        <f>N22-15360734</f>
        <v>123499593</v>
      </c>
      <c r="P22" s="110">
        <f t="shared" si="4"/>
        <v>12619035</v>
      </c>
      <c r="Q22" s="110">
        <f t="shared" si="5"/>
        <v>12619035</v>
      </c>
      <c r="R22" s="117"/>
      <c r="S22" s="118"/>
      <c r="T22" s="118"/>
      <c r="U22" s="118"/>
      <c r="V22" s="118"/>
      <c r="W22" s="118"/>
      <c r="X22" s="118"/>
      <c r="Y22" s="118"/>
      <c r="Z22" s="118"/>
      <c r="AA22" s="118"/>
      <c r="AB22" s="118"/>
      <c r="AC22" s="118"/>
      <c r="AD22" s="118"/>
      <c r="AE22" s="118"/>
      <c r="AF22" s="118"/>
      <c r="AG22" s="118"/>
    </row>
    <row r="23" spans="1:35" s="94" customFormat="1" ht="63.75" customHeight="1">
      <c r="A23" s="103">
        <v>16</v>
      </c>
      <c r="B23" s="104" t="s">
        <v>431</v>
      </c>
      <c r="C23" s="103" t="s">
        <v>427</v>
      </c>
      <c r="D23" s="106"/>
      <c r="E23" s="103"/>
      <c r="F23" s="103">
        <v>3761</v>
      </c>
      <c r="G23" s="114">
        <v>43008</v>
      </c>
      <c r="H23" s="108">
        <v>395280</v>
      </c>
      <c r="I23" s="108">
        <f t="shared" ref="I23:I29" si="14">H23</f>
        <v>395280</v>
      </c>
      <c r="J23" s="106">
        <v>2363</v>
      </c>
      <c r="K23" s="109">
        <v>43977</v>
      </c>
      <c r="L23" s="110">
        <v>339727187</v>
      </c>
      <c r="M23" s="110">
        <f t="shared" ref="M23:M35" si="15">L23</f>
        <v>339727187</v>
      </c>
      <c r="N23" s="110">
        <v>316964839</v>
      </c>
      <c r="O23" s="110">
        <f t="shared" ref="O23:O34" si="16">N23</f>
        <v>316964839</v>
      </c>
      <c r="P23" s="110">
        <f>M23-O23</f>
        <v>22762348</v>
      </c>
      <c r="Q23" s="110">
        <f>P23</f>
        <v>22762348</v>
      </c>
      <c r="R23" s="120"/>
    </row>
    <row r="24" spans="1:35" s="94" customFormat="1" ht="73.5" customHeight="1">
      <c r="A24" s="1052">
        <v>17</v>
      </c>
      <c r="B24" s="104" t="s">
        <v>432</v>
      </c>
      <c r="C24" s="103" t="s">
        <v>427</v>
      </c>
      <c r="D24" s="106"/>
      <c r="E24" s="103"/>
      <c r="F24" s="103">
        <v>4401</v>
      </c>
      <c r="G24" s="114">
        <v>43403</v>
      </c>
      <c r="H24" s="108">
        <v>2856</v>
      </c>
      <c r="I24" s="108">
        <f t="shared" si="14"/>
        <v>2856</v>
      </c>
      <c r="J24" s="106">
        <v>2392</v>
      </c>
      <c r="K24" s="109">
        <v>43978</v>
      </c>
      <c r="L24" s="110">
        <v>2739564</v>
      </c>
      <c r="M24" s="110">
        <f t="shared" si="15"/>
        <v>2739564</v>
      </c>
      <c r="N24" s="110">
        <v>2500000</v>
      </c>
      <c r="O24" s="110">
        <f t="shared" si="16"/>
        <v>2500000</v>
      </c>
      <c r="P24" s="110">
        <f>M24-O24</f>
        <v>239564</v>
      </c>
      <c r="Q24" s="110">
        <f>P24</f>
        <v>239564</v>
      </c>
      <c r="R24" s="120"/>
    </row>
    <row r="25" spans="1:35" s="94" customFormat="1" ht="73.5" customHeight="1">
      <c r="A25" s="103">
        <v>18</v>
      </c>
      <c r="B25" s="1168" t="s">
        <v>1399</v>
      </c>
      <c r="C25" s="103" t="s">
        <v>427</v>
      </c>
      <c r="D25" s="1161"/>
      <c r="E25" s="1052" t="s">
        <v>1400</v>
      </c>
      <c r="F25" s="1052">
        <v>4260</v>
      </c>
      <c r="G25" s="1169">
        <v>46691</v>
      </c>
      <c r="H25" s="1164">
        <v>311233</v>
      </c>
      <c r="I25" s="1164">
        <f>H25</f>
        <v>311233</v>
      </c>
      <c r="J25" s="1161">
        <v>2943</v>
      </c>
      <c r="K25" s="1170">
        <v>44008</v>
      </c>
      <c r="L25" s="1165">
        <v>309703761.78100002</v>
      </c>
      <c r="M25" s="1165">
        <f>L25</f>
        <v>309703761.78100002</v>
      </c>
      <c r="N25" s="1165">
        <v>268844000</v>
      </c>
      <c r="O25" s="1165">
        <f>N25</f>
        <v>268844000</v>
      </c>
      <c r="P25" s="110">
        <f>M25-O25</f>
        <v>40859761.781000018</v>
      </c>
      <c r="Q25" s="110">
        <f>P25</f>
        <v>40859761.781000018</v>
      </c>
      <c r="R25" s="1166"/>
    </row>
    <row r="26" spans="1:35" s="94" customFormat="1" ht="36" customHeight="1">
      <c r="A26" s="1052">
        <v>19</v>
      </c>
      <c r="B26" s="104" t="s">
        <v>433</v>
      </c>
      <c r="C26" s="103" t="s">
        <v>434</v>
      </c>
      <c r="D26" s="106"/>
      <c r="E26" s="103"/>
      <c r="F26" s="103">
        <v>4254</v>
      </c>
      <c r="G26" s="535">
        <v>43398</v>
      </c>
      <c r="H26" s="108">
        <v>7657000</v>
      </c>
      <c r="I26" s="108">
        <f t="shared" si="14"/>
        <v>7657000</v>
      </c>
      <c r="J26" s="106">
        <v>1837</v>
      </c>
      <c r="K26" s="109">
        <v>43949</v>
      </c>
      <c r="L26" s="110">
        <v>7162773</v>
      </c>
      <c r="M26" s="110">
        <f t="shared" si="15"/>
        <v>7162773</v>
      </c>
      <c r="N26" s="110">
        <v>5000000</v>
      </c>
      <c r="O26" s="110">
        <f t="shared" si="16"/>
        <v>5000000</v>
      </c>
      <c r="P26" s="110">
        <f t="shared" si="4"/>
        <v>2162773</v>
      </c>
      <c r="Q26" s="110">
        <f t="shared" si="5"/>
        <v>2162773</v>
      </c>
      <c r="R26" s="120"/>
    </row>
    <row r="27" spans="1:35" s="94" customFormat="1" ht="42.75" customHeight="1">
      <c r="A27" s="103">
        <v>20</v>
      </c>
      <c r="B27" s="104" t="s">
        <v>435</v>
      </c>
      <c r="C27" s="103" t="s">
        <v>436</v>
      </c>
      <c r="D27" s="106"/>
      <c r="E27" s="103"/>
      <c r="F27" s="103">
        <v>3412</v>
      </c>
      <c r="G27" s="114">
        <v>42983</v>
      </c>
      <c r="H27" s="108">
        <v>9474000</v>
      </c>
      <c r="I27" s="108">
        <f t="shared" si="14"/>
        <v>9474000</v>
      </c>
      <c r="J27" s="106">
        <v>1494</v>
      </c>
      <c r="K27" s="109">
        <v>43930</v>
      </c>
      <c r="L27" s="110">
        <v>8940943</v>
      </c>
      <c r="M27" s="110">
        <f t="shared" si="15"/>
        <v>8940943</v>
      </c>
      <c r="N27" s="110">
        <v>8265725</v>
      </c>
      <c r="O27" s="110">
        <f t="shared" si="16"/>
        <v>8265725</v>
      </c>
      <c r="P27" s="110">
        <f t="shared" si="4"/>
        <v>675218</v>
      </c>
      <c r="Q27" s="110">
        <f t="shared" si="5"/>
        <v>675218</v>
      </c>
      <c r="R27" s="120"/>
    </row>
    <row r="28" spans="1:35" s="94" customFormat="1" ht="48.75" customHeight="1">
      <c r="A28" s="1052">
        <v>21</v>
      </c>
      <c r="B28" s="123" t="s">
        <v>437</v>
      </c>
      <c r="C28" s="103" t="s">
        <v>438</v>
      </c>
      <c r="D28" s="106"/>
      <c r="E28" s="103" t="s">
        <v>439</v>
      </c>
      <c r="F28" s="103" t="s">
        <v>440</v>
      </c>
      <c r="G28" s="107" t="s">
        <v>441</v>
      </c>
      <c r="H28" s="108">
        <v>3813000</v>
      </c>
      <c r="I28" s="108">
        <f t="shared" si="14"/>
        <v>3813000</v>
      </c>
      <c r="J28" s="106">
        <v>210</v>
      </c>
      <c r="K28" s="109">
        <v>43846</v>
      </c>
      <c r="L28" s="110">
        <v>3565644</v>
      </c>
      <c r="M28" s="110">
        <f t="shared" si="15"/>
        <v>3565644</v>
      </c>
      <c r="N28" s="110">
        <v>2294000</v>
      </c>
      <c r="O28" s="110">
        <f t="shared" si="16"/>
        <v>2294000</v>
      </c>
      <c r="P28" s="110">
        <f t="shared" ref="P28:P35" si="17">M28-O28</f>
        <v>1271644</v>
      </c>
      <c r="Q28" s="110">
        <f>P28</f>
        <v>1271644</v>
      </c>
      <c r="R28" s="103"/>
      <c r="S28" s="94" t="s">
        <v>391</v>
      </c>
    </row>
    <row r="29" spans="1:35" s="94" customFormat="1" ht="31.5" customHeight="1">
      <c r="A29" s="103">
        <v>22</v>
      </c>
      <c r="B29" s="104" t="s">
        <v>442</v>
      </c>
      <c r="C29" s="103" t="s">
        <v>3</v>
      </c>
      <c r="D29" s="106"/>
      <c r="E29" s="103"/>
      <c r="F29" s="103">
        <v>918</v>
      </c>
      <c r="G29" s="114">
        <v>42459</v>
      </c>
      <c r="H29" s="108">
        <v>142205000</v>
      </c>
      <c r="I29" s="108">
        <f t="shared" si="14"/>
        <v>142205000</v>
      </c>
      <c r="J29" s="106">
        <v>2059</v>
      </c>
      <c r="K29" s="109">
        <v>43963</v>
      </c>
      <c r="L29" s="110">
        <v>137005667</v>
      </c>
      <c r="M29" s="110">
        <f t="shared" si="15"/>
        <v>137005667</v>
      </c>
      <c r="N29" s="110">
        <v>120000000</v>
      </c>
      <c r="O29" s="110">
        <f t="shared" si="16"/>
        <v>120000000</v>
      </c>
      <c r="P29" s="110">
        <f t="shared" si="17"/>
        <v>17005667</v>
      </c>
      <c r="Q29" s="110">
        <f t="shared" ref="Q29:Q35" si="18">P29</f>
        <v>17005667</v>
      </c>
      <c r="R29" s="120"/>
    </row>
    <row r="30" spans="1:35" s="94" customFormat="1" ht="42.75" customHeight="1">
      <c r="A30" s="1052">
        <v>23</v>
      </c>
      <c r="B30" s="104" t="s">
        <v>231</v>
      </c>
      <c r="C30" s="103" t="s">
        <v>443</v>
      </c>
      <c r="D30" s="106"/>
      <c r="E30" s="103"/>
      <c r="F30" s="103">
        <v>4379</v>
      </c>
      <c r="G30" s="114">
        <v>43403</v>
      </c>
      <c r="H30" s="108">
        <v>23747000</v>
      </c>
      <c r="I30" s="108">
        <v>21755000</v>
      </c>
      <c r="J30" s="106">
        <v>2194</v>
      </c>
      <c r="K30" s="109">
        <v>43969</v>
      </c>
      <c r="L30" s="110">
        <v>20296158</v>
      </c>
      <c r="M30" s="110">
        <f t="shared" si="15"/>
        <v>20296158</v>
      </c>
      <c r="N30" s="110">
        <v>19000000</v>
      </c>
      <c r="O30" s="110">
        <f t="shared" si="16"/>
        <v>19000000</v>
      </c>
      <c r="P30" s="110">
        <f t="shared" si="17"/>
        <v>1296158</v>
      </c>
      <c r="Q30" s="110">
        <f t="shared" si="18"/>
        <v>1296158</v>
      </c>
      <c r="R30" s="120"/>
    </row>
    <row r="31" spans="1:35" s="94" customFormat="1" ht="63.75" customHeight="1">
      <c r="A31" s="103">
        <v>24</v>
      </c>
      <c r="B31" s="104" t="s">
        <v>444</v>
      </c>
      <c r="C31" s="103" t="s">
        <v>445</v>
      </c>
      <c r="D31" s="106"/>
      <c r="E31" s="103"/>
      <c r="F31" s="103">
        <v>4473</v>
      </c>
      <c r="G31" s="114">
        <v>43403</v>
      </c>
      <c r="H31" s="108">
        <v>4381000</v>
      </c>
      <c r="I31" s="108">
        <f>H31</f>
        <v>4381000</v>
      </c>
      <c r="J31" s="106">
        <v>2391</v>
      </c>
      <c r="K31" s="109">
        <v>43978</v>
      </c>
      <c r="L31" s="110">
        <v>3618318</v>
      </c>
      <c r="M31" s="110">
        <f t="shared" si="15"/>
        <v>3618318</v>
      </c>
      <c r="N31" s="110">
        <v>2958203</v>
      </c>
      <c r="O31" s="110">
        <f t="shared" si="16"/>
        <v>2958203</v>
      </c>
      <c r="P31" s="110">
        <f t="shared" si="17"/>
        <v>660115</v>
      </c>
      <c r="Q31" s="110">
        <f t="shared" si="18"/>
        <v>660115</v>
      </c>
      <c r="R31" s="120"/>
    </row>
    <row r="32" spans="1:35" s="1176" customFormat="1" ht="34.5" customHeight="1">
      <c r="A32" s="1052">
        <v>25</v>
      </c>
      <c r="B32" s="1171" t="s">
        <v>766</v>
      </c>
      <c r="C32" s="1151" t="s">
        <v>4</v>
      </c>
      <c r="D32" s="1152"/>
      <c r="E32" s="1172"/>
      <c r="F32" s="1152">
        <v>3254</v>
      </c>
      <c r="G32" s="1173">
        <v>42305</v>
      </c>
      <c r="H32" s="1155">
        <v>29410000</v>
      </c>
      <c r="I32" s="1155">
        <f>H32</f>
        <v>29410000</v>
      </c>
      <c r="J32" s="1152">
        <v>2818</v>
      </c>
      <c r="K32" s="1174">
        <v>44001</v>
      </c>
      <c r="L32" s="1156">
        <v>28859438</v>
      </c>
      <c r="M32" s="1156">
        <f t="shared" si="15"/>
        <v>28859438</v>
      </c>
      <c r="N32" s="1156">
        <v>22873000</v>
      </c>
      <c r="O32" s="1156">
        <f t="shared" si="16"/>
        <v>22873000</v>
      </c>
      <c r="P32" s="1155">
        <f t="shared" si="17"/>
        <v>5986438</v>
      </c>
      <c r="Q32" s="1156">
        <f t="shared" si="18"/>
        <v>5986438</v>
      </c>
      <c r="R32" s="1151"/>
      <c r="S32" s="1175"/>
      <c r="T32" s="1175"/>
      <c r="U32" s="1175"/>
      <c r="V32" s="1175"/>
      <c r="W32" s="1175"/>
      <c r="X32" s="1175">
        <v>-12965.800000000047</v>
      </c>
      <c r="Y32" s="1175"/>
      <c r="Z32" s="1175"/>
      <c r="AA32" s="1175"/>
      <c r="AB32" s="1175"/>
      <c r="AC32" s="1175"/>
      <c r="AD32" s="1175"/>
      <c r="AE32" s="1175"/>
      <c r="AF32" s="1175"/>
      <c r="AG32" s="1175"/>
    </row>
    <row r="33" spans="1:33" s="1176" customFormat="1" ht="44.25" customHeight="1">
      <c r="A33" s="103">
        <v>26</v>
      </c>
      <c r="B33" s="1171" t="s">
        <v>767</v>
      </c>
      <c r="C33" s="1151" t="s">
        <v>768</v>
      </c>
      <c r="D33" s="1152"/>
      <c r="E33" s="1172"/>
      <c r="F33" s="1152">
        <v>3392</v>
      </c>
      <c r="G33" s="1173">
        <v>42307</v>
      </c>
      <c r="H33" s="1155">
        <v>29190000</v>
      </c>
      <c r="I33" s="1155">
        <f>H33</f>
        <v>29190000</v>
      </c>
      <c r="J33" s="1152">
        <v>2833</v>
      </c>
      <c r="K33" s="1174">
        <v>44001</v>
      </c>
      <c r="L33" s="1156">
        <v>26969565</v>
      </c>
      <c r="M33" s="1156">
        <f t="shared" si="15"/>
        <v>26969565</v>
      </c>
      <c r="N33" s="1156">
        <v>20000000</v>
      </c>
      <c r="O33" s="1156">
        <f t="shared" si="16"/>
        <v>20000000</v>
      </c>
      <c r="P33" s="1155">
        <f t="shared" si="17"/>
        <v>6969565</v>
      </c>
      <c r="Q33" s="1156">
        <f t="shared" si="18"/>
        <v>6969565</v>
      </c>
      <c r="R33" s="1151"/>
      <c r="S33" s="1175"/>
      <c r="T33" s="1175"/>
      <c r="U33" s="1175"/>
      <c r="V33" s="1175"/>
      <c r="W33" s="1051">
        <f>52276+'B7 PA PHAN BO, DIEU HOA'!R3</f>
        <v>52276</v>
      </c>
      <c r="X33" s="1175">
        <f>39309-12966</f>
        <v>26343</v>
      </c>
      <c r="Y33" s="1175"/>
      <c r="Z33" s="1175"/>
      <c r="AA33" s="1175"/>
      <c r="AB33" s="1175"/>
      <c r="AC33" s="1175"/>
      <c r="AD33" s="1175"/>
      <c r="AE33" s="1175"/>
      <c r="AF33" s="1175"/>
      <c r="AG33" s="1175"/>
    </row>
    <row r="34" spans="1:33" s="1176" customFormat="1" ht="45" customHeight="1">
      <c r="A34" s="1052">
        <v>27</v>
      </c>
      <c r="B34" s="1171" t="s">
        <v>769</v>
      </c>
      <c r="C34" s="1151" t="s">
        <v>770</v>
      </c>
      <c r="D34" s="1152"/>
      <c r="E34" s="1172"/>
      <c r="F34" s="1152">
        <v>4411</v>
      </c>
      <c r="G34" s="1173">
        <v>43403</v>
      </c>
      <c r="H34" s="1155">
        <v>16310000</v>
      </c>
      <c r="I34" s="1155">
        <f>H34</f>
        <v>16310000</v>
      </c>
      <c r="J34" s="1152">
        <v>2873</v>
      </c>
      <c r="K34" s="1174">
        <v>44005</v>
      </c>
      <c r="L34" s="1156">
        <v>15236643</v>
      </c>
      <c r="M34" s="1156">
        <f t="shared" si="15"/>
        <v>15236643</v>
      </c>
      <c r="N34" s="1156">
        <v>13000000</v>
      </c>
      <c r="O34" s="1156">
        <f t="shared" si="16"/>
        <v>13000000</v>
      </c>
      <c r="P34" s="1155">
        <f t="shared" si="17"/>
        <v>2236643</v>
      </c>
      <c r="Q34" s="1156">
        <f t="shared" si="18"/>
        <v>2236643</v>
      </c>
      <c r="R34" s="1151"/>
      <c r="S34" s="1175"/>
      <c r="T34" s="1175"/>
      <c r="U34" s="1175"/>
      <c r="V34" s="1175"/>
      <c r="W34" s="1175"/>
      <c r="X34" s="1175"/>
      <c r="Y34" s="1175"/>
      <c r="Z34" s="1175"/>
      <c r="AA34" s="1175"/>
      <c r="AB34" s="1175"/>
      <c r="AC34" s="1175"/>
      <c r="AD34" s="1175"/>
      <c r="AE34" s="1175"/>
      <c r="AF34" s="1175"/>
      <c r="AG34" s="1175"/>
    </row>
    <row r="35" spans="1:33" s="1176" customFormat="1" ht="45" customHeight="1">
      <c r="A35" s="103">
        <v>28</v>
      </c>
      <c r="B35" s="1171" t="s">
        <v>777</v>
      </c>
      <c r="C35" s="1151" t="s">
        <v>32</v>
      </c>
      <c r="D35" s="1152"/>
      <c r="E35" s="1172"/>
      <c r="F35" s="1151" t="s">
        <v>778</v>
      </c>
      <c r="G35" s="1154" t="s">
        <v>779</v>
      </c>
      <c r="H35" s="1155">
        <v>411944000</v>
      </c>
      <c r="I35" s="1155">
        <v>410844000</v>
      </c>
      <c r="J35" s="1152">
        <v>2959</v>
      </c>
      <c r="K35" s="1174">
        <v>44008</v>
      </c>
      <c r="L35" s="1156">
        <v>402671088</v>
      </c>
      <c r="M35" s="1156">
        <f t="shared" si="15"/>
        <v>402671088</v>
      </c>
      <c r="N35" s="1156">
        <f>374520299+8336405</f>
        <v>382856704</v>
      </c>
      <c r="O35" s="1156">
        <f>N35</f>
        <v>382856704</v>
      </c>
      <c r="P35" s="1155">
        <f t="shared" si="17"/>
        <v>19814384</v>
      </c>
      <c r="Q35" s="1156">
        <f t="shared" si="18"/>
        <v>19814384</v>
      </c>
      <c r="R35" s="1151"/>
      <c r="S35" s="1175"/>
      <c r="T35" s="1175"/>
      <c r="U35" s="1175"/>
      <c r="V35" s="1175"/>
      <c r="W35" s="1175"/>
      <c r="X35" s="1175"/>
      <c r="Y35" s="1175"/>
      <c r="Z35" s="1175"/>
      <c r="AA35" s="1175"/>
      <c r="AB35" s="1175"/>
      <c r="AC35" s="1175"/>
      <c r="AD35" s="1175"/>
      <c r="AE35" s="1175"/>
      <c r="AF35" s="1175"/>
      <c r="AG35" s="1175"/>
    </row>
    <row r="36" spans="1:33" s="1176" customFormat="1" ht="15">
      <c r="A36" s="1152"/>
      <c r="B36" s="1172"/>
      <c r="C36" s="1151"/>
      <c r="D36" s="1152"/>
      <c r="E36" s="1172"/>
      <c r="F36" s="1152"/>
      <c r="G36" s="1152"/>
      <c r="H36" s="1155"/>
      <c r="I36" s="1155"/>
      <c r="J36" s="1152"/>
      <c r="K36" s="1172"/>
      <c r="L36" s="1156"/>
      <c r="M36" s="1156"/>
      <c r="N36" s="1156"/>
      <c r="O36" s="1156"/>
      <c r="P36" s="1155"/>
      <c r="Q36" s="1156"/>
      <c r="R36" s="1151"/>
      <c r="S36" s="1175"/>
      <c r="T36" s="1175"/>
      <c r="U36" s="1175"/>
      <c r="V36" s="1175"/>
      <c r="W36" s="1175"/>
      <c r="X36" s="1175"/>
      <c r="Y36" s="1175"/>
      <c r="Z36" s="1175"/>
      <c r="AA36" s="1175"/>
      <c r="AB36" s="1175"/>
      <c r="AC36" s="1175"/>
      <c r="AD36" s="1175"/>
      <c r="AE36" s="1175"/>
      <c r="AF36" s="1175"/>
      <c r="AG36" s="1175"/>
    </row>
    <row r="47" spans="1:33" s="94" customFormat="1" ht="127.5">
      <c r="A47" s="1052">
        <v>25</v>
      </c>
      <c r="B47" s="104" t="s">
        <v>446</v>
      </c>
      <c r="C47" s="103" t="s">
        <v>447</v>
      </c>
      <c r="D47" s="106"/>
      <c r="E47" s="103"/>
      <c r="F47" s="103" t="s">
        <v>448</v>
      </c>
      <c r="G47" s="114" t="s">
        <v>449</v>
      </c>
      <c r="H47" s="108">
        <v>687872000</v>
      </c>
      <c r="I47" s="108">
        <v>287872000</v>
      </c>
      <c r="J47" s="106">
        <v>187</v>
      </c>
      <c r="K47" s="109">
        <v>43845</v>
      </c>
      <c r="L47" s="110">
        <v>476243946</v>
      </c>
      <c r="M47" s="110">
        <f>L47</f>
        <v>476243946</v>
      </c>
      <c r="N47" s="110">
        <v>428466685</v>
      </c>
      <c r="O47" s="110">
        <f>N47</f>
        <v>428466685</v>
      </c>
      <c r="P47" s="110">
        <f>M47-O47</f>
        <v>47777261</v>
      </c>
      <c r="Q47" s="110">
        <f>P47</f>
        <v>47777261</v>
      </c>
      <c r="R47" s="120" t="s">
        <v>450</v>
      </c>
      <c r="X47" s="102">
        <v>39309497</v>
      </c>
      <c r="Y47" s="94">
        <v>12966000</v>
      </c>
    </row>
    <row r="53" spans="2:17">
      <c r="B53" s="95" t="s">
        <v>75</v>
      </c>
    </row>
    <row r="56" spans="2:17">
      <c r="Q56" s="99">
        <f>Q47+Q7</f>
        <v>238369803.25170001</v>
      </c>
    </row>
  </sheetData>
  <mergeCells count="13">
    <mergeCell ref="P5:P6"/>
    <mergeCell ref="Q5:Q6"/>
    <mergeCell ref="R5:R6"/>
    <mergeCell ref="A2:R2"/>
    <mergeCell ref="A3:R3"/>
    <mergeCell ref="A5:A6"/>
    <mergeCell ref="B5:B6"/>
    <mergeCell ref="C5:C6"/>
    <mergeCell ref="D5:D6"/>
    <mergeCell ref="E5:E6"/>
    <mergeCell ref="F5:I5"/>
    <mergeCell ref="J5:M5"/>
    <mergeCell ref="N5:O5"/>
  </mergeCells>
  <pageMargins left="0.23622047244094499" right="0.15748031496063" top="0.47244094488188998" bottom="0.196850393700787" header="0.23622047244094499" footer="0.15748031496063"/>
  <pageSetup paperSize="9" scale="66" fitToHeight="0" orientation="landscape" r:id="rId1"/>
  <headerFooter>
    <oddFooter>&amp;C&amp;P</oddFooter>
  </headerFooter>
  <ignoredErrors>
    <ignoredError sqref="P25:P31 P8:P9 P12 P23:P24 N35 P32:P35"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54"/>
  <sheetViews>
    <sheetView showZeros="0" zoomScaleSheetLayoutView="85" workbookViewId="0">
      <selection activeCell="A2" sqref="A2:I2"/>
    </sheetView>
  </sheetViews>
  <sheetFormatPr defaultColWidth="9.28515625" defaultRowHeight="20.25"/>
  <cols>
    <col min="1" max="1" width="5.140625" style="224" customWidth="1"/>
    <col min="2" max="2" width="59.5703125" style="244" customWidth="1"/>
    <col min="3" max="3" width="24.140625" style="226" customWidth="1"/>
    <col min="4" max="4" width="13.5703125" style="226" customWidth="1"/>
    <col min="5" max="5" width="14.7109375" style="228" customWidth="1"/>
    <col min="6" max="6" width="13" style="228" hidden="1" customWidth="1"/>
    <col min="7" max="7" width="14.42578125" style="228" customWidth="1"/>
    <col min="8" max="8" width="15.5703125" style="227" customWidth="1"/>
    <col min="9" max="9" width="22.85546875" style="225" customWidth="1"/>
    <col min="10" max="10" width="20" style="195" customWidth="1"/>
    <col min="11" max="11" width="16.5703125" style="195" customWidth="1"/>
    <col min="12" max="12" width="10.28515625" style="195" bestFit="1" customWidth="1"/>
    <col min="13" max="13" width="48.5703125" style="195" bestFit="1" customWidth="1"/>
    <col min="14" max="16384" width="9.28515625" style="195"/>
  </cols>
  <sheetData>
    <row r="1" spans="1:11" s="1274" customFormat="1" ht="16.5">
      <c r="A1" s="1420" t="s">
        <v>1528</v>
      </c>
      <c r="B1" s="1420"/>
      <c r="C1" s="1420"/>
      <c r="D1" s="1420"/>
      <c r="E1" s="1420"/>
      <c r="F1" s="1420"/>
      <c r="G1" s="1420"/>
      <c r="H1" s="1420"/>
      <c r="I1" s="1420"/>
    </row>
    <row r="2" spans="1:11" s="217" customFormat="1" ht="22.5" customHeight="1">
      <c r="A2" s="1421" t="str">
        <f>'B8 QTOAN'!A3:R3</f>
        <v>(Kèm theo Nghị quyết số 267/2020/NQ-HĐND ngày 09/7/2020 của HĐND tỉnh Quảng Ninh)</v>
      </c>
      <c r="B2" s="1421"/>
      <c r="C2" s="1421"/>
      <c r="D2" s="1421"/>
      <c r="E2" s="1421"/>
      <c r="F2" s="1421"/>
      <c r="G2" s="1421"/>
      <c r="H2" s="1421"/>
      <c r="I2" s="1421"/>
    </row>
    <row r="3" spans="1:11" s="217" customFormat="1" ht="22.5" customHeight="1">
      <c r="A3" s="1254"/>
      <c r="B3" s="1254"/>
      <c r="C3" s="1254"/>
      <c r="D3" s="1254"/>
      <c r="E3" s="1254"/>
      <c r="F3" s="1254"/>
      <c r="G3" s="1254"/>
      <c r="H3" s="1254"/>
      <c r="I3" s="1254"/>
    </row>
    <row r="4" spans="1:11" s="217" customFormat="1" ht="22.5" customHeight="1">
      <c r="A4" s="1254"/>
      <c r="B4" s="1254"/>
      <c r="C4" s="1254"/>
      <c r="D4" s="1254"/>
      <c r="E4" s="1254"/>
      <c r="F4" s="1254"/>
      <c r="G4" s="1254"/>
      <c r="H4" s="1254"/>
      <c r="I4" s="1254"/>
    </row>
    <row r="5" spans="1:11">
      <c r="A5" s="225"/>
      <c r="B5" s="250"/>
      <c r="C5" s="251"/>
      <c r="D5" s="252"/>
      <c r="E5" s="250"/>
      <c r="F5" s="250"/>
      <c r="G5" s="250"/>
      <c r="H5" s="1123"/>
      <c r="I5" s="1124" t="s">
        <v>479</v>
      </c>
      <c r="K5" s="1125"/>
    </row>
    <row r="6" spans="1:11" s="196" customFormat="1" ht="24" customHeight="1">
      <c r="A6" s="1422" t="s">
        <v>499</v>
      </c>
      <c r="B6" s="1419" t="s">
        <v>377</v>
      </c>
      <c r="C6" s="1419" t="s">
        <v>1480</v>
      </c>
      <c r="D6" s="1419" t="s">
        <v>481</v>
      </c>
      <c r="E6" s="1419"/>
      <c r="F6" s="1419"/>
      <c r="G6" s="1419"/>
      <c r="H6" s="1419" t="s">
        <v>514</v>
      </c>
      <c r="I6" s="1419" t="s">
        <v>77</v>
      </c>
    </row>
    <row r="7" spans="1:11" s="196" customFormat="1" ht="35.25" customHeight="1">
      <c r="A7" s="1422"/>
      <c r="B7" s="1419"/>
      <c r="C7" s="1419"/>
      <c r="D7" s="1419" t="s">
        <v>1481</v>
      </c>
      <c r="E7" s="1419" t="s">
        <v>1459</v>
      </c>
      <c r="F7" s="1419"/>
      <c r="G7" s="1419"/>
      <c r="H7" s="1419"/>
      <c r="I7" s="1419"/>
    </row>
    <row r="8" spans="1:11" s="196" customFormat="1" ht="18.75">
      <c r="A8" s="1422"/>
      <c r="B8" s="1419"/>
      <c r="C8" s="1419"/>
      <c r="D8" s="1419"/>
      <c r="E8" s="1419" t="s">
        <v>361</v>
      </c>
      <c r="F8" s="1419" t="s">
        <v>504</v>
      </c>
      <c r="G8" s="1419"/>
      <c r="H8" s="1419"/>
      <c r="I8" s="1419"/>
    </row>
    <row r="9" spans="1:11" s="196" customFormat="1" ht="18.75">
      <c r="A9" s="1422"/>
      <c r="B9" s="1419"/>
      <c r="C9" s="1419"/>
      <c r="D9" s="1419"/>
      <c r="E9" s="1419"/>
      <c r="F9" s="1126" t="s">
        <v>505</v>
      </c>
      <c r="G9" s="1126" t="s">
        <v>506</v>
      </c>
      <c r="H9" s="1419"/>
      <c r="I9" s="1419"/>
    </row>
    <row r="10" spans="1:11" s="202" customFormat="1" ht="18.75" hidden="1">
      <c r="A10" s="1127"/>
      <c r="B10" s="1128"/>
      <c r="C10" s="1127"/>
      <c r="D10" s="1128"/>
      <c r="E10" s="1127"/>
      <c r="F10" s="1128"/>
      <c r="G10" s="1127"/>
      <c r="H10" s="1129"/>
      <c r="I10" s="1127"/>
    </row>
    <row r="11" spans="1:11" s="206" customFormat="1" ht="27" customHeight="1">
      <c r="A11" s="1130"/>
      <c r="B11" s="1130" t="s">
        <v>361</v>
      </c>
      <c r="C11" s="1131"/>
      <c r="D11" s="1131"/>
      <c r="E11" s="1132">
        <f>SUM(E12:E41)</f>
        <v>15992195</v>
      </c>
      <c r="F11" s="1132">
        <f>SUM(F12:F41)</f>
        <v>0</v>
      </c>
      <c r="G11" s="1132">
        <f>SUM(G12:G41)</f>
        <v>15942195</v>
      </c>
      <c r="H11" s="1132">
        <f>SUM(H12:H41)</f>
        <v>4636</v>
      </c>
      <c r="I11" s="1131"/>
    </row>
    <row r="12" spans="1:11" s="228" customFormat="1" ht="33">
      <c r="A12" s="1133">
        <v>1</v>
      </c>
      <c r="B12" s="1134" t="s">
        <v>1469</v>
      </c>
      <c r="C12" s="1135" t="s">
        <v>1470</v>
      </c>
      <c r="D12" s="1136"/>
      <c r="E12" s="1137">
        <v>3667000</v>
      </c>
      <c r="F12" s="1137"/>
      <c r="G12" s="1137">
        <v>3667000</v>
      </c>
      <c r="H12" s="1137">
        <v>700</v>
      </c>
      <c r="I12" s="1273"/>
    </row>
    <row r="13" spans="1:11" s="228" customFormat="1">
      <c r="A13" s="224"/>
      <c r="B13" s="195"/>
      <c r="C13" s="225"/>
      <c r="D13" s="226"/>
      <c r="E13" s="195"/>
      <c r="F13" s="195"/>
      <c r="G13" s="195"/>
      <c r="H13" s="227"/>
      <c r="I13" s="225"/>
    </row>
    <row r="14" spans="1:11" s="228" customFormat="1">
      <c r="A14" s="224"/>
      <c r="B14" s="195"/>
      <c r="C14" s="225"/>
      <c r="D14" s="226"/>
      <c r="E14" s="195"/>
      <c r="F14" s="195"/>
      <c r="G14" s="195"/>
      <c r="H14" s="227"/>
      <c r="I14" s="225"/>
    </row>
    <row r="15" spans="1:11" s="228" customFormat="1">
      <c r="A15" s="224"/>
      <c r="B15" s="195"/>
      <c r="C15" s="225"/>
      <c r="D15" s="226"/>
      <c r="E15" s="195"/>
      <c r="F15" s="195"/>
      <c r="G15" s="195"/>
      <c r="H15" s="227"/>
      <c r="I15" s="225"/>
    </row>
    <row r="16" spans="1:11" s="228" customFormat="1">
      <c r="A16" s="224"/>
      <c r="B16" s="195"/>
      <c r="C16" s="225"/>
      <c r="D16" s="226"/>
      <c r="E16" s="195"/>
      <c r="F16" s="195"/>
      <c r="G16" s="195"/>
      <c r="H16" s="227"/>
      <c r="I16" s="225"/>
    </row>
    <row r="17" spans="1:9" s="228" customFormat="1">
      <c r="A17" s="224"/>
      <c r="B17" s="195"/>
      <c r="C17" s="225"/>
      <c r="D17" s="226"/>
      <c r="E17" s="195"/>
      <c r="F17" s="195"/>
      <c r="G17" s="195"/>
      <c r="H17" s="227"/>
      <c r="I17" s="225"/>
    </row>
    <row r="18" spans="1:9" s="228" customFormat="1">
      <c r="A18" s="224"/>
      <c r="B18" s="195"/>
      <c r="C18" s="225"/>
      <c r="D18" s="226"/>
      <c r="E18" s="195"/>
      <c r="F18" s="195"/>
      <c r="G18" s="195"/>
      <c r="H18" s="227"/>
      <c r="I18" s="225"/>
    </row>
    <row r="19" spans="1:9" s="228" customFormat="1">
      <c r="A19" s="224"/>
      <c r="B19" s="195"/>
      <c r="C19" s="225"/>
      <c r="D19" s="226"/>
      <c r="E19" s="195"/>
      <c r="F19" s="195"/>
      <c r="G19" s="195"/>
      <c r="H19" s="227"/>
      <c r="I19" s="225"/>
    </row>
    <row r="20" spans="1:9" s="228" customFormat="1">
      <c r="A20" s="224"/>
      <c r="B20" s="195"/>
      <c r="C20" s="225"/>
      <c r="D20" s="226"/>
      <c r="E20" s="195"/>
      <c r="F20" s="195"/>
      <c r="G20" s="195"/>
      <c r="H20" s="227"/>
      <c r="I20" s="225"/>
    </row>
    <row r="21" spans="1:9" s="228" customFormat="1">
      <c r="A21" s="224"/>
      <c r="B21" s="195"/>
      <c r="C21" s="225"/>
      <c r="D21" s="226"/>
      <c r="E21" s="195"/>
      <c r="F21" s="195"/>
      <c r="G21" s="195"/>
      <c r="H21" s="227"/>
      <c r="I21" s="225"/>
    </row>
    <row r="22" spans="1:9" s="228" customFormat="1">
      <c r="A22" s="224"/>
      <c r="B22" s="195"/>
      <c r="C22" s="225"/>
      <c r="D22" s="226"/>
      <c r="E22" s="195"/>
      <c r="F22" s="195"/>
      <c r="G22" s="195"/>
      <c r="H22" s="227"/>
      <c r="I22" s="225"/>
    </row>
    <row r="23" spans="1:9" s="228" customFormat="1">
      <c r="A23" s="224"/>
      <c r="B23" s="195"/>
      <c r="C23" s="225"/>
      <c r="D23" s="226"/>
      <c r="E23" s="195"/>
      <c r="F23" s="195"/>
      <c r="G23" s="195"/>
      <c r="H23" s="227"/>
      <c r="I23" s="225"/>
    </row>
    <row r="24" spans="1:9" s="228" customFormat="1">
      <c r="A24" s="224"/>
      <c r="B24" s="195"/>
      <c r="C24" s="225"/>
      <c r="D24" s="226"/>
      <c r="E24" s="195"/>
      <c r="F24" s="195"/>
      <c r="G24" s="195"/>
      <c r="H24" s="227"/>
      <c r="I24" s="225"/>
    </row>
    <row r="25" spans="1:9" s="228" customFormat="1">
      <c r="A25" s="224"/>
      <c r="B25" s="195"/>
      <c r="C25" s="225"/>
      <c r="D25" s="226"/>
      <c r="E25" s="195"/>
      <c r="F25" s="195"/>
      <c r="G25" s="195"/>
      <c r="H25" s="227"/>
      <c r="I25" s="225"/>
    </row>
    <row r="26" spans="1:9" s="228" customFormat="1">
      <c r="A26" s="224"/>
      <c r="B26" s="195"/>
      <c r="C26" s="225"/>
      <c r="D26" s="226"/>
      <c r="E26" s="195"/>
      <c r="F26" s="195"/>
      <c r="G26" s="195"/>
      <c r="H26" s="227"/>
      <c r="I26" s="225"/>
    </row>
    <row r="27" spans="1:9" s="228" customFormat="1">
      <c r="A27" s="224"/>
      <c r="B27" s="195"/>
      <c r="C27" s="225"/>
      <c r="D27" s="226"/>
      <c r="E27" s="195"/>
      <c r="F27" s="195"/>
      <c r="G27" s="195"/>
      <c r="H27" s="227"/>
      <c r="I27" s="225"/>
    </row>
    <row r="28" spans="1:9" s="228" customFormat="1">
      <c r="A28" s="224"/>
      <c r="B28" s="195"/>
      <c r="C28" s="225"/>
      <c r="D28" s="226"/>
      <c r="E28" s="195"/>
      <c r="F28" s="195"/>
      <c r="G28" s="195"/>
      <c r="H28" s="227"/>
      <c r="I28" s="225"/>
    </row>
    <row r="29" spans="1:9" s="228" customFormat="1">
      <c r="A29" s="224"/>
      <c r="B29" s="195"/>
      <c r="C29" s="225"/>
      <c r="D29" s="226"/>
      <c r="E29" s="195"/>
      <c r="F29" s="195"/>
      <c r="G29" s="195"/>
      <c r="H29" s="227"/>
      <c r="I29" s="225"/>
    </row>
    <row r="30" spans="1:9" s="228" customFormat="1">
      <c r="A30" s="224"/>
      <c r="B30" s="195"/>
      <c r="C30" s="225"/>
      <c r="D30" s="226"/>
      <c r="E30" s="195"/>
      <c r="F30" s="195"/>
      <c r="G30" s="195"/>
      <c r="H30" s="227"/>
      <c r="I30" s="225"/>
    </row>
    <row r="31" spans="1:9" s="228" customFormat="1">
      <c r="A31" s="224"/>
      <c r="B31" s="195"/>
      <c r="C31" s="225"/>
      <c r="D31" s="226"/>
      <c r="E31" s="195"/>
      <c r="F31" s="195"/>
      <c r="G31" s="195"/>
      <c r="H31" s="227"/>
      <c r="I31" s="225"/>
    </row>
    <row r="32" spans="1:9" s="228" customFormat="1" ht="49.5" customHeight="1">
      <c r="A32" s="1133">
        <v>1</v>
      </c>
      <c r="B32" s="1134" t="s">
        <v>1467</v>
      </c>
      <c r="C32" s="1135" t="s">
        <v>1466</v>
      </c>
      <c r="D32" s="1136"/>
      <c r="E32" s="1137">
        <v>1496000</v>
      </c>
      <c r="F32" s="1137"/>
      <c r="G32" s="1137">
        <v>1496000</v>
      </c>
      <c r="H32" s="1137">
        <v>500</v>
      </c>
      <c r="I32" s="1270" t="s">
        <v>1477</v>
      </c>
    </row>
    <row r="33" spans="1:9" s="228" customFormat="1" ht="49.5">
      <c r="A33" s="1133">
        <v>2</v>
      </c>
      <c r="B33" s="1134" t="s">
        <v>1468</v>
      </c>
      <c r="C33" s="1135" t="s">
        <v>1466</v>
      </c>
      <c r="D33" s="1136"/>
      <c r="E33" s="1137">
        <v>357000</v>
      </c>
      <c r="F33" s="1137"/>
      <c r="G33" s="1137">
        <v>357000</v>
      </c>
      <c r="H33" s="1137">
        <v>300</v>
      </c>
      <c r="I33" s="1271"/>
    </row>
    <row r="34" spans="1:9" s="228" customFormat="1" ht="49.5">
      <c r="A34" s="1133">
        <v>4</v>
      </c>
      <c r="B34" s="1134" t="s">
        <v>1471</v>
      </c>
      <c r="C34" s="1135" t="s">
        <v>38</v>
      </c>
      <c r="D34" s="1136"/>
      <c r="E34" s="1137">
        <v>352332</v>
      </c>
      <c r="F34" s="1137"/>
      <c r="G34" s="1137">
        <v>302332</v>
      </c>
      <c r="H34" s="1137">
        <v>400</v>
      </c>
      <c r="I34" s="1271"/>
    </row>
    <row r="35" spans="1:9" s="228" customFormat="1" ht="33">
      <c r="A35" s="1133">
        <v>5</v>
      </c>
      <c r="B35" s="1134" t="s">
        <v>1472</v>
      </c>
      <c r="C35" s="1135" t="s">
        <v>1470</v>
      </c>
      <c r="D35" s="1136"/>
      <c r="E35" s="1137">
        <v>5000000</v>
      </c>
      <c r="F35" s="1137"/>
      <c r="G35" s="1137">
        <v>5000000</v>
      </c>
      <c r="H35" s="1137">
        <v>1000</v>
      </c>
      <c r="I35" s="1271"/>
    </row>
    <row r="36" spans="1:9" s="228" customFormat="1" ht="49.5">
      <c r="A36" s="1133">
        <v>6</v>
      </c>
      <c r="B36" s="1134" t="s">
        <v>1473</v>
      </c>
      <c r="C36" s="1135" t="s">
        <v>747</v>
      </c>
      <c r="D36" s="1136"/>
      <c r="E36" s="1137">
        <v>4500000</v>
      </c>
      <c r="F36" s="1137"/>
      <c r="G36" s="1137">
        <v>4500000</v>
      </c>
      <c r="H36" s="1137">
        <v>700</v>
      </c>
      <c r="I36" s="1271"/>
    </row>
    <row r="37" spans="1:9" ht="31.5" customHeight="1">
      <c r="A37" s="1133">
        <v>7</v>
      </c>
      <c r="B37" s="1134" t="s">
        <v>1460</v>
      </c>
      <c r="C37" s="1135" t="s">
        <v>1461</v>
      </c>
      <c r="D37" s="1136"/>
      <c r="E37" s="1137">
        <v>1049</v>
      </c>
      <c r="F37" s="1137"/>
      <c r="G37" s="1137">
        <v>1049</v>
      </c>
      <c r="H37" s="1137">
        <v>150</v>
      </c>
      <c r="I37" s="1271"/>
    </row>
    <row r="38" spans="1:9" ht="31.5" customHeight="1">
      <c r="A38" s="1133">
        <v>8</v>
      </c>
      <c r="B38" s="1134" t="s">
        <v>1462</v>
      </c>
      <c r="C38" s="1135" t="s">
        <v>1461</v>
      </c>
      <c r="D38" s="1136"/>
      <c r="E38" s="1137">
        <v>1135</v>
      </c>
      <c r="F38" s="1137"/>
      <c r="G38" s="1137">
        <v>1135</v>
      </c>
      <c r="H38" s="1137">
        <v>150</v>
      </c>
      <c r="I38" s="1271"/>
    </row>
    <row r="39" spans="1:9" ht="33">
      <c r="A39" s="1133">
        <v>9</v>
      </c>
      <c r="B39" s="1134" t="s">
        <v>1463</v>
      </c>
      <c r="C39" s="1135" t="s">
        <v>1461</v>
      </c>
      <c r="D39" s="1136"/>
      <c r="E39" s="1137">
        <v>1129</v>
      </c>
      <c r="F39" s="1137"/>
      <c r="G39" s="1137">
        <v>1129</v>
      </c>
      <c r="H39" s="1137">
        <v>150</v>
      </c>
      <c r="I39" s="1271"/>
    </row>
    <row r="40" spans="1:9" s="228" customFormat="1" ht="33">
      <c r="A40" s="1133">
        <v>10</v>
      </c>
      <c r="B40" s="1134" t="s">
        <v>1464</v>
      </c>
      <c r="C40" s="1135" t="s">
        <v>1461</v>
      </c>
      <c r="D40" s="1136"/>
      <c r="E40" s="1137">
        <v>550</v>
      </c>
      <c r="F40" s="1137"/>
      <c r="G40" s="1137">
        <v>550</v>
      </c>
      <c r="H40" s="1137">
        <v>100</v>
      </c>
      <c r="I40" s="1271"/>
    </row>
    <row r="41" spans="1:9" s="228" customFormat="1" ht="31.5" customHeight="1">
      <c r="A41" s="1133">
        <v>11</v>
      </c>
      <c r="B41" s="1134" t="s">
        <v>1465</v>
      </c>
      <c r="C41" s="1135" t="s">
        <v>1466</v>
      </c>
      <c r="D41" s="1136"/>
      <c r="E41" s="1137">
        <v>616000</v>
      </c>
      <c r="F41" s="1137"/>
      <c r="G41" s="1137">
        <v>616000</v>
      </c>
      <c r="H41" s="1137">
        <v>486</v>
      </c>
      <c r="I41" s="1272"/>
    </row>
    <row r="42" spans="1:9" s="228" customFormat="1">
      <c r="A42" s="224"/>
      <c r="B42" s="195"/>
      <c r="C42" s="225"/>
      <c r="D42" s="226"/>
      <c r="E42" s="195"/>
      <c r="F42" s="195"/>
      <c r="G42" s="195"/>
      <c r="H42" s="227"/>
      <c r="I42" s="225"/>
    </row>
    <row r="43" spans="1:9" s="228" customFormat="1">
      <c r="A43" s="224"/>
      <c r="B43" s="195"/>
      <c r="C43" s="225"/>
      <c r="D43" s="226"/>
      <c r="E43" s="195"/>
      <c r="F43" s="195"/>
      <c r="G43" s="195"/>
      <c r="H43" s="227"/>
      <c r="I43" s="225"/>
    </row>
    <row r="44" spans="1:9" s="228" customFormat="1">
      <c r="A44" s="224"/>
      <c r="B44" s="195"/>
      <c r="C44" s="225"/>
      <c r="D44" s="226"/>
      <c r="E44" s="195"/>
      <c r="F44" s="195"/>
      <c r="G44" s="195"/>
      <c r="H44" s="227"/>
      <c r="I44" s="225"/>
    </row>
    <row r="45" spans="1:9" s="228" customFormat="1">
      <c r="A45" s="224"/>
      <c r="B45" s="195"/>
      <c r="C45" s="225"/>
      <c r="D45" s="226"/>
      <c r="E45" s="195"/>
      <c r="F45" s="195"/>
      <c r="G45" s="195"/>
      <c r="H45" s="227"/>
      <c r="I45" s="225"/>
    </row>
    <row r="46" spans="1:9" s="228" customFormat="1">
      <c r="A46" s="224"/>
      <c r="B46" s="195"/>
      <c r="C46" s="225"/>
      <c r="D46" s="226"/>
      <c r="E46" s="195"/>
      <c r="F46" s="195"/>
      <c r="G46" s="195"/>
      <c r="H46" s="227"/>
      <c r="I46" s="225"/>
    </row>
    <row r="47" spans="1:9" s="228" customFormat="1">
      <c r="A47" s="224"/>
      <c r="B47" s="195"/>
      <c r="C47" s="225"/>
      <c r="D47" s="226"/>
      <c r="E47" s="195"/>
      <c r="F47" s="195"/>
      <c r="G47" s="195"/>
      <c r="H47" s="227"/>
      <c r="I47" s="225"/>
    </row>
    <row r="48" spans="1:9" s="228" customFormat="1">
      <c r="A48" s="224"/>
      <c r="B48" s="195"/>
      <c r="C48" s="225"/>
      <c r="D48" s="226"/>
      <c r="E48" s="195"/>
      <c r="F48" s="195"/>
      <c r="G48" s="195"/>
      <c r="H48" s="227"/>
      <c r="I48" s="225"/>
    </row>
    <row r="49" spans="1:9" s="228" customFormat="1">
      <c r="A49" s="224"/>
      <c r="B49" s="195"/>
      <c r="C49" s="225"/>
      <c r="D49" s="226"/>
      <c r="E49" s="195"/>
      <c r="F49" s="195"/>
      <c r="G49" s="195"/>
      <c r="H49" s="227"/>
      <c r="I49" s="225"/>
    </row>
    <row r="50" spans="1:9" s="228" customFormat="1">
      <c r="A50" s="224"/>
      <c r="B50" s="195"/>
      <c r="C50" s="225"/>
      <c r="D50" s="226"/>
      <c r="E50" s="195"/>
      <c r="F50" s="195"/>
      <c r="G50" s="195"/>
      <c r="H50" s="227"/>
      <c r="I50" s="225"/>
    </row>
    <row r="51" spans="1:9" s="228" customFormat="1">
      <c r="A51" s="224"/>
      <c r="B51" s="195"/>
      <c r="C51" s="225"/>
      <c r="D51" s="226"/>
      <c r="E51" s="195"/>
      <c r="F51" s="195"/>
      <c r="G51" s="195"/>
      <c r="H51" s="227"/>
      <c r="I51" s="225"/>
    </row>
    <row r="52" spans="1:9" s="228" customFormat="1">
      <c r="A52" s="224"/>
      <c r="B52" s="195"/>
      <c r="C52" s="225"/>
      <c r="D52" s="226"/>
      <c r="E52" s="195"/>
      <c r="F52" s="195"/>
      <c r="G52" s="195"/>
      <c r="H52" s="227"/>
      <c r="I52" s="225"/>
    </row>
    <row r="53" spans="1:9" s="228" customFormat="1">
      <c r="A53" s="224"/>
      <c r="B53" s="195"/>
      <c r="C53" s="225"/>
      <c r="D53" s="226"/>
      <c r="E53" s="195"/>
      <c r="F53" s="195"/>
      <c r="G53" s="195"/>
      <c r="H53" s="227"/>
      <c r="I53" s="225"/>
    </row>
    <row r="54" spans="1:9" s="228" customFormat="1">
      <c r="A54" s="224"/>
      <c r="B54" s="195"/>
      <c r="C54" s="225"/>
      <c r="D54" s="226"/>
      <c r="E54" s="195"/>
      <c r="F54" s="195"/>
      <c r="G54" s="195"/>
      <c r="H54" s="227"/>
      <c r="I54" s="225"/>
    </row>
    <row r="55" spans="1:9" s="228" customFormat="1">
      <c r="A55" s="224"/>
      <c r="B55" s="195"/>
      <c r="C55" s="225"/>
      <c r="D55" s="226"/>
      <c r="E55" s="195"/>
      <c r="F55" s="195"/>
      <c r="G55" s="195"/>
      <c r="H55" s="227"/>
      <c r="I55" s="225"/>
    </row>
    <row r="56" spans="1:9" s="228" customFormat="1">
      <c r="A56" s="224"/>
      <c r="B56" s="195"/>
      <c r="C56" s="225"/>
      <c r="D56" s="226"/>
      <c r="E56" s="195"/>
      <c r="F56" s="195"/>
      <c r="G56" s="195"/>
      <c r="H56" s="227"/>
      <c r="I56" s="225"/>
    </row>
    <row r="57" spans="1:9" s="228" customFormat="1">
      <c r="A57" s="224"/>
      <c r="B57" s="195"/>
      <c r="C57" s="225"/>
      <c r="D57" s="226"/>
      <c r="E57" s="195"/>
      <c r="F57" s="195"/>
      <c r="G57" s="195"/>
      <c r="H57" s="227"/>
      <c r="I57" s="225"/>
    </row>
    <row r="58" spans="1:9" s="228" customFormat="1">
      <c r="A58" s="224"/>
      <c r="B58" s="195"/>
      <c r="C58" s="225"/>
      <c r="D58" s="226"/>
      <c r="E58" s="195"/>
      <c r="F58" s="195"/>
      <c r="G58" s="195"/>
      <c r="H58" s="227"/>
      <c r="I58" s="225"/>
    </row>
    <row r="59" spans="1:9" s="228" customFormat="1">
      <c r="A59" s="224"/>
      <c r="B59" s="195"/>
      <c r="C59" s="225"/>
      <c r="D59" s="226"/>
      <c r="E59" s="195"/>
      <c r="F59" s="195"/>
      <c r="G59" s="195"/>
      <c r="H59" s="227"/>
      <c r="I59" s="225"/>
    </row>
    <row r="60" spans="1:9" s="228" customFormat="1">
      <c r="A60" s="224"/>
      <c r="B60" s="195"/>
      <c r="C60" s="225"/>
      <c r="D60" s="226"/>
      <c r="E60" s="195"/>
      <c r="F60" s="195"/>
      <c r="G60" s="195"/>
      <c r="H60" s="227"/>
      <c r="I60" s="225"/>
    </row>
    <row r="61" spans="1:9" s="228" customFormat="1">
      <c r="A61" s="224"/>
      <c r="B61" s="195"/>
      <c r="C61" s="225"/>
      <c r="D61" s="226"/>
      <c r="E61" s="195"/>
      <c r="F61" s="195"/>
      <c r="G61" s="195"/>
      <c r="H61" s="227"/>
      <c r="I61" s="225"/>
    </row>
    <row r="62" spans="1:9" s="228" customFormat="1">
      <c r="A62" s="224"/>
      <c r="B62" s="195"/>
      <c r="C62" s="225"/>
      <c r="D62" s="226"/>
      <c r="E62" s="195"/>
      <c r="F62" s="195"/>
      <c r="G62" s="195"/>
      <c r="H62" s="227"/>
      <c r="I62" s="225"/>
    </row>
    <row r="63" spans="1:9" s="228" customFormat="1">
      <c r="A63" s="224"/>
      <c r="B63" s="195"/>
      <c r="C63" s="225"/>
      <c r="D63" s="226"/>
      <c r="E63" s="195"/>
      <c r="F63" s="195"/>
      <c r="G63" s="195"/>
      <c r="H63" s="227"/>
      <c r="I63" s="225"/>
    </row>
    <row r="64" spans="1:9" s="228" customFormat="1">
      <c r="A64" s="224"/>
      <c r="B64" s="195"/>
      <c r="C64" s="225"/>
      <c r="D64" s="226"/>
      <c r="E64" s="195"/>
      <c r="F64" s="195"/>
      <c r="G64" s="195"/>
      <c r="H64" s="227"/>
      <c r="I64" s="225"/>
    </row>
    <row r="65" spans="1:9" s="228" customFormat="1">
      <c r="A65" s="224"/>
      <c r="B65" s="195"/>
      <c r="C65" s="225"/>
      <c r="D65" s="226"/>
      <c r="E65" s="195"/>
      <c r="F65" s="195"/>
      <c r="G65" s="195"/>
      <c r="H65" s="227"/>
      <c r="I65" s="225"/>
    </row>
    <row r="66" spans="1:9" s="228" customFormat="1">
      <c r="A66" s="224"/>
      <c r="B66" s="195"/>
      <c r="C66" s="225"/>
      <c r="D66" s="226"/>
      <c r="E66" s="195"/>
      <c r="F66" s="195"/>
      <c r="G66" s="195"/>
      <c r="H66" s="227"/>
      <c r="I66" s="225"/>
    </row>
    <row r="67" spans="1:9" s="228" customFormat="1">
      <c r="A67" s="224"/>
      <c r="B67" s="195"/>
      <c r="C67" s="225"/>
      <c r="D67" s="226"/>
      <c r="E67" s="195"/>
      <c r="F67" s="195"/>
      <c r="G67" s="195"/>
      <c r="H67" s="227"/>
      <c r="I67" s="225"/>
    </row>
    <row r="68" spans="1:9" s="228" customFormat="1">
      <c r="A68" s="224"/>
      <c r="B68" s="195"/>
      <c r="C68" s="225"/>
      <c r="D68" s="226"/>
      <c r="E68" s="195"/>
      <c r="F68" s="195"/>
      <c r="G68" s="195"/>
      <c r="H68" s="227"/>
      <c r="I68" s="225"/>
    </row>
    <row r="69" spans="1:9" s="228" customFormat="1">
      <c r="A69" s="224"/>
      <c r="B69" s="195"/>
      <c r="C69" s="225"/>
      <c r="D69" s="226"/>
      <c r="E69" s="195"/>
      <c r="F69" s="195"/>
      <c r="G69" s="195"/>
      <c r="H69" s="227"/>
      <c r="I69" s="225"/>
    </row>
    <row r="70" spans="1:9" s="228" customFormat="1">
      <c r="A70" s="224"/>
      <c r="B70" s="195"/>
      <c r="C70" s="225"/>
      <c r="D70" s="226"/>
      <c r="E70" s="195"/>
      <c r="F70" s="195"/>
      <c r="G70" s="195"/>
      <c r="H70" s="227"/>
      <c r="I70" s="225"/>
    </row>
    <row r="71" spans="1:9" s="228" customFormat="1">
      <c r="A71" s="224"/>
      <c r="B71" s="195"/>
      <c r="C71" s="225"/>
      <c r="D71" s="226"/>
      <c r="E71" s="195"/>
      <c r="F71" s="195"/>
      <c r="G71" s="195"/>
      <c r="H71" s="227"/>
      <c r="I71" s="225"/>
    </row>
    <row r="72" spans="1:9" s="228" customFormat="1">
      <c r="A72" s="224"/>
      <c r="B72" s="195"/>
      <c r="C72" s="225"/>
      <c r="D72" s="226"/>
      <c r="E72" s="195"/>
      <c r="F72" s="195"/>
      <c r="G72" s="195"/>
      <c r="H72" s="227"/>
      <c r="I72" s="225"/>
    </row>
    <row r="73" spans="1:9" s="228" customFormat="1">
      <c r="A73" s="224"/>
      <c r="B73" s="195"/>
      <c r="C73" s="225"/>
      <c r="D73" s="226"/>
      <c r="E73" s="195"/>
      <c r="F73" s="195"/>
      <c r="G73" s="195"/>
      <c r="H73" s="227"/>
      <c r="I73" s="225"/>
    </row>
    <row r="74" spans="1:9" s="228" customFormat="1">
      <c r="A74" s="224"/>
      <c r="B74" s="195"/>
      <c r="C74" s="225"/>
      <c r="D74" s="226"/>
      <c r="E74" s="195"/>
      <c r="F74" s="195"/>
      <c r="G74" s="195"/>
      <c r="H74" s="227"/>
      <c r="I74" s="225"/>
    </row>
    <row r="75" spans="1:9" s="228" customFormat="1">
      <c r="A75" s="224"/>
      <c r="B75" s="195"/>
      <c r="C75" s="225"/>
      <c r="D75" s="226"/>
      <c r="E75" s="195"/>
      <c r="F75" s="195"/>
      <c r="G75" s="195"/>
      <c r="H75" s="227"/>
      <c r="I75" s="225"/>
    </row>
    <row r="76" spans="1:9" s="228" customFormat="1">
      <c r="A76" s="224"/>
      <c r="B76" s="195"/>
      <c r="C76" s="225"/>
      <c r="D76" s="226"/>
      <c r="E76" s="195"/>
      <c r="F76" s="195"/>
      <c r="G76" s="195"/>
      <c r="H76" s="227"/>
      <c r="I76" s="225"/>
    </row>
    <row r="77" spans="1:9" s="228" customFormat="1">
      <c r="A77" s="224"/>
      <c r="B77" s="195"/>
      <c r="C77" s="225"/>
      <c r="D77" s="226"/>
      <c r="E77" s="195"/>
      <c r="F77" s="195"/>
      <c r="G77" s="195"/>
      <c r="H77" s="227"/>
      <c r="I77" s="225"/>
    </row>
    <row r="78" spans="1:9" s="228" customFormat="1">
      <c r="A78" s="224"/>
      <c r="B78" s="195"/>
      <c r="C78" s="225"/>
      <c r="D78" s="226"/>
      <c r="E78" s="195"/>
      <c r="F78" s="195"/>
      <c r="G78" s="195"/>
      <c r="H78" s="227"/>
      <c r="I78" s="225"/>
    </row>
    <row r="79" spans="1:9" s="228" customFormat="1">
      <c r="A79" s="224"/>
      <c r="B79" s="195"/>
      <c r="C79" s="225"/>
      <c r="D79" s="226"/>
      <c r="E79" s="195"/>
      <c r="F79" s="195"/>
      <c r="G79" s="195"/>
      <c r="H79" s="227"/>
      <c r="I79" s="225"/>
    </row>
    <row r="80" spans="1:9" s="228" customFormat="1">
      <c r="A80" s="224"/>
      <c r="B80" s="195"/>
      <c r="C80" s="225"/>
      <c r="D80" s="226"/>
      <c r="E80" s="195"/>
      <c r="F80" s="195"/>
      <c r="G80" s="195"/>
      <c r="H80" s="227"/>
      <c r="I80" s="225"/>
    </row>
    <row r="81" spans="1:9" s="228" customFormat="1">
      <c r="A81" s="224"/>
      <c r="B81" s="195"/>
      <c r="C81" s="225"/>
      <c r="D81" s="226"/>
      <c r="E81" s="195"/>
      <c r="F81" s="195"/>
      <c r="G81" s="195"/>
      <c r="H81" s="227"/>
      <c r="I81" s="225"/>
    </row>
    <row r="82" spans="1:9" s="228" customFormat="1">
      <c r="A82" s="224"/>
      <c r="B82" s="195"/>
      <c r="C82" s="225"/>
      <c r="D82" s="226"/>
      <c r="E82" s="195"/>
      <c r="F82" s="195"/>
      <c r="G82" s="195"/>
      <c r="H82" s="227"/>
      <c r="I82" s="225"/>
    </row>
    <row r="83" spans="1:9" s="228" customFormat="1">
      <c r="A83" s="224"/>
      <c r="B83" s="195"/>
      <c r="C83" s="225"/>
      <c r="D83" s="226"/>
      <c r="E83" s="195"/>
      <c r="F83" s="195"/>
      <c r="G83" s="195"/>
      <c r="H83" s="227"/>
      <c r="I83" s="225"/>
    </row>
    <row r="84" spans="1:9" s="228" customFormat="1">
      <c r="A84" s="224"/>
      <c r="B84" s="195"/>
      <c r="C84" s="225"/>
      <c r="D84" s="226"/>
      <c r="E84" s="195"/>
      <c r="F84" s="195"/>
      <c r="G84" s="195"/>
      <c r="H84" s="227"/>
      <c r="I84" s="225"/>
    </row>
    <row r="85" spans="1:9" s="228" customFormat="1">
      <c r="A85" s="224"/>
      <c r="B85" s="195"/>
      <c r="C85" s="225"/>
      <c r="D85" s="226"/>
      <c r="E85" s="195"/>
      <c r="F85" s="195"/>
      <c r="G85" s="195"/>
      <c r="H85" s="227"/>
      <c r="I85" s="225"/>
    </row>
    <row r="86" spans="1:9" s="228" customFormat="1">
      <c r="A86" s="224"/>
      <c r="B86" s="195"/>
      <c r="C86" s="225"/>
      <c r="D86" s="226"/>
      <c r="E86" s="195"/>
      <c r="F86" s="195"/>
      <c r="G86" s="195"/>
      <c r="H86" s="227"/>
      <c r="I86" s="225"/>
    </row>
    <row r="87" spans="1:9" s="228" customFormat="1">
      <c r="A87" s="224"/>
      <c r="B87" s="195"/>
      <c r="C87" s="225"/>
      <c r="D87" s="226"/>
      <c r="E87" s="195"/>
      <c r="F87" s="195"/>
      <c r="G87" s="195"/>
      <c r="H87" s="227"/>
      <c r="I87" s="225"/>
    </row>
    <row r="88" spans="1:9" s="228" customFormat="1">
      <c r="A88" s="224"/>
      <c r="B88" s="195"/>
      <c r="C88" s="225"/>
      <c r="D88" s="226"/>
      <c r="E88" s="195"/>
      <c r="F88" s="195"/>
      <c r="G88" s="195"/>
      <c r="H88" s="227"/>
      <c r="I88" s="225"/>
    </row>
    <row r="89" spans="1:9" s="228" customFormat="1">
      <c r="A89" s="224"/>
      <c r="B89" s="195"/>
      <c r="C89" s="225"/>
      <c r="D89" s="226"/>
      <c r="E89" s="195"/>
      <c r="F89" s="195"/>
      <c r="G89" s="195"/>
      <c r="H89" s="227"/>
      <c r="I89" s="225"/>
    </row>
    <row r="90" spans="1:9" s="228" customFormat="1">
      <c r="A90" s="224"/>
      <c r="B90" s="195"/>
      <c r="C90" s="225"/>
      <c r="D90" s="226"/>
      <c r="E90" s="195"/>
      <c r="F90" s="195"/>
      <c r="G90" s="195"/>
      <c r="H90" s="227"/>
      <c r="I90" s="225"/>
    </row>
    <row r="91" spans="1:9" s="228" customFormat="1">
      <c r="A91" s="224"/>
      <c r="B91" s="195"/>
      <c r="C91" s="225"/>
      <c r="D91" s="226"/>
      <c r="E91" s="195"/>
      <c r="F91" s="195"/>
      <c r="G91" s="195"/>
      <c r="H91" s="227"/>
      <c r="I91" s="225"/>
    </row>
    <row r="92" spans="1:9" s="228" customFormat="1">
      <c r="A92" s="224"/>
      <c r="B92" s="195"/>
      <c r="C92" s="225"/>
      <c r="D92" s="226"/>
      <c r="E92" s="195"/>
      <c r="F92" s="195"/>
      <c r="G92" s="195"/>
      <c r="H92" s="227"/>
      <c r="I92" s="225"/>
    </row>
    <row r="93" spans="1:9" s="228" customFormat="1">
      <c r="A93" s="224"/>
      <c r="B93" s="195"/>
      <c r="C93" s="225"/>
      <c r="D93" s="226"/>
      <c r="E93" s="195"/>
      <c r="F93" s="195"/>
      <c r="G93" s="195"/>
      <c r="H93" s="227"/>
      <c r="I93" s="225"/>
    </row>
    <row r="94" spans="1:9" s="228" customFormat="1">
      <c r="A94" s="224"/>
      <c r="B94" s="195"/>
      <c r="C94" s="225"/>
      <c r="D94" s="226"/>
      <c r="E94" s="195"/>
      <c r="F94" s="195"/>
      <c r="G94" s="195"/>
      <c r="H94" s="227"/>
      <c r="I94" s="225"/>
    </row>
    <row r="95" spans="1:9" s="228" customFormat="1">
      <c r="A95" s="224"/>
      <c r="B95" s="195"/>
      <c r="C95" s="225"/>
      <c r="D95" s="226"/>
      <c r="E95" s="195"/>
      <c r="F95" s="195"/>
      <c r="G95" s="195"/>
      <c r="H95" s="227"/>
      <c r="I95" s="225"/>
    </row>
    <row r="96" spans="1:9" s="228" customFormat="1">
      <c r="A96" s="224"/>
      <c r="B96" s="195"/>
      <c r="C96" s="225"/>
      <c r="D96" s="226"/>
      <c r="E96" s="195"/>
      <c r="F96" s="195"/>
      <c r="G96" s="195"/>
      <c r="H96" s="227"/>
      <c r="I96" s="225"/>
    </row>
    <row r="97" spans="1:9" s="228" customFormat="1">
      <c r="A97" s="224"/>
      <c r="B97" s="195"/>
      <c r="C97" s="225"/>
      <c r="D97" s="226"/>
      <c r="E97" s="195"/>
      <c r="F97" s="195"/>
      <c r="G97" s="195"/>
      <c r="H97" s="227"/>
      <c r="I97" s="225"/>
    </row>
    <row r="98" spans="1:9" s="228" customFormat="1">
      <c r="A98" s="224"/>
      <c r="B98" s="195"/>
      <c r="C98" s="225"/>
      <c r="D98" s="226"/>
      <c r="E98" s="195"/>
      <c r="F98" s="195"/>
      <c r="G98" s="195"/>
      <c r="H98" s="227"/>
      <c r="I98" s="225"/>
    </row>
    <row r="99" spans="1:9" s="228" customFormat="1">
      <c r="A99" s="224"/>
      <c r="B99" s="195"/>
      <c r="C99" s="225"/>
      <c r="D99" s="226"/>
      <c r="E99" s="195"/>
      <c r="F99" s="195"/>
      <c r="G99" s="195"/>
      <c r="H99" s="227"/>
      <c r="I99" s="225"/>
    </row>
    <row r="100" spans="1:9" s="228" customFormat="1">
      <c r="A100" s="224"/>
      <c r="B100" s="195"/>
      <c r="C100" s="225"/>
      <c r="D100" s="226"/>
      <c r="E100" s="195"/>
      <c r="F100" s="195"/>
      <c r="G100" s="195"/>
      <c r="H100" s="227"/>
      <c r="I100" s="225"/>
    </row>
    <row r="101" spans="1:9" s="228" customFormat="1">
      <c r="A101" s="224"/>
      <c r="B101" s="195"/>
      <c r="C101" s="225"/>
      <c r="D101" s="226"/>
      <c r="E101" s="195"/>
      <c r="F101" s="195"/>
      <c r="G101" s="195"/>
      <c r="H101" s="227"/>
      <c r="I101" s="225"/>
    </row>
    <row r="102" spans="1:9" s="228" customFormat="1">
      <c r="A102" s="224"/>
      <c r="B102" s="195"/>
      <c r="C102" s="225"/>
      <c r="D102" s="226"/>
      <c r="E102" s="195"/>
      <c r="F102" s="195"/>
      <c r="G102" s="195"/>
      <c r="H102" s="227"/>
      <c r="I102" s="225"/>
    </row>
    <row r="103" spans="1:9" s="228" customFormat="1">
      <c r="A103" s="224"/>
      <c r="B103" s="195"/>
      <c r="C103" s="225"/>
      <c r="D103" s="226"/>
      <c r="E103" s="195"/>
      <c r="F103" s="195"/>
      <c r="G103" s="195"/>
      <c r="H103" s="227"/>
      <c r="I103" s="225"/>
    </row>
    <row r="104" spans="1:9" s="228" customFormat="1">
      <c r="A104" s="224"/>
      <c r="B104" s="195"/>
      <c r="C104" s="225"/>
      <c r="D104" s="226"/>
      <c r="E104" s="195"/>
      <c r="F104" s="195"/>
      <c r="G104" s="195"/>
      <c r="H104" s="227"/>
      <c r="I104" s="225"/>
    </row>
    <row r="105" spans="1:9" s="228" customFormat="1">
      <c r="A105" s="224"/>
      <c r="B105" s="195"/>
      <c r="C105" s="225"/>
      <c r="D105" s="226"/>
      <c r="E105" s="195"/>
      <c r="F105" s="195"/>
      <c r="G105" s="195"/>
      <c r="H105" s="227"/>
      <c r="I105" s="225"/>
    </row>
    <row r="106" spans="1:9" s="228" customFormat="1">
      <c r="A106" s="224"/>
      <c r="B106" s="195"/>
      <c r="C106" s="225"/>
      <c r="D106" s="226"/>
      <c r="E106" s="195"/>
      <c r="F106" s="195"/>
      <c r="G106" s="195"/>
      <c r="H106" s="227"/>
      <c r="I106" s="225"/>
    </row>
    <row r="107" spans="1:9" s="228" customFormat="1">
      <c r="A107" s="224"/>
      <c r="B107" s="195"/>
      <c r="C107" s="225"/>
      <c r="D107" s="226"/>
      <c r="E107" s="195"/>
      <c r="F107" s="195"/>
      <c r="G107" s="195"/>
      <c r="H107" s="227"/>
      <c r="I107" s="225"/>
    </row>
    <row r="108" spans="1:9" s="228" customFormat="1">
      <c r="A108" s="224"/>
      <c r="B108" s="195"/>
      <c r="C108" s="225"/>
      <c r="D108" s="226"/>
      <c r="E108" s="195"/>
      <c r="F108" s="195"/>
      <c r="G108" s="195"/>
      <c r="H108" s="227"/>
      <c r="I108" s="225"/>
    </row>
    <row r="109" spans="1:9" s="228" customFormat="1">
      <c r="A109" s="224"/>
      <c r="B109" s="195"/>
      <c r="C109" s="225"/>
      <c r="D109" s="226"/>
      <c r="E109" s="195"/>
      <c r="F109" s="195"/>
      <c r="G109" s="195"/>
      <c r="H109" s="227"/>
      <c r="I109" s="225"/>
    </row>
    <row r="110" spans="1:9" s="228" customFormat="1">
      <c r="A110" s="224"/>
      <c r="B110" s="195"/>
      <c r="C110" s="225"/>
      <c r="D110" s="226"/>
      <c r="E110" s="195"/>
      <c r="F110" s="195"/>
      <c r="G110" s="195"/>
      <c r="H110" s="227"/>
      <c r="I110" s="225"/>
    </row>
    <row r="111" spans="1:9" s="228" customFormat="1">
      <c r="A111" s="224"/>
      <c r="B111" s="195"/>
      <c r="C111" s="225"/>
      <c r="D111" s="226"/>
      <c r="E111" s="195"/>
      <c r="F111" s="195"/>
      <c r="G111" s="195"/>
      <c r="H111" s="227"/>
      <c r="I111" s="225"/>
    </row>
    <row r="112" spans="1:9" s="228" customFormat="1">
      <c r="A112" s="224"/>
      <c r="B112" s="195"/>
      <c r="C112" s="225"/>
      <c r="D112" s="226"/>
      <c r="E112" s="195"/>
      <c r="F112" s="195"/>
      <c r="G112" s="195"/>
      <c r="H112" s="227"/>
      <c r="I112" s="225"/>
    </row>
    <row r="113" spans="1:9" s="228" customFormat="1">
      <c r="A113" s="224"/>
      <c r="B113" s="195"/>
      <c r="C113" s="225"/>
      <c r="D113" s="226"/>
      <c r="E113" s="195"/>
      <c r="F113" s="195"/>
      <c r="G113" s="195"/>
      <c r="H113" s="227"/>
      <c r="I113" s="225"/>
    </row>
    <row r="114" spans="1:9" s="228" customFormat="1">
      <c r="A114" s="224"/>
      <c r="B114" s="195"/>
      <c r="C114" s="225"/>
      <c r="D114" s="226"/>
      <c r="E114" s="195"/>
      <c r="F114" s="195"/>
      <c r="G114" s="195"/>
      <c r="H114" s="227"/>
      <c r="I114" s="225"/>
    </row>
    <row r="115" spans="1:9" s="228" customFormat="1">
      <c r="A115" s="224"/>
      <c r="B115" s="195"/>
      <c r="C115" s="225"/>
      <c r="D115" s="226"/>
      <c r="E115" s="195"/>
      <c r="F115" s="195"/>
      <c r="G115" s="195"/>
      <c r="H115" s="227"/>
      <c r="I115" s="225"/>
    </row>
    <row r="116" spans="1:9" s="228" customFormat="1">
      <c r="A116" s="224"/>
      <c r="B116" s="195"/>
      <c r="C116" s="225"/>
      <c r="D116" s="226"/>
      <c r="E116" s="195"/>
      <c r="F116" s="195"/>
      <c r="G116" s="195"/>
      <c r="H116" s="227"/>
      <c r="I116" s="225"/>
    </row>
    <row r="117" spans="1:9" s="228" customFormat="1">
      <c r="A117" s="224"/>
      <c r="B117" s="195"/>
      <c r="C117" s="225"/>
      <c r="D117" s="226"/>
      <c r="E117" s="195"/>
      <c r="F117" s="195"/>
      <c r="G117" s="195"/>
      <c r="H117" s="227"/>
      <c r="I117" s="225"/>
    </row>
    <row r="118" spans="1:9" s="228" customFormat="1">
      <c r="A118" s="224"/>
      <c r="B118" s="195"/>
      <c r="C118" s="225"/>
      <c r="D118" s="226"/>
      <c r="E118" s="195"/>
      <c r="F118" s="195"/>
      <c r="G118" s="195"/>
      <c r="H118" s="227"/>
      <c r="I118" s="225"/>
    </row>
    <row r="119" spans="1:9" s="228" customFormat="1">
      <c r="A119" s="224"/>
      <c r="B119" s="195"/>
      <c r="C119" s="225"/>
      <c r="D119" s="226"/>
      <c r="E119" s="195"/>
      <c r="F119" s="195"/>
      <c r="G119" s="195"/>
      <c r="H119" s="227"/>
      <c r="I119" s="225"/>
    </row>
    <row r="120" spans="1:9" s="228" customFormat="1">
      <c r="A120" s="224"/>
      <c r="B120" s="195"/>
      <c r="C120" s="225"/>
      <c r="D120" s="226"/>
      <c r="E120" s="195"/>
      <c r="F120" s="195"/>
      <c r="G120" s="195"/>
      <c r="H120" s="227"/>
      <c r="I120" s="225"/>
    </row>
    <row r="121" spans="1:9" s="228" customFormat="1">
      <c r="A121" s="224"/>
      <c r="B121" s="195"/>
      <c r="C121" s="225"/>
      <c r="D121" s="226"/>
      <c r="E121" s="195"/>
      <c r="F121" s="195"/>
      <c r="G121" s="195"/>
      <c r="H121" s="227"/>
      <c r="I121" s="225"/>
    </row>
    <row r="122" spans="1:9" s="228" customFormat="1">
      <c r="A122" s="224"/>
      <c r="B122" s="195"/>
      <c r="C122" s="225"/>
      <c r="D122" s="226"/>
      <c r="E122" s="195"/>
      <c r="F122" s="195"/>
      <c r="G122" s="195"/>
      <c r="H122" s="227"/>
      <c r="I122" s="225"/>
    </row>
    <row r="123" spans="1:9" s="228" customFormat="1">
      <c r="A123" s="224"/>
      <c r="B123" s="195"/>
      <c r="C123" s="225"/>
      <c r="D123" s="226"/>
      <c r="E123" s="195"/>
      <c r="F123" s="195"/>
      <c r="G123" s="195"/>
      <c r="H123" s="227"/>
      <c r="I123" s="225"/>
    </row>
    <row r="124" spans="1:9" s="228" customFormat="1">
      <c r="A124" s="224"/>
      <c r="B124" s="195"/>
      <c r="C124" s="225"/>
      <c r="D124" s="226"/>
      <c r="E124" s="195"/>
      <c r="F124" s="195"/>
      <c r="G124" s="195"/>
      <c r="H124" s="227"/>
      <c r="I124" s="225"/>
    </row>
    <row r="125" spans="1:9" s="228" customFormat="1">
      <c r="A125" s="224"/>
      <c r="B125" s="195"/>
      <c r="C125" s="225"/>
      <c r="D125" s="226"/>
      <c r="E125" s="195"/>
      <c r="F125" s="195"/>
      <c r="G125" s="195"/>
      <c r="H125" s="227"/>
      <c r="I125" s="225"/>
    </row>
    <row r="126" spans="1:9" s="228" customFormat="1">
      <c r="A126" s="224"/>
      <c r="B126" s="195"/>
      <c r="C126" s="225"/>
      <c r="D126" s="226"/>
      <c r="E126" s="195"/>
      <c r="F126" s="195"/>
      <c r="G126" s="195"/>
      <c r="H126" s="227"/>
      <c r="I126" s="225"/>
    </row>
    <row r="127" spans="1:9" s="228" customFormat="1">
      <c r="A127" s="224"/>
      <c r="B127" s="195"/>
      <c r="C127" s="225"/>
      <c r="D127" s="226"/>
      <c r="E127" s="195"/>
      <c r="F127" s="195"/>
      <c r="G127" s="195"/>
      <c r="H127" s="227"/>
      <c r="I127" s="225"/>
    </row>
    <row r="128" spans="1:9" s="228" customFormat="1">
      <c r="A128" s="224"/>
      <c r="B128" s="195"/>
      <c r="C128" s="225"/>
      <c r="D128" s="226"/>
      <c r="E128" s="195"/>
      <c r="F128" s="195"/>
      <c r="G128" s="195"/>
      <c r="H128" s="227"/>
      <c r="I128" s="225"/>
    </row>
    <row r="129" spans="1:9" s="228" customFormat="1">
      <c r="A129" s="224"/>
      <c r="B129" s="195"/>
      <c r="C129" s="225"/>
      <c r="D129" s="226"/>
      <c r="E129" s="195"/>
      <c r="F129" s="195"/>
      <c r="G129" s="195"/>
      <c r="H129" s="227"/>
      <c r="I129" s="225"/>
    </row>
    <row r="130" spans="1:9" s="228" customFormat="1">
      <c r="A130" s="224"/>
      <c r="B130" s="195"/>
      <c r="C130" s="225"/>
      <c r="D130" s="226"/>
      <c r="E130" s="195"/>
      <c r="F130" s="195"/>
      <c r="G130" s="195"/>
      <c r="H130" s="227"/>
      <c r="I130" s="225"/>
    </row>
    <row r="131" spans="1:9" s="228" customFormat="1">
      <c r="A131" s="224"/>
      <c r="B131" s="195"/>
      <c r="C131" s="225"/>
      <c r="D131" s="226"/>
      <c r="E131" s="195"/>
      <c r="F131" s="195"/>
      <c r="G131" s="195"/>
      <c r="H131" s="227"/>
      <c r="I131" s="225"/>
    </row>
    <row r="132" spans="1:9" s="228" customFormat="1">
      <c r="A132" s="224"/>
      <c r="B132" s="195"/>
      <c r="C132" s="225"/>
      <c r="D132" s="226"/>
      <c r="E132" s="195"/>
      <c r="F132" s="195"/>
      <c r="G132" s="195"/>
      <c r="H132" s="227"/>
      <c r="I132" s="225"/>
    </row>
    <row r="133" spans="1:9" s="228" customFormat="1">
      <c r="A133" s="224"/>
      <c r="B133" s="195"/>
      <c r="C133" s="225"/>
      <c r="D133" s="226"/>
      <c r="E133" s="195"/>
      <c r="F133" s="195"/>
      <c r="G133" s="195"/>
      <c r="H133" s="227"/>
      <c r="I133" s="225"/>
    </row>
    <row r="134" spans="1:9" s="228" customFormat="1">
      <c r="A134" s="224"/>
      <c r="B134" s="195"/>
      <c r="C134" s="225"/>
      <c r="D134" s="226"/>
      <c r="E134" s="195"/>
      <c r="F134" s="195"/>
      <c r="G134" s="195"/>
      <c r="H134" s="227"/>
      <c r="I134" s="225"/>
    </row>
    <row r="135" spans="1:9" s="228" customFormat="1">
      <c r="A135" s="224"/>
      <c r="B135" s="195"/>
      <c r="C135" s="225"/>
      <c r="D135" s="226"/>
      <c r="E135" s="195"/>
      <c r="F135" s="195"/>
      <c r="G135" s="195"/>
      <c r="H135" s="227"/>
      <c r="I135" s="225"/>
    </row>
    <row r="136" spans="1:9" s="228" customFormat="1">
      <c r="A136" s="224"/>
      <c r="B136" s="195"/>
      <c r="C136" s="225"/>
      <c r="D136" s="226"/>
      <c r="E136" s="195"/>
      <c r="F136" s="195"/>
      <c r="G136" s="195"/>
      <c r="H136" s="227"/>
      <c r="I136" s="225"/>
    </row>
    <row r="137" spans="1:9" s="228" customFormat="1">
      <c r="A137" s="224"/>
      <c r="B137" s="195"/>
      <c r="C137" s="225"/>
      <c r="D137" s="226"/>
      <c r="E137" s="195"/>
      <c r="F137" s="195"/>
      <c r="G137" s="195"/>
      <c r="H137" s="227"/>
      <c r="I137" s="225"/>
    </row>
    <row r="138" spans="1:9" s="228" customFormat="1">
      <c r="A138" s="224"/>
      <c r="B138" s="195"/>
      <c r="C138" s="225"/>
      <c r="D138" s="226"/>
      <c r="E138" s="195"/>
      <c r="F138" s="195"/>
      <c r="G138" s="195"/>
      <c r="H138" s="227"/>
      <c r="I138" s="225"/>
    </row>
    <row r="139" spans="1:9" s="228" customFormat="1">
      <c r="A139" s="224"/>
      <c r="B139" s="195"/>
      <c r="C139" s="225"/>
      <c r="D139" s="226"/>
      <c r="E139" s="195"/>
      <c r="F139" s="195"/>
      <c r="G139" s="195"/>
      <c r="H139" s="227"/>
      <c r="I139" s="225"/>
    </row>
    <row r="140" spans="1:9" s="228" customFormat="1">
      <c r="A140" s="224"/>
      <c r="B140" s="195"/>
      <c r="C140" s="225"/>
      <c r="D140" s="226"/>
      <c r="E140" s="195"/>
      <c r="F140" s="195"/>
      <c r="G140" s="195"/>
      <c r="H140" s="227"/>
      <c r="I140" s="225"/>
    </row>
    <row r="141" spans="1:9" s="228" customFormat="1">
      <c r="A141" s="224"/>
      <c r="B141" s="195"/>
      <c r="C141" s="225"/>
      <c r="D141" s="226"/>
      <c r="E141" s="195"/>
      <c r="F141" s="195"/>
      <c r="G141" s="195"/>
      <c r="H141" s="227"/>
      <c r="I141" s="225"/>
    </row>
    <row r="142" spans="1:9" s="228" customFormat="1">
      <c r="A142" s="224"/>
      <c r="B142" s="195"/>
      <c r="C142" s="225"/>
      <c r="D142" s="226"/>
      <c r="E142" s="195"/>
      <c r="F142" s="195"/>
      <c r="G142" s="195"/>
      <c r="H142" s="227"/>
      <c r="I142" s="225"/>
    </row>
    <row r="143" spans="1:9" s="228" customFormat="1">
      <c r="A143" s="224"/>
      <c r="B143" s="195"/>
      <c r="C143" s="225"/>
      <c r="D143" s="226"/>
      <c r="E143" s="195"/>
      <c r="F143" s="195"/>
      <c r="G143" s="195"/>
      <c r="H143" s="227"/>
      <c r="I143" s="225"/>
    </row>
    <row r="144" spans="1:9" s="228" customFormat="1">
      <c r="A144" s="224"/>
      <c r="B144" s="195"/>
      <c r="C144" s="225"/>
      <c r="D144" s="226"/>
      <c r="E144" s="195"/>
      <c r="F144" s="195"/>
      <c r="G144" s="195"/>
      <c r="H144" s="227"/>
      <c r="I144" s="225"/>
    </row>
    <row r="145" spans="1:9" s="228" customFormat="1">
      <c r="A145" s="224"/>
      <c r="B145" s="195"/>
      <c r="C145" s="225"/>
      <c r="D145" s="226"/>
      <c r="E145" s="195"/>
      <c r="F145" s="195"/>
      <c r="G145" s="195"/>
      <c r="H145" s="227"/>
      <c r="I145" s="225"/>
    </row>
    <row r="146" spans="1:9" s="228" customFormat="1">
      <c r="A146" s="224"/>
      <c r="B146" s="195"/>
      <c r="C146" s="225"/>
      <c r="D146" s="226"/>
      <c r="E146" s="195"/>
      <c r="F146" s="195"/>
      <c r="G146" s="195"/>
      <c r="H146" s="227"/>
      <c r="I146" s="225"/>
    </row>
    <row r="147" spans="1:9" s="228" customFormat="1">
      <c r="A147" s="224"/>
      <c r="B147" s="195"/>
      <c r="C147" s="225"/>
      <c r="D147" s="226"/>
      <c r="E147" s="195"/>
      <c r="F147" s="195"/>
      <c r="G147" s="195"/>
      <c r="H147" s="227"/>
      <c r="I147" s="225"/>
    </row>
    <row r="148" spans="1:9" s="228" customFormat="1">
      <c r="A148" s="224"/>
      <c r="B148" s="195"/>
      <c r="C148" s="225"/>
      <c r="D148" s="226"/>
      <c r="E148" s="195"/>
      <c r="F148" s="195"/>
      <c r="G148" s="195"/>
      <c r="H148" s="227"/>
      <c r="I148" s="225"/>
    </row>
    <row r="149" spans="1:9" s="228" customFormat="1">
      <c r="A149" s="224"/>
      <c r="B149" s="195"/>
      <c r="C149" s="225"/>
      <c r="D149" s="226"/>
      <c r="E149" s="195"/>
      <c r="F149" s="195"/>
      <c r="G149" s="195"/>
      <c r="H149" s="227"/>
      <c r="I149" s="225"/>
    </row>
    <row r="150" spans="1:9" s="228" customFormat="1">
      <c r="A150" s="224"/>
      <c r="B150" s="195"/>
      <c r="C150" s="225"/>
      <c r="D150" s="226"/>
      <c r="E150" s="195"/>
      <c r="F150" s="195"/>
      <c r="G150" s="195"/>
      <c r="H150" s="227"/>
      <c r="I150" s="225"/>
    </row>
    <row r="151" spans="1:9" s="228" customFormat="1">
      <c r="A151" s="224"/>
      <c r="B151" s="195"/>
      <c r="C151" s="225"/>
      <c r="D151" s="226"/>
      <c r="E151" s="195"/>
      <c r="F151" s="195"/>
      <c r="G151" s="195"/>
      <c r="H151" s="227"/>
      <c r="I151" s="225"/>
    </row>
    <row r="152" spans="1:9" s="228" customFormat="1">
      <c r="A152" s="224"/>
      <c r="B152" s="195"/>
      <c r="C152" s="225"/>
      <c r="D152" s="226"/>
      <c r="E152" s="195"/>
      <c r="F152" s="195"/>
      <c r="G152" s="195"/>
      <c r="H152" s="227"/>
      <c r="I152" s="225"/>
    </row>
    <row r="153" spans="1:9" s="228" customFormat="1">
      <c r="A153" s="224"/>
      <c r="B153" s="195"/>
      <c r="C153" s="225"/>
      <c r="D153" s="226"/>
      <c r="E153" s="195"/>
      <c r="F153" s="195"/>
      <c r="G153" s="195"/>
      <c r="H153" s="227"/>
      <c r="I153" s="225"/>
    </row>
    <row r="154" spans="1:9" s="228" customFormat="1">
      <c r="A154" s="224"/>
      <c r="B154" s="195"/>
      <c r="C154" s="225"/>
      <c r="D154" s="226"/>
      <c r="E154" s="195"/>
      <c r="F154" s="195"/>
      <c r="G154" s="195"/>
      <c r="H154" s="227"/>
      <c r="I154" s="225"/>
    </row>
  </sheetData>
  <autoFilter ref="A9:N11"/>
  <mergeCells count="12">
    <mergeCell ref="E7:G7"/>
    <mergeCell ref="E8:E9"/>
    <mergeCell ref="F8:G8"/>
    <mergeCell ref="A1:I1"/>
    <mergeCell ref="A2:I2"/>
    <mergeCell ref="A6:A9"/>
    <mergeCell ref="B6:B9"/>
    <mergeCell ref="C6:C9"/>
    <mergeCell ref="D6:G6"/>
    <mergeCell ref="H6:H9"/>
    <mergeCell ref="I6:I9"/>
    <mergeCell ref="D7:D9"/>
  </mergeCells>
  <pageMargins left="0.31496062992125984" right="0.15748031496062992" top="0.46" bottom="0.23622047244094491" header="0.15748031496062992" footer="0.15748031496062992"/>
  <pageSetup paperSize="9" scale="85" orientation="landscape" useFirstPageNumber="1" r:id="rId1"/>
  <headerFooter differentFirst="1">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E50"/>
  <sheetViews>
    <sheetView zoomScale="55" zoomScaleNormal="55" zoomScaleSheetLayoutView="70" zoomScalePageLayoutView="75" workbookViewId="0">
      <pane xSplit="5" ySplit="10" topLeftCell="F11" activePane="bottomRight" state="frozen"/>
      <selection pane="topRight" activeCell="F1" sqref="F1"/>
      <selection pane="bottomLeft" activeCell="A11" sqref="A11"/>
      <selection pane="bottomRight" activeCell="AE18" sqref="AE18"/>
    </sheetView>
  </sheetViews>
  <sheetFormatPr defaultColWidth="9.5703125" defaultRowHeight="20.25"/>
  <cols>
    <col min="1" max="1" width="7.85546875" style="664" customWidth="1"/>
    <col min="2" max="2" width="51.7109375" style="304" customWidth="1"/>
    <col min="3" max="3" width="17" style="671" hidden="1" customWidth="1"/>
    <col min="4" max="4" width="19.85546875" style="226" hidden="1" customWidth="1"/>
    <col min="5" max="5" width="1.42578125" style="301" hidden="1" customWidth="1"/>
    <col min="6" max="6" width="24.5703125" style="301" customWidth="1"/>
    <col min="7" max="7" width="34.28515625" style="671" customWidth="1"/>
    <col min="8" max="8" width="19.85546875" style="672" customWidth="1"/>
    <col min="9" max="9" width="19.5703125" style="672" customWidth="1"/>
    <col min="10" max="10" width="19" style="354" hidden="1" customWidth="1"/>
    <col min="11" max="11" width="19.42578125" style="354" hidden="1" customWidth="1"/>
    <col min="12" max="12" width="16.5703125" style="354" hidden="1" customWidth="1"/>
    <col min="13" max="13" width="19" style="354" hidden="1" customWidth="1"/>
    <col min="14" max="14" width="23" style="354" customWidth="1"/>
    <col min="15" max="15" width="17.85546875" style="354" hidden="1" customWidth="1"/>
    <col min="16" max="16" width="17.7109375" style="354" hidden="1" customWidth="1"/>
    <col min="17" max="17" width="14.5703125" style="354" hidden="1" customWidth="1"/>
    <col min="18" max="18" width="19" style="354" hidden="1" customWidth="1"/>
    <col min="19" max="19" width="19.85546875" style="354" hidden="1" customWidth="1"/>
    <col min="20" max="20" width="19.5703125" style="228" hidden="1" customWidth="1"/>
    <col min="21" max="21" width="19.140625" style="228" hidden="1" customWidth="1"/>
    <col min="22" max="22" width="14.140625" style="228" hidden="1" customWidth="1"/>
    <col min="23" max="23" width="19.85546875" style="354" hidden="1" customWidth="1"/>
    <col min="24" max="24" width="19.85546875" style="228" hidden="1" customWidth="1"/>
    <col min="25" max="25" width="19.5703125" style="228" hidden="1" customWidth="1"/>
    <col min="26" max="26" width="20.28515625" style="228" hidden="1" customWidth="1"/>
    <col min="27" max="27" width="13.85546875" style="228" hidden="1" customWidth="1"/>
    <col min="28" max="28" width="19.85546875" style="227" customWidth="1"/>
    <col min="29" max="29" width="15.85546875" style="228" hidden="1" customWidth="1"/>
    <col min="30" max="30" width="15.85546875" style="663" hidden="1" customWidth="1"/>
    <col min="31" max="31" width="21.85546875" style="227" customWidth="1"/>
    <col min="32" max="33" width="21.85546875" style="227" hidden="1" customWidth="1"/>
    <col min="34" max="34" width="19" style="664" customWidth="1"/>
    <col min="35" max="35" width="31.42578125" style="301" hidden="1" customWidth="1"/>
    <col min="36" max="36" width="10.28515625" style="354" hidden="1" customWidth="1"/>
    <col min="37" max="37" width="11.42578125" style="354" hidden="1" customWidth="1"/>
    <col min="38" max="38" width="10.28515625" style="354" hidden="1" customWidth="1"/>
    <col min="39" max="39" width="19.140625" style="354" hidden="1" customWidth="1"/>
    <col min="40" max="40" width="18.85546875" style="301" hidden="1" customWidth="1"/>
    <col min="41" max="41" width="19.85546875" style="354" hidden="1" customWidth="1"/>
    <col min="42" max="42" width="20.42578125" style="354" hidden="1" customWidth="1"/>
    <col min="43" max="43" width="39.7109375" style="354" hidden="1" customWidth="1"/>
    <col min="44" max="44" width="19" style="217" hidden="1" customWidth="1"/>
    <col min="45" max="46" width="21.140625" style="217" hidden="1" customWidth="1"/>
    <col min="47" max="47" width="25.5703125" style="217" hidden="1" customWidth="1"/>
    <col min="48" max="48" width="21.140625" style="217" hidden="1" customWidth="1"/>
    <col min="49" max="49" width="10" style="217" hidden="1" customWidth="1"/>
    <col min="50" max="50" width="19.5703125" style="354" hidden="1" customWidth="1"/>
    <col min="51" max="51" width="10" style="217" hidden="1" customWidth="1"/>
    <col min="52" max="52" width="28.85546875" style="608" customWidth="1"/>
    <col min="53" max="53" width="18.28515625" style="608" customWidth="1"/>
    <col min="54" max="54" width="19.85546875" style="217" customWidth="1"/>
    <col min="55" max="55" width="20" style="217" customWidth="1"/>
    <col min="56" max="216" width="9.5703125" style="217"/>
    <col min="217" max="217" width="7.85546875" style="217" customWidth="1"/>
    <col min="218" max="218" width="72.5703125" style="217" customWidth="1"/>
    <col min="219" max="221" width="0" style="217" hidden="1" customWidth="1"/>
    <col min="222" max="222" width="24.5703125" style="217" customWidth="1"/>
    <col min="223" max="223" width="34.28515625" style="217" customWidth="1"/>
    <col min="224" max="224" width="19.85546875" style="217" customWidth="1"/>
    <col min="225" max="225" width="19.5703125" style="217" customWidth="1"/>
    <col min="226" max="229" width="0" style="217" hidden="1" customWidth="1"/>
    <col min="230" max="230" width="21.5703125" style="217" customWidth="1"/>
    <col min="231" max="238" width="0" style="217" hidden="1" customWidth="1"/>
    <col min="239" max="240" width="19.85546875" style="217" customWidth="1"/>
    <col min="241" max="241" width="19.5703125" style="217" customWidth="1"/>
    <col min="242" max="245" width="0" style="217" hidden="1" customWidth="1"/>
    <col min="246" max="246" width="23.140625" style="217" customWidth="1"/>
    <col min="247" max="247" width="34.28515625" style="217" customWidth="1"/>
    <col min="248" max="292" width="0" style="217" hidden="1" customWidth="1"/>
    <col min="293" max="293" width="36.5703125" style="217" customWidth="1"/>
    <col min="294" max="294" width="30.5703125" style="217" customWidth="1"/>
    <col min="295" max="295" width="16.85546875" style="217" bestFit="1" customWidth="1"/>
    <col min="296" max="296" width="19.140625" style="217" customWidth="1"/>
    <col min="297" max="297" width="15.140625" style="217" bestFit="1" customWidth="1"/>
    <col min="298" max="298" width="14.5703125" style="217" customWidth="1"/>
    <col min="299" max="472" width="9.5703125" style="217"/>
    <col min="473" max="473" width="7.85546875" style="217" customWidth="1"/>
    <col min="474" max="474" width="72.5703125" style="217" customWidth="1"/>
    <col min="475" max="477" width="0" style="217" hidden="1" customWidth="1"/>
    <col min="478" max="478" width="24.5703125" style="217" customWidth="1"/>
    <col min="479" max="479" width="34.28515625" style="217" customWidth="1"/>
    <col min="480" max="480" width="19.85546875" style="217" customWidth="1"/>
    <col min="481" max="481" width="19.5703125" style="217" customWidth="1"/>
    <col min="482" max="485" width="0" style="217" hidden="1" customWidth="1"/>
    <col min="486" max="486" width="21.5703125" style="217" customWidth="1"/>
    <col min="487" max="494" width="0" style="217" hidden="1" customWidth="1"/>
    <col min="495" max="496" width="19.85546875" style="217" customWidth="1"/>
    <col min="497" max="497" width="19.5703125" style="217" customWidth="1"/>
    <col min="498" max="501" width="0" style="217" hidden="1" customWidth="1"/>
    <col min="502" max="502" width="23.140625" style="217" customWidth="1"/>
    <col min="503" max="503" width="34.28515625" style="217" customWidth="1"/>
    <col min="504" max="548" width="0" style="217" hidden="1" customWidth="1"/>
    <col min="549" max="549" width="36.5703125" style="217" customWidth="1"/>
    <col min="550" max="550" width="30.5703125" style="217" customWidth="1"/>
    <col min="551" max="551" width="16.85546875" style="217" bestFit="1" customWidth="1"/>
    <col min="552" max="552" width="19.140625" style="217" customWidth="1"/>
    <col min="553" max="553" width="15.140625" style="217" bestFit="1" customWidth="1"/>
    <col min="554" max="554" width="14.5703125" style="217" customWidth="1"/>
    <col min="555" max="728" width="9.5703125" style="217"/>
    <col min="729" max="729" width="7.85546875" style="217" customWidth="1"/>
    <col min="730" max="730" width="72.5703125" style="217" customWidth="1"/>
    <col min="731" max="733" width="0" style="217" hidden="1" customWidth="1"/>
    <col min="734" max="734" width="24.5703125" style="217" customWidth="1"/>
    <col min="735" max="735" width="34.28515625" style="217" customWidth="1"/>
    <col min="736" max="736" width="19.85546875" style="217" customWidth="1"/>
    <col min="737" max="737" width="19.5703125" style="217" customWidth="1"/>
    <col min="738" max="741" width="0" style="217" hidden="1" customWidth="1"/>
    <col min="742" max="742" width="21.5703125" style="217" customWidth="1"/>
    <col min="743" max="750" width="0" style="217" hidden="1" customWidth="1"/>
    <col min="751" max="752" width="19.85546875" style="217" customWidth="1"/>
    <col min="753" max="753" width="19.5703125" style="217" customWidth="1"/>
    <col min="754" max="757" width="0" style="217" hidden="1" customWidth="1"/>
    <col min="758" max="758" width="23.140625" style="217" customWidth="1"/>
    <col min="759" max="759" width="34.28515625" style="217" customWidth="1"/>
    <col min="760" max="804" width="0" style="217" hidden="1" customWidth="1"/>
    <col min="805" max="805" width="36.5703125" style="217" customWidth="1"/>
    <col min="806" max="806" width="30.5703125" style="217" customWidth="1"/>
    <col min="807" max="807" width="16.85546875" style="217" bestFit="1" customWidth="1"/>
    <col min="808" max="808" width="19.140625" style="217" customWidth="1"/>
    <col min="809" max="809" width="15.140625" style="217" bestFit="1" customWidth="1"/>
    <col min="810" max="810" width="14.5703125" style="217" customWidth="1"/>
    <col min="811" max="984" width="9.5703125" style="217"/>
    <col min="985" max="985" width="7.85546875" style="217" customWidth="1"/>
    <col min="986" max="986" width="72.5703125" style="217" customWidth="1"/>
    <col min="987" max="989" width="0" style="217" hidden="1" customWidth="1"/>
    <col min="990" max="990" width="24.5703125" style="217" customWidth="1"/>
    <col min="991" max="991" width="34.28515625" style="217" customWidth="1"/>
    <col min="992" max="992" width="19.85546875" style="217" customWidth="1"/>
    <col min="993" max="993" width="19.5703125" style="217" customWidth="1"/>
    <col min="994" max="997" width="0" style="217" hidden="1" customWidth="1"/>
    <col min="998" max="998" width="21.5703125" style="217" customWidth="1"/>
    <col min="999" max="1006" width="0" style="217" hidden="1" customWidth="1"/>
    <col min="1007" max="1008" width="19.85546875" style="217" customWidth="1"/>
    <col min="1009" max="1009" width="19.5703125" style="217" customWidth="1"/>
    <col min="1010" max="1013" width="0" style="217" hidden="1" customWidth="1"/>
    <col min="1014" max="1014" width="23.140625" style="217" customWidth="1"/>
    <col min="1015" max="1015" width="34.28515625" style="217" customWidth="1"/>
    <col min="1016" max="1060" width="0" style="217" hidden="1" customWidth="1"/>
    <col min="1061" max="1061" width="36.5703125" style="217" customWidth="1"/>
    <col min="1062" max="1062" width="30.5703125" style="217" customWidth="1"/>
    <col min="1063" max="1063" width="16.85546875" style="217" bestFit="1" customWidth="1"/>
    <col min="1064" max="1064" width="19.140625" style="217" customWidth="1"/>
    <col min="1065" max="1065" width="15.140625" style="217" bestFit="1" customWidth="1"/>
    <col min="1066" max="1066" width="14.5703125" style="217" customWidth="1"/>
    <col min="1067" max="1240" width="9.5703125" style="217"/>
    <col min="1241" max="1241" width="7.85546875" style="217" customWidth="1"/>
    <col min="1242" max="1242" width="72.5703125" style="217" customWidth="1"/>
    <col min="1243" max="1245" width="0" style="217" hidden="1" customWidth="1"/>
    <col min="1246" max="1246" width="24.5703125" style="217" customWidth="1"/>
    <col min="1247" max="1247" width="34.28515625" style="217" customWidth="1"/>
    <col min="1248" max="1248" width="19.85546875" style="217" customWidth="1"/>
    <col min="1249" max="1249" width="19.5703125" style="217" customWidth="1"/>
    <col min="1250" max="1253" width="0" style="217" hidden="1" customWidth="1"/>
    <col min="1254" max="1254" width="21.5703125" style="217" customWidth="1"/>
    <col min="1255" max="1262" width="0" style="217" hidden="1" customWidth="1"/>
    <col min="1263" max="1264" width="19.85546875" style="217" customWidth="1"/>
    <col min="1265" max="1265" width="19.5703125" style="217" customWidth="1"/>
    <col min="1266" max="1269" width="0" style="217" hidden="1" customWidth="1"/>
    <col min="1270" max="1270" width="23.140625" style="217" customWidth="1"/>
    <col min="1271" max="1271" width="34.28515625" style="217" customWidth="1"/>
    <col min="1272" max="1316" width="0" style="217" hidden="1" customWidth="1"/>
    <col min="1317" max="1317" width="36.5703125" style="217" customWidth="1"/>
    <col min="1318" max="1318" width="30.5703125" style="217" customWidth="1"/>
    <col min="1319" max="1319" width="16.85546875" style="217" bestFit="1" customWidth="1"/>
    <col min="1320" max="1320" width="19.140625" style="217" customWidth="1"/>
    <col min="1321" max="1321" width="15.140625" style="217" bestFit="1" customWidth="1"/>
    <col min="1322" max="1322" width="14.5703125" style="217" customWidth="1"/>
    <col min="1323" max="1496" width="9.5703125" style="217"/>
    <col min="1497" max="1497" width="7.85546875" style="217" customWidth="1"/>
    <col min="1498" max="1498" width="72.5703125" style="217" customWidth="1"/>
    <col min="1499" max="1501" width="0" style="217" hidden="1" customWidth="1"/>
    <col min="1502" max="1502" width="24.5703125" style="217" customWidth="1"/>
    <col min="1503" max="1503" width="34.28515625" style="217" customWidth="1"/>
    <col min="1504" max="1504" width="19.85546875" style="217" customWidth="1"/>
    <col min="1505" max="1505" width="19.5703125" style="217" customWidth="1"/>
    <col min="1506" max="1509" width="0" style="217" hidden="1" customWidth="1"/>
    <col min="1510" max="1510" width="21.5703125" style="217" customWidth="1"/>
    <col min="1511" max="1518" width="0" style="217" hidden="1" customWidth="1"/>
    <col min="1519" max="1520" width="19.85546875" style="217" customWidth="1"/>
    <col min="1521" max="1521" width="19.5703125" style="217" customWidth="1"/>
    <col min="1522" max="1525" width="0" style="217" hidden="1" customWidth="1"/>
    <col min="1526" max="1526" width="23.140625" style="217" customWidth="1"/>
    <col min="1527" max="1527" width="34.28515625" style="217" customWidth="1"/>
    <col min="1528" max="1572" width="0" style="217" hidden="1" customWidth="1"/>
    <col min="1573" max="1573" width="36.5703125" style="217" customWidth="1"/>
    <col min="1574" max="1574" width="30.5703125" style="217" customWidth="1"/>
    <col min="1575" max="1575" width="16.85546875" style="217" bestFit="1" customWidth="1"/>
    <col min="1576" max="1576" width="19.140625" style="217" customWidth="1"/>
    <col min="1577" max="1577" width="15.140625" style="217" bestFit="1" customWidth="1"/>
    <col min="1578" max="1578" width="14.5703125" style="217" customWidth="1"/>
    <col min="1579" max="1752" width="9.5703125" style="217"/>
    <col min="1753" max="1753" width="7.85546875" style="217" customWidth="1"/>
    <col min="1754" max="1754" width="72.5703125" style="217" customWidth="1"/>
    <col min="1755" max="1757" width="0" style="217" hidden="1" customWidth="1"/>
    <col min="1758" max="1758" width="24.5703125" style="217" customWidth="1"/>
    <col min="1759" max="1759" width="34.28515625" style="217" customWidth="1"/>
    <col min="1760" max="1760" width="19.85546875" style="217" customWidth="1"/>
    <col min="1761" max="1761" width="19.5703125" style="217" customWidth="1"/>
    <col min="1762" max="1765" width="0" style="217" hidden="1" customWidth="1"/>
    <col min="1766" max="1766" width="21.5703125" style="217" customWidth="1"/>
    <col min="1767" max="1774" width="0" style="217" hidden="1" customWidth="1"/>
    <col min="1775" max="1776" width="19.85546875" style="217" customWidth="1"/>
    <col min="1777" max="1777" width="19.5703125" style="217" customWidth="1"/>
    <col min="1778" max="1781" width="0" style="217" hidden="1" customWidth="1"/>
    <col min="1782" max="1782" width="23.140625" style="217" customWidth="1"/>
    <col min="1783" max="1783" width="34.28515625" style="217" customWidth="1"/>
    <col min="1784" max="1828" width="0" style="217" hidden="1" customWidth="1"/>
    <col min="1829" max="1829" width="36.5703125" style="217" customWidth="1"/>
    <col min="1830" max="1830" width="30.5703125" style="217" customWidth="1"/>
    <col min="1831" max="1831" width="16.85546875" style="217" bestFit="1" customWidth="1"/>
    <col min="1832" max="1832" width="19.140625" style="217" customWidth="1"/>
    <col min="1833" max="1833" width="15.140625" style="217" bestFit="1" customWidth="1"/>
    <col min="1834" max="1834" width="14.5703125" style="217" customWidth="1"/>
    <col min="1835" max="2008" width="9.5703125" style="217"/>
    <col min="2009" max="2009" width="7.85546875" style="217" customWidth="1"/>
    <col min="2010" max="2010" width="72.5703125" style="217" customWidth="1"/>
    <col min="2011" max="2013" width="0" style="217" hidden="1" customWidth="1"/>
    <col min="2014" max="2014" width="24.5703125" style="217" customWidth="1"/>
    <col min="2015" max="2015" width="34.28515625" style="217" customWidth="1"/>
    <col min="2016" max="2016" width="19.85546875" style="217" customWidth="1"/>
    <col min="2017" max="2017" width="19.5703125" style="217" customWidth="1"/>
    <col min="2018" max="2021" width="0" style="217" hidden="1" customWidth="1"/>
    <col min="2022" max="2022" width="21.5703125" style="217" customWidth="1"/>
    <col min="2023" max="2030" width="0" style="217" hidden="1" customWidth="1"/>
    <col min="2031" max="2032" width="19.85546875" style="217" customWidth="1"/>
    <col min="2033" max="2033" width="19.5703125" style="217" customWidth="1"/>
    <col min="2034" max="2037" width="0" style="217" hidden="1" customWidth="1"/>
    <col min="2038" max="2038" width="23.140625" style="217" customWidth="1"/>
    <col min="2039" max="2039" width="34.28515625" style="217" customWidth="1"/>
    <col min="2040" max="2084" width="0" style="217" hidden="1" customWidth="1"/>
    <col min="2085" max="2085" width="36.5703125" style="217" customWidth="1"/>
    <col min="2086" max="2086" width="30.5703125" style="217" customWidth="1"/>
    <col min="2087" max="2087" width="16.85546875" style="217" bestFit="1" customWidth="1"/>
    <col min="2088" max="2088" width="19.140625" style="217" customWidth="1"/>
    <col min="2089" max="2089" width="15.140625" style="217" bestFit="1" customWidth="1"/>
    <col min="2090" max="2090" width="14.5703125" style="217" customWidth="1"/>
    <col min="2091" max="2264" width="9.5703125" style="217"/>
    <col min="2265" max="2265" width="7.85546875" style="217" customWidth="1"/>
    <col min="2266" max="2266" width="72.5703125" style="217" customWidth="1"/>
    <col min="2267" max="2269" width="0" style="217" hidden="1" customWidth="1"/>
    <col min="2270" max="2270" width="24.5703125" style="217" customWidth="1"/>
    <col min="2271" max="2271" width="34.28515625" style="217" customWidth="1"/>
    <col min="2272" max="2272" width="19.85546875" style="217" customWidth="1"/>
    <col min="2273" max="2273" width="19.5703125" style="217" customWidth="1"/>
    <col min="2274" max="2277" width="0" style="217" hidden="1" customWidth="1"/>
    <col min="2278" max="2278" width="21.5703125" style="217" customWidth="1"/>
    <col min="2279" max="2286" width="0" style="217" hidden="1" customWidth="1"/>
    <col min="2287" max="2288" width="19.85546875" style="217" customWidth="1"/>
    <col min="2289" max="2289" width="19.5703125" style="217" customWidth="1"/>
    <col min="2290" max="2293" width="0" style="217" hidden="1" customWidth="1"/>
    <col min="2294" max="2294" width="23.140625" style="217" customWidth="1"/>
    <col min="2295" max="2295" width="34.28515625" style="217" customWidth="1"/>
    <col min="2296" max="2340" width="0" style="217" hidden="1" customWidth="1"/>
    <col min="2341" max="2341" width="36.5703125" style="217" customWidth="1"/>
    <col min="2342" max="2342" width="30.5703125" style="217" customWidth="1"/>
    <col min="2343" max="2343" width="16.85546875" style="217" bestFit="1" customWidth="1"/>
    <col min="2344" max="2344" width="19.140625" style="217" customWidth="1"/>
    <col min="2345" max="2345" width="15.140625" style="217" bestFit="1" customWidth="1"/>
    <col min="2346" max="2346" width="14.5703125" style="217" customWidth="1"/>
    <col min="2347" max="2520" width="9.5703125" style="217"/>
    <col min="2521" max="2521" width="7.85546875" style="217" customWidth="1"/>
    <col min="2522" max="2522" width="72.5703125" style="217" customWidth="1"/>
    <col min="2523" max="2525" width="0" style="217" hidden="1" customWidth="1"/>
    <col min="2526" max="2526" width="24.5703125" style="217" customWidth="1"/>
    <col min="2527" max="2527" width="34.28515625" style="217" customWidth="1"/>
    <col min="2528" max="2528" width="19.85546875" style="217" customWidth="1"/>
    <col min="2529" max="2529" width="19.5703125" style="217" customWidth="1"/>
    <col min="2530" max="2533" width="0" style="217" hidden="1" customWidth="1"/>
    <col min="2534" max="2534" width="21.5703125" style="217" customWidth="1"/>
    <col min="2535" max="2542" width="0" style="217" hidden="1" customWidth="1"/>
    <col min="2543" max="2544" width="19.85546875" style="217" customWidth="1"/>
    <col min="2545" max="2545" width="19.5703125" style="217" customWidth="1"/>
    <col min="2546" max="2549" width="0" style="217" hidden="1" customWidth="1"/>
    <col min="2550" max="2550" width="23.140625" style="217" customWidth="1"/>
    <col min="2551" max="2551" width="34.28515625" style="217" customWidth="1"/>
    <col min="2552" max="2596" width="0" style="217" hidden="1" customWidth="1"/>
    <col min="2597" max="2597" width="36.5703125" style="217" customWidth="1"/>
    <col min="2598" max="2598" width="30.5703125" style="217" customWidth="1"/>
    <col min="2599" max="2599" width="16.85546875" style="217" bestFit="1" customWidth="1"/>
    <col min="2600" max="2600" width="19.140625" style="217" customWidth="1"/>
    <col min="2601" max="2601" width="15.140625" style="217" bestFit="1" customWidth="1"/>
    <col min="2602" max="2602" width="14.5703125" style="217" customWidth="1"/>
    <col min="2603" max="2776" width="9.5703125" style="217"/>
    <col min="2777" max="2777" width="7.85546875" style="217" customWidth="1"/>
    <col min="2778" max="2778" width="72.5703125" style="217" customWidth="1"/>
    <col min="2779" max="2781" width="0" style="217" hidden="1" customWidth="1"/>
    <col min="2782" max="2782" width="24.5703125" style="217" customWidth="1"/>
    <col min="2783" max="2783" width="34.28515625" style="217" customWidth="1"/>
    <col min="2784" max="2784" width="19.85546875" style="217" customWidth="1"/>
    <col min="2785" max="2785" width="19.5703125" style="217" customWidth="1"/>
    <col min="2786" max="2789" width="0" style="217" hidden="1" customWidth="1"/>
    <col min="2790" max="2790" width="21.5703125" style="217" customWidth="1"/>
    <col min="2791" max="2798" width="0" style="217" hidden="1" customWidth="1"/>
    <col min="2799" max="2800" width="19.85546875" style="217" customWidth="1"/>
    <col min="2801" max="2801" width="19.5703125" style="217" customWidth="1"/>
    <col min="2802" max="2805" width="0" style="217" hidden="1" customWidth="1"/>
    <col min="2806" max="2806" width="23.140625" style="217" customWidth="1"/>
    <col min="2807" max="2807" width="34.28515625" style="217" customWidth="1"/>
    <col min="2808" max="2852" width="0" style="217" hidden="1" customWidth="1"/>
    <col min="2853" max="2853" width="36.5703125" style="217" customWidth="1"/>
    <col min="2854" max="2854" width="30.5703125" style="217" customWidth="1"/>
    <col min="2855" max="2855" width="16.85546875" style="217" bestFit="1" customWidth="1"/>
    <col min="2856" max="2856" width="19.140625" style="217" customWidth="1"/>
    <col min="2857" max="2857" width="15.140625" style="217" bestFit="1" customWidth="1"/>
    <col min="2858" max="2858" width="14.5703125" style="217" customWidth="1"/>
    <col min="2859" max="3032" width="9.5703125" style="217"/>
    <col min="3033" max="3033" width="7.85546875" style="217" customWidth="1"/>
    <col min="3034" max="3034" width="72.5703125" style="217" customWidth="1"/>
    <col min="3035" max="3037" width="0" style="217" hidden="1" customWidth="1"/>
    <col min="3038" max="3038" width="24.5703125" style="217" customWidth="1"/>
    <col min="3039" max="3039" width="34.28515625" style="217" customWidth="1"/>
    <col min="3040" max="3040" width="19.85546875" style="217" customWidth="1"/>
    <col min="3041" max="3041" width="19.5703125" style="217" customWidth="1"/>
    <col min="3042" max="3045" width="0" style="217" hidden="1" customWidth="1"/>
    <col min="3046" max="3046" width="21.5703125" style="217" customWidth="1"/>
    <col min="3047" max="3054" width="0" style="217" hidden="1" customWidth="1"/>
    <col min="3055" max="3056" width="19.85546875" style="217" customWidth="1"/>
    <col min="3057" max="3057" width="19.5703125" style="217" customWidth="1"/>
    <col min="3058" max="3061" width="0" style="217" hidden="1" customWidth="1"/>
    <col min="3062" max="3062" width="23.140625" style="217" customWidth="1"/>
    <col min="3063" max="3063" width="34.28515625" style="217" customWidth="1"/>
    <col min="3064" max="3108" width="0" style="217" hidden="1" customWidth="1"/>
    <col min="3109" max="3109" width="36.5703125" style="217" customWidth="1"/>
    <col min="3110" max="3110" width="30.5703125" style="217" customWidth="1"/>
    <col min="3111" max="3111" width="16.85546875" style="217" bestFit="1" customWidth="1"/>
    <col min="3112" max="3112" width="19.140625" style="217" customWidth="1"/>
    <col min="3113" max="3113" width="15.140625" style="217" bestFit="1" customWidth="1"/>
    <col min="3114" max="3114" width="14.5703125" style="217" customWidth="1"/>
    <col min="3115" max="3288" width="9.5703125" style="217"/>
    <col min="3289" max="3289" width="7.85546875" style="217" customWidth="1"/>
    <col min="3290" max="3290" width="72.5703125" style="217" customWidth="1"/>
    <col min="3291" max="3293" width="0" style="217" hidden="1" customWidth="1"/>
    <col min="3294" max="3294" width="24.5703125" style="217" customWidth="1"/>
    <col min="3295" max="3295" width="34.28515625" style="217" customWidth="1"/>
    <col min="3296" max="3296" width="19.85546875" style="217" customWidth="1"/>
    <col min="3297" max="3297" width="19.5703125" style="217" customWidth="1"/>
    <col min="3298" max="3301" width="0" style="217" hidden="1" customWidth="1"/>
    <col min="3302" max="3302" width="21.5703125" style="217" customWidth="1"/>
    <col min="3303" max="3310" width="0" style="217" hidden="1" customWidth="1"/>
    <col min="3311" max="3312" width="19.85546875" style="217" customWidth="1"/>
    <col min="3313" max="3313" width="19.5703125" style="217" customWidth="1"/>
    <col min="3314" max="3317" width="0" style="217" hidden="1" customWidth="1"/>
    <col min="3318" max="3318" width="23.140625" style="217" customWidth="1"/>
    <col min="3319" max="3319" width="34.28515625" style="217" customWidth="1"/>
    <col min="3320" max="3364" width="0" style="217" hidden="1" customWidth="1"/>
    <col min="3365" max="3365" width="36.5703125" style="217" customWidth="1"/>
    <col min="3366" max="3366" width="30.5703125" style="217" customWidth="1"/>
    <col min="3367" max="3367" width="16.85546875" style="217" bestFit="1" customWidth="1"/>
    <col min="3368" max="3368" width="19.140625" style="217" customWidth="1"/>
    <col min="3369" max="3369" width="15.140625" style="217" bestFit="1" customWidth="1"/>
    <col min="3370" max="3370" width="14.5703125" style="217" customWidth="1"/>
    <col min="3371" max="3544" width="9.5703125" style="217"/>
    <col min="3545" max="3545" width="7.85546875" style="217" customWidth="1"/>
    <col min="3546" max="3546" width="72.5703125" style="217" customWidth="1"/>
    <col min="3547" max="3549" width="0" style="217" hidden="1" customWidth="1"/>
    <col min="3550" max="3550" width="24.5703125" style="217" customWidth="1"/>
    <col min="3551" max="3551" width="34.28515625" style="217" customWidth="1"/>
    <col min="3552" max="3552" width="19.85546875" style="217" customWidth="1"/>
    <col min="3553" max="3553" width="19.5703125" style="217" customWidth="1"/>
    <col min="3554" max="3557" width="0" style="217" hidden="1" customWidth="1"/>
    <col min="3558" max="3558" width="21.5703125" style="217" customWidth="1"/>
    <col min="3559" max="3566" width="0" style="217" hidden="1" customWidth="1"/>
    <col min="3567" max="3568" width="19.85546875" style="217" customWidth="1"/>
    <col min="3569" max="3569" width="19.5703125" style="217" customWidth="1"/>
    <col min="3570" max="3573" width="0" style="217" hidden="1" customWidth="1"/>
    <col min="3574" max="3574" width="23.140625" style="217" customWidth="1"/>
    <col min="3575" max="3575" width="34.28515625" style="217" customWidth="1"/>
    <col min="3576" max="3620" width="0" style="217" hidden="1" customWidth="1"/>
    <col min="3621" max="3621" width="36.5703125" style="217" customWidth="1"/>
    <col min="3622" max="3622" width="30.5703125" style="217" customWidth="1"/>
    <col min="3623" max="3623" width="16.85546875" style="217" bestFit="1" customWidth="1"/>
    <col min="3624" max="3624" width="19.140625" style="217" customWidth="1"/>
    <col min="3625" max="3625" width="15.140625" style="217" bestFit="1" customWidth="1"/>
    <col min="3626" max="3626" width="14.5703125" style="217" customWidth="1"/>
    <col min="3627" max="3800" width="9.5703125" style="217"/>
    <col min="3801" max="3801" width="7.85546875" style="217" customWidth="1"/>
    <col min="3802" max="3802" width="72.5703125" style="217" customWidth="1"/>
    <col min="3803" max="3805" width="0" style="217" hidden="1" customWidth="1"/>
    <col min="3806" max="3806" width="24.5703125" style="217" customWidth="1"/>
    <col min="3807" max="3807" width="34.28515625" style="217" customWidth="1"/>
    <col min="3808" max="3808" width="19.85546875" style="217" customWidth="1"/>
    <col min="3809" max="3809" width="19.5703125" style="217" customWidth="1"/>
    <col min="3810" max="3813" width="0" style="217" hidden="1" customWidth="1"/>
    <col min="3814" max="3814" width="21.5703125" style="217" customWidth="1"/>
    <col min="3815" max="3822" width="0" style="217" hidden="1" customWidth="1"/>
    <col min="3823" max="3824" width="19.85546875" style="217" customWidth="1"/>
    <col min="3825" max="3825" width="19.5703125" style="217" customWidth="1"/>
    <col min="3826" max="3829" width="0" style="217" hidden="1" customWidth="1"/>
    <col min="3830" max="3830" width="23.140625" style="217" customWidth="1"/>
    <col min="3831" max="3831" width="34.28515625" style="217" customWidth="1"/>
    <col min="3832" max="3876" width="0" style="217" hidden="1" customWidth="1"/>
    <col min="3877" max="3877" width="36.5703125" style="217" customWidth="1"/>
    <col min="3878" max="3878" width="30.5703125" style="217" customWidth="1"/>
    <col min="3879" max="3879" width="16.85546875" style="217" bestFit="1" customWidth="1"/>
    <col min="3880" max="3880" width="19.140625" style="217" customWidth="1"/>
    <col min="3881" max="3881" width="15.140625" style="217" bestFit="1" customWidth="1"/>
    <col min="3882" max="3882" width="14.5703125" style="217" customWidth="1"/>
    <col min="3883" max="4056" width="9.5703125" style="217"/>
    <col min="4057" max="4057" width="7.85546875" style="217" customWidth="1"/>
    <col min="4058" max="4058" width="72.5703125" style="217" customWidth="1"/>
    <col min="4059" max="4061" width="0" style="217" hidden="1" customWidth="1"/>
    <col min="4062" max="4062" width="24.5703125" style="217" customWidth="1"/>
    <col min="4063" max="4063" width="34.28515625" style="217" customWidth="1"/>
    <col min="4064" max="4064" width="19.85546875" style="217" customWidth="1"/>
    <col min="4065" max="4065" width="19.5703125" style="217" customWidth="1"/>
    <col min="4066" max="4069" width="0" style="217" hidden="1" customWidth="1"/>
    <col min="4070" max="4070" width="21.5703125" style="217" customWidth="1"/>
    <col min="4071" max="4078" width="0" style="217" hidden="1" customWidth="1"/>
    <col min="4079" max="4080" width="19.85546875" style="217" customWidth="1"/>
    <col min="4081" max="4081" width="19.5703125" style="217" customWidth="1"/>
    <col min="4082" max="4085" width="0" style="217" hidden="1" customWidth="1"/>
    <col min="4086" max="4086" width="23.140625" style="217" customWidth="1"/>
    <col min="4087" max="4087" width="34.28515625" style="217" customWidth="1"/>
    <col min="4088" max="4132" width="0" style="217" hidden="1" customWidth="1"/>
    <col min="4133" max="4133" width="36.5703125" style="217" customWidth="1"/>
    <col min="4134" max="4134" width="30.5703125" style="217" customWidth="1"/>
    <col min="4135" max="4135" width="16.85546875" style="217" bestFit="1" customWidth="1"/>
    <col min="4136" max="4136" width="19.140625" style="217" customWidth="1"/>
    <col min="4137" max="4137" width="15.140625" style="217" bestFit="1" customWidth="1"/>
    <col min="4138" max="4138" width="14.5703125" style="217" customWidth="1"/>
    <col min="4139" max="4312" width="9.5703125" style="217"/>
    <col min="4313" max="4313" width="7.85546875" style="217" customWidth="1"/>
    <col min="4314" max="4314" width="72.5703125" style="217" customWidth="1"/>
    <col min="4315" max="4317" width="0" style="217" hidden="1" customWidth="1"/>
    <col min="4318" max="4318" width="24.5703125" style="217" customWidth="1"/>
    <col min="4319" max="4319" width="34.28515625" style="217" customWidth="1"/>
    <col min="4320" max="4320" width="19.85546875" style="217" customWidth="1"/>
    <col min="4321" max="4321" width="19.5703125" style="217" customWidth="1"/>
    <col min="4322" max="4325" width="0" style="217" hidden="1" customWidth="1"/>
    <col min="4326" max="4326" width="21.5703125" style="217" customWidth="1"/>
    <col min="4327" max="4334" width="0" style="217" hidden="1" customWidth="1"/>
    <col min="4335" max="4336" width="19.85546875" style="217" customWidth="1"/>
    <col min="4337" max="4337" width="19.5703125" style="217" customWidth="1"/>
    <col min="4338" max="4341" width="0" style="217" hidden="1" customWidth="1"/>
    <col min="4342" max="4342" width="23.140625" style="217" customWidth="1"/>
    <col min="4343" max="4343" width="34.28515625" style="217" customWidth="1"/>
    <col min="4344" max="4388" width="0" style="217" hidden="1" customWidth="1"/>
    <col min="4389" max="4389" width="36.5703125" style="217" customWidth="1"/>
    <col min="4390" max="4390" width="30.5703125" style="217" customWidth="1"/>
    <col min="4391" max="4391" width="16.85546875" style="217" bestFit="1" customWidth="1"/>
    <col min="4392" max="4392" width="19.140625" style="217" customWidth="1"/>
    <col min="4393" max="4393" width="15.140625" style="217" bestFit="1" customWidth="1"/>
    <col min="4394" max="4394" width="14.5703125" style="217" customWidth="1"/>
    <col min="4395" max="4568" width="9.5703125" style="217"/>
    <col min="4569" max="4569" width="7.85546875" style="217" customWidth="1"/>
    <col min="4570" max="4570" width="72.5703125" style="217" customWidth="1"/>
    <col min="4571" max="4573" width="0" style="217" hidden="1" customWidth="1"/>
    <col min="4574" max="4574" width="24.5703125" style="217" customWidth="1"/>
    <col min="4575" max="4575" width="34.28515625" style="217" customWidth="1"/>
    <col min="4576" max="4576" width="19.85546875" style="217" customWidth="1"/>
    <col min="4577" max="4577" width="19.5703125" style="217" customWidth="1"/>
    <col min="4578" max="4581" width="0" style="217" hidden="1" customWidth="1"/>
    <col min="4582" max="4582" width="21.5703125" style="217" customWidth="1"/>
    <col min="4583" max="4590" width="0" style="217" hidden="1" customWidth="1"/>
    <col min="4591" max="4592" width="19.85546875" style="217" customWidth="1"/>
    <col min="4593" max="4593" width="19.5703125" style="217" customWidth="1"/>
    <col min="4594" max="4597" width="0" style="217" hidden="1" customWidth="1"/>
    <col min="4598" max="4598" width="23.140625" style="217" customWidth="1"/>
    <col min="4599" max="4599" width="34.28515625" style="217" customWidth="1"/>
    <col min="4600" max="4644" width="0" style="217" hidden="1" customWidth="1"/>
    <col min="4645" max="4645" width="36.5703125" style="217" customWidth="1"/>
    <col min="4646" max="4646" width="30.5703125" style="217" customWidth="1"/>
    <col min="4647" max="4647" width="16.85546875" style="217" bestFit="1" customWidth="1"/>
    <col min="4648" max="4648" width="19.140625" style="217" customWidth="1"/>
    <col min="4649" max="4649" width="15.140625" style="217" bestFit="1" customWidth="1"/>
    <col min="4650" max="4650" width="14.5703125" style="217" customWidth="1"/>
    <col min="4651" max="4824" width="9.5703125" style="217"/>
    <col min="4825" max="4825" width="7.85546875" style="217" customWidth="1"/>
    <col min="4826" max="4826" width="72.5703125" style="217" customWidth="1"/>
    <col min="4827" max="4829" width="0" style="217" hidden="1" customWidth="1"/>
    <col min="4830" max="4830" width="24.5703125" style="217" customWidth="1"/>
    <col min="4831" max="4831" width="34.28515625" style="217" customWidth="1"/>
    <col min="4832" max="4832" width="19.85546875" style="217" customWidth="1"/>
    <col min="4833" max="4833" width="19.5703125" style="217" customWidth="1"/>
    <col min="4834" max="4837" width="0" style="217" hidden="1" customWidth="1"/>
    <col min="4838" max="4838" width="21.5703125" style="217" customWidth="1"/>
    <col min="4839" max="4846" width="0" style="217" hidden="1" customWidth="1"/>
    <col min="4847" max="4848" width="19.85546875" style="217" customWidth="1"/>
    <col min="4849" max="4849" width="19.5703125" style="217" customWidth="1"/>
    <col min="4850" max="4853" width="0" style="217" hidden="1" customWidth="1"/>
    <col min="4854" max="4854" width="23.140625" style="217" customWidth="1"/>
    <col min="4855" max="4855" width="34.28515625" style="217" customWidth="1"/>
    <col min="4856" max="4900" width="0" style="217" hidden="1" customWidth="1"/>
    <col min="4901" max="4901" width="36.5703125" style="217" customWidth="1"/>
    <col min="4902" max="4902" width="30.5703125" style="217" customWidth="1"/>
    <col min="4903" max="4903" width="16.85546875" style="217" bestFit="1" customWidth="1"/>
    <col min="4904" max="4904" width="19.140625" style="217" customWidth="1"/>
    <col min="4905" max="4905" width="15.140625" style="217" bestFit="1" customWidth="1"/>
    <col min="4906" max="4906" width="14.5703125" style="217" customWidth="1"/>
    <col min="4907" max="5080" width="9.5703125" style="217"/>
    <col min="5081" max="5081" width="7.85546875" style="217" customWidth="1"/>
    <col min="5082" max="5082" width="72.5703125" style="217" customWidth="1"/>
    <col min="5083" max="5085" width="0" style="217" hidden="1" customWidth="1"/>
    <col min="5086" max="5086" width="24.5703125" style="217" customWidth="1"/>
    <col min="5087" max="5087" width="34.28515625" style="217" customWidth="1"/>
    <col min="5088" max="5088" width="19.85546875" style="217" customWidth="1"/>
    <col min="5089" max="5089" width="19.5703125" style="217" customWidth="1"/>
    <col min="5090" max="5093" width="0" style="217" hidden="1" customWidth="1"/>
    <col min="5094" max="5094" width="21.5703125" style="217" customWidth="1"/>
    <col min="5095" max="5102" width="0" style="217" hidden="1" customWidth="1"/>
    <col min="5103" max="5104" width="19.85546875" style="217" customWidth="1"/>
    <col min="5105" max="5105" width="19.5703125" style="217" customWidth="1"/>
    <col min="5106" max="5109" width="0" style="217" hidden="1" customWidth="1"/>
    <col min="5110" max="5110" width="23.140625" style="217" customWidth="1"/>
    <col min="5111" max="5111" width="34.28515625" style="217" customWidth="1"/>
    <col min="5112" max="5156" width="0" style="217" hidden="1" customWidth="1"/>
    <col min="5157" max="5157" width="36.5703125" style="217" customWidth="1"/>
    <col min="5158" max="5158" width="30.5703125" style="217" customWidth="1"/>
    <col min="5159" max="5159" width="16.85546875" style="217" bestFit="1" customWidth="1"/>
    <col min="5160" max="5160" width="19.140625" style="217" customWidth="1"/>
    <col min="5161" max="5161" width="15.140625" style="217" bestFit="1" customWidth="1"/>
    <col min="5162" max="5162" width="14.5703125" style="217" customWidth="1"/>
    <col min="5163" max="5336" width="9.5703125" style="217"/>
    <col min="5337" max="5337" width="7.85546875" style="217" customWidth="1"/>
    <col min="5338" max="5338" width="72.5703125" style="217" customWidth="1"/>
    <col min="5339" max="5341" width="0" style="217" hidden="1" customWidth="1"/>
    <col min="5342" max="5342" width="24.5703125" style="217" customWidth="1"/>
    <col min="5343" max="5343" width="34.28515625" style="217" customWidth="1"/>
    <col min="5344" max="5344" width="19.85546875" style="217" customWidth="1"/>
    <col min="5345" max="5345" width="19.5703125" style="217" customWidth="1"/>
    <col min="5346" max="5349" width="0" style="217" hidden="1" customWidth="1"/>
    <col min="5350" max="5350" width="21.5703125" style="217" customWidth="1"/>
    <col min="5351" max="5358" width="0" style="217" hidden="1" customWidth="1"/>
    <col min="5359" max="5360" width="19.85546875" style="217" customWidth="1"/>
    <col min="5361" max="5361" width="19.5703125" style="217" customWidth="1"/>
    <col min="5362" max="5365" width="0" style="217" hidden="1" customWidth="1"/>
    <col min="5366" max="5366" width="23.140625" style="217" customWidth="1"/>
    <col min="5367" max="5367" width="34.28515625" style="217" customWidth="1"/>
    <col min="5368" max="5412" width="0" style="217" hidden="1" customWidth="1"/>
    <col min="5413" max="5413" width="36.5703125" style="217" customWidth="1"/>
    <col min="5414" max="5414" width="30.5703125" style="217" customWidth="1"/>
    <col min="5415" max="5415" width="16.85546875" style="217" bestFit="1" customWidth="1"/>
    <col min="5416" max="5416" width="19.140625" style="217" customWidth="1"/>
    <col min="5417" max="5417" width="15.140625" style="217" bestFit="1" customWidth="1"/>
    <col min="5418" max="5418" width="14.5703125" style="217" customWidth="1"/>
    <col min="5419" max="5592" width="9.5703125" style="217"/>
    <col min="5593" max="5593" width="7.85546875" style="217" customWidth="1"/>
    <col min="5594" max="5594" width="72.5703125" style="217" customWidth="1"/>
    <col min="5595" max="5597" width="0" style="217" hidden="1" customWidth="1"/>
    <col min="5598" max="5598" width="24.5703125" style="217" customWidth="1"/>
    <col min="5599" max="5599" width="34.28515625" style="217" customWidth="1"/>
    <col min="5600" max="5600" width="19.85546875" style="217" customWidth="1"/>
    <col min="5601" max="5601" width="19.5703125" style="217" customWidth="1"/>
    <col min="5602" max="5605" width="0" style="217" hidden="1" customWidth="1"/>
    <col min="5606" max="5606" width="21.5703125" style="217" customWidth="1"/>
    <col min="5607" max="5614" width="0" style="217" hidden="1" customWidth="1"/>
    <col min="5615" max="5616" width="19.85546875" style="217" customWidth="1"/>
    <col min="5617" max="5617" width="19.5703125" style="217" customWidth="1"/>
    <col min="5618" max="5621" width="0" style="217" hidden="1" customWidth="1"/>
    <col min="5622" max="5622" width="23.140625" style="217" customWidth="1"/>
    <col min="5623" max="5623" width="34.28515625" style="217" customWidth="1"/>
    <col min="5624" max="5668" width="0" style="217" hidden="1" customWidth="1"/>
    <col min="5669" max="5669" width="36.5703125" style="217" customWidth="1"/>
    <col min="5670" max="5670" width="30.5703125" style="217" customWidth="1"/>
    <col min="5671" max="5671" width="16.85546875" style="217" bestFit="1" customWidth="1"/>
    <col min="5672" max="5672" width="19.140625" style="217" customWidth="1"/>
    <col min="5673" max="5673" width="15.140625" style="217" bestFit="1" customWidth="1"/>
    <col min="5674" max="5674" width="14.5703125" style="217" customWidth="1"/>
    <col min="5675" max="5848" width="9.5703125" style="217"/>
    <col min="5849" max="5849" width="7.85546875" style="217" customWidth="1"/>
    <col min="5850" max="5850" width="72.5703125" style="217" customWidth="1"/>
    <col min="5851" max="5853" width="0" style="217" hidden="1" customWidth="1"/>
    <col min="5854" max="5854" width="24.5703125" style="217" customWidth="1"/>
    <col min="5855" max="5855" width="34.28515625" style="217" customWidth="1"/>
    <col min="5856" max="5856" width="19.85546875" style="217" customWidth="1"/>
    <col min="5857" max="5857" width="19.5703125" style="217" customWidth="1"/>
    <col min="5858" max="5861" width="0" style="217" hidden="1" customWidth="1"/>
    <col min="5862" max="5862" width="21.5703125" style="217" customWidth="1"/>
    <col min="5863" max="5870" width="0" style="217" hidden="1" customWidth="1"/>
    <col min="5871" max="5872" width="19.85546875" style="217" customWidth="1"/>
    <col min="5873" max="5873" width="19.5703125" style="217" customWidth="1"/>
    <col min="5874" max="5877" width="0" style="217" hidden="1" customWidth="1"/>
    <col min="5878" max="5878" width="23.140625" style="217" customWidth="1"/>
    <col min="5879" max="5879" width="34.28515625" style="217" customWidth="1"/>
    <col min="5880" max="5924" width="0" style="217" hidden="1" customWidth="1"/>
    <col min="5925" max="5925" width="36.5703125" style="217" customWidth="1"/>
    <col min="5926" max="5926" width="30.5703125" style="217" customWidth="1"/>
    <col min="5927" max="5927" width="16.85546875" style="217" bestFit="1" customWidth="1"/>
    <col min="5928" max="5928" width="19.140625" style="217" customWidth="1"/>
    <col min="5929" max="5929" width="15.140625" style="217" bestFit="1" customWidth="1"/>
    <col min="5930" max="5930" width="14.5703125" style="217" customWidth="1"/>
    <col min="5931" max="6104" width="9.5703125" style="217"/>
    <col min="6105" max="6105" width="7.85546875" style="217" customWidth="1"/>
    <col min="6106" max="6106" width="72.5703125" style="217" customWidth="1"/>
    <col min="6107" max="6109" width="0" style="217" hidden="1" customWidth="1"/>
    <col min="6110" max="6110" width="24.5703125" style="217" customWidth="1"/>
    <col min="6111" max="6111" width="34.28515625" style="217" customWidth="1"/>
    <col min="6112" max="6112" width="19.85546875" style="217" customWidth="1"/>
    <col min="6113" max="6113" width="19.5703125" style="217" customWidth="1"/>
    <col min="6114" max="6117" width="0" style="217" hidden="1" customWidth="1"/>
    <col min="6118" max="6118" width="21.5703125" style="217" customWidth="1"/>
    <col min="6119" max="6126" width="0" style="217" hidden="1" customWidth="1"/>
    <col min="6127" max="6128" width="19.85546875" style="217" customWidth="1"/>
    <col min="6129" max="6129" width="19.5703125" style="217" customWidth="1"/>
    <col min="6130" max="6133" width="0" style="217" hidden="1" customWidth="1"/>
    <col min="6134" max="6134" width="23.140625" style="217" customWidth="1"/>
    <col min="6135" max="6135" width="34.28515625" style="217" customWidth="1"/>
    <col min="6136" max="6180" width="0" style="217" hidden="1" customWidth="1"/>
    <col min="6181" max="6181" width="36.5703125" style="217" customWidth="1"/>
    <col min="6182" max="6182" width="30.5703125" style="217" customWidth="1"/>
    <col min="6183" max="6183" width="16.85546875" style="217" bestFit="1" customWidth="1"/>
    <col min="6184" max="6184" width="19.140625" style="217" customWidth="1"/>
    <col min="6185" max="6185" width="15.140625" style="217" bestFit="1" customWidth="1"/>
    <col min="6186" max="6186" width="14.5703125" style="217" customWidth="1"/>
    <col min="6187" max="6360" width="9.5703125" style="217"/>
    <col min="6361" max="6361" width="7.85546875" style="217" customWidth="1"/>
    <col min="6362" max="6362" width="72.5703125" style="217" customWidth="1"/>
    <col min="6363" max="6365" width="0" style="217" hidden="1" customWidth="1"/>
    <col min="6366" max="6366" width="24.5703125" style="217" customWidth="1"/>
    <col min="6367" max="6367" width="34.28515625" style="217" customWidth="1"/>
    <col min="6368" max="6368" width="19.85546875" style="217" customWidth="1"/>
    <col min="6369" max="6369" width="19.5703125" style="217" customWidth="1"/>
    <col min="6370" max="6373" width="0" style="217" hidden="1" customWidth="1"/>
    <col min="6374" max="6374" width="21.5703125" style="217" customWidth="1"/>
    <col min="6375" max="6382" width="0" style="217" hidden="1" customWidth="1"/>
    <col min="6383" max="6384" width="19.85546875" style="217" customWidth="1"/>
    <col min="6385" max="6385" width="19.5703125" style="217" customWidth="1"/>
    <col min="6386" max="6389" width="0" style="217" hidden="1" customWidth="1"/>
    <col min="6390" max="6390" width="23.140625" style="217" customWidth="1"/>
    <col min="6391" max="6391" width="34.28515625" style="217" customWidth="1"/>
    <col min="6392" max="6436" width="0" style="217" hidden="1" customWidth="1"/>
    <col min="6437" max="6437" width="36.5703125" style="217" customWidth="1"/>
    <col min="6438" max="6438" width="30.5703125" style="217" customWidth="1"/>
    <col min="6439" max="6439" width="16.85546875" style="217" bestFit="1" customWidth="1"/>
    <col min="6440" max="6440" width="19.140625" style="217" customWidth="1"/>
    <col min="6441" max="6441" width="15.140625" style="217" bestFit="1" customWidth="1"/>
    <col min="6442" max="6442" width="14.5703125" style="217" customWidth="1"/>
    <col min="6443" max="6616" width="9.5703125" style="217"/>
    <col min="6617" max="6617" width="7.85546875" style="217" customWidth="1"/>
    <col min="6618" max="6618" width="72.5703125" style="217" customWidth="1"/>
    <col min="6619" max="6621" width="0" style="217" hidden="1" customWidth="1"/>
    <col min="6622" max="6622" width="24.5703125" style="217" customWidth="1"/>
    <col min="6623" max="6623" width="34.28515625" style="217" customWidth="1"/>
    <col min="6624" max="6624" width="19.85546875" style="217" customWidth="1"/>
    <col min="6625" max="6625" width="19.5703125" style="217" customWidth="1"/>
    <col min="6626" max="6629" width="0" style="217" hidden="1" customWidth="1"/>
    <col min="6630" max="6630" width="21.5703125" style="217" customWidth="1"/>
    <col min="6631" max="6638" width="0" style="217" hidden="1" customWidth="1"/>
    <col min="6639" max="6640" width="19.85546875" style="217" customWidth="1"/>
    <col min="6641" max="6641" width="19.5703125" style="217" customWidth="1"/>
    <col min="6642" max="6645" width="0" style="217" hidden="1" customWidth="1"/>
    <col min="6646" max="6646" width="23.140625" style="217" customWidth="1"/>
    <col min="6647" max="6647" width="34.28515625" style="217" customWidth="1"/>
    <col min="6648" max="6692" width="0" style="217" hidden="1" customWidth="1"/>
    <col min="6693" max="6693" width="36.5703125" style="217" customWidth="1"/>
    <col min="6694" max="6694" width="30.5703125" style="217" customWidth="1"/>
    <col min="6695" max="6695" width="16.85546875" style="217" bestFit="1" customWidth="1"/>
    <col min="6696" max="6696" width="19.140625" style="217" customWidth="1"/>
    <col min="6697" max="6697" width="15.140625" style="217" bestFit="1" customWidth="1"/>
    <col min="6698" max="6698" width="14.5703125" style="217" customWidth="1"/>
    <col min="6699" max="6872" width="9.5703125" style="217"/>
    <col min="6873" max="6873" width="7.85546875" style="217" customWidth="1"/>
    <col min="6874" max="6874" width="72.5703125" style="217" customWidth="1"/>
    <col min="6875" max="6877" width="0" style="217" hidden="1" customWidth="1"/>
    <col min="6878" max="6878" width="24.5703125" style="217" customWidth="1"/>
    <col min="6879" max="6879" width="34.28515625" style="217" customWidth="1"/>
    <col min="6880" max="6880" width="19.85546875" style="217" customWidth="1"/>
    <col min="6881" max="6881" width="19.5703125" style="217" customWidth="1"/>
    <col min="6882" max="6885" width="0" style="217" hidden="1" customWidth="1"/>
    <col min="6886" max="6886" width="21.5703125" style="217" customWidth="1"/>
    <col min="6887" max="6894" width="0" style="217" hidden="1" customWidth="1"/>
    <col min="6895" max="6896" width="19.85546875" style="217" customWidth="1"/>
    <col min="6897" max="6897" width="19.5703125" style="217" customWidth="1"/>
    <col min="6898" max="6901" width="0" style="217" hidden="1" customWidth="1"/>
    <col min="6902" max="6902" width="23.140625" style="217" customWidth="1"/>
    <col min="6903" max="6903" width="34.28515625" style="217" customWidth="1"/>
    <col min="6904" max="6948" width="0" style="217" hidden="1" customWidth="1"/>
    <col min="6949" max="6949" width="36.5703125" style="217" customWidth="1"/>
    <col min="6950" max="6950" width="30.5703125" style="217" customWidth="1"/>
    <col min="6951" max="6951" width="16.85546875" style="217" bestFit="1" customWidth="1"/>
    <col min="6952" max="6952" width="19.140625" style="217" customWidth="1"/>
    <col min="6953" max="6953" width="15.140625" style="217" bestFit="1" customWidth="1"/>
    <col min="6954" max="6954" width="14.5703125" style="217" customWidth="1"/>
    <col min="6955" max="7128" width="9.5703125" style="217"/>
    <col min="7129" max="7129" width="7.85546875" style="217" customWidth="1"/>
    <col min="7130" max="7130" width="72.5703125" style="217" customWidth="1"/>
    <col min="7131" max="7133" width="0" style="217" hidden="1" customWidth="1"/>
    <col min="7134" max="7134" width="24.5703125" style="217" customWidth="1"/>
    <col min="7135" max="7135" width="34.28515625" style="217" customWidth="1"/>
    <col min="7136" max="7136" width="19.85546875" style="217" customWidth="1"/>
    <col min="7137" max="7137" width="19.5703125" style="217" customWidth="1"/>
    <col min="7138" max="7141" width="0" style="217" hidden="1" customWidth="1"/>
    <col min="7142" max="7142" width="21.5703125" style="217" customWidth="1"/>
    <col min="7143" max="7150" width="0" style="217" hidden="1" customWidth="1"/>
    <col min="7151" max="7152" width="19.85546875" style="217" customWidth="1"/>
    <col min="7153" max="7153" width="19.5703125" style="217" customWidth="1"/>
    <col min="7154" max="7157" width="0" style="217" hidden="1" customWidth="1"/>
    <col min="7158" max="7158" width="23.140625" style="217" customWidth="1"/>
    <col min="7159" max="7159" width="34.28515625" style="217" customWidth="1"/>
    <col min="7160" max="7204" width="0" style="217" hidden="1" customWidth="1"/>
    <col min="7205" max="7205" width="36.5703125" style="217" customWidth="1"/>
    <col min="7206" max="7206" width="30.5703125" style="217" customWidth="1"/>
    <col min="7207" max="7207" width="16.85546875" style="217" bestFit="1" customWidth="1"/>
    <col min="7208" max="7208" width="19.140625" style="217" customWidth="1"/>
    <col min="7209" max="7209" width="15.140625" style="217" bestFit="1" customWidth="1"/>
    <col min="7210" max="7210" width="14.5703125" style="217" customWidth="1"/>
    <col min="7211" max="7384" width="9.5703125" style="217"/>
    <col min="7385" max="7385" width="7.85546875" style="217" customWidth="1"/>
    <col min="7386" max="7386" width="72.5703125" style="217" customWidth="1"/>
    <col min="7387" max="7389" width="0" style="217" hidden="1" customWidth="1"/>
    <col min="7390" max="7390" width="24.5703125" style="217" customWidth="1"/>
    <col min="7391" max="7391" width="34.28515625" style="217" customWidth="1"/>
    <col min="7392" max="7392" width="19.85546875" style="217" customWidth="1"/>
    <col min="7393" max="7393" width="19.5703125" style="217" customWidth="1"/>
    <col min="7394" max="7397" width="0" style="217" hidden="1" customWidth="1"/>
    <col min="7398" max="7398" width="21.5703125" style="217" customWidth="1"/>
    <col min="7399" max="7406" width="0" style="217" hidden="1" customWidth="1"/>
    <col min="7407" max="7408" width="19.85546875" style="217" customWidth="1"/>
    <col min="7409" max="7409" width="19.5703125" style="217" customWidth="1"/>
    <col min="7410" max="7413" width="0" style="217" hidden="1" customWidth="1"/>
    <col min="7414" max="7414" width="23.140625" style="217" customWidth="1"/>
    <col min="7415" max="7415" width="34.28515625" style="217" customWidth="1"/>
    <col min="7416" max="7460" width="0" style="217" hidden="1" customWidth="1"/>
    <col min="7461" max="7461" width="36.5703125" style="217" customWidth="1"/>
    <col min="7462" max="7462" width="30.5703125" style="217" customWidth="1"/>
    <col min="7463" max="7463" width="16.85546875" style="217" bestFit="1" customWidth="1"/>
    <col min="7464" max="7464" width="19.140625" style="217" customWidth="1"/>
    <col min="7465" max="7465" width="15.140625" style="217" bestFit="1" customWidth="1"/>
    <col min="7466" max="7466" width="14.5703125" style="217" customWidth="1"/>
    <col min="7467" max="7640" width="9.5703125" style="217"/>
    <col min="7641" max="7641" width="7.85546875" style="217" customWidth="1"/>
    <col min="7642" max="7642" width="72.5703125" style="217" customWidth="1"/>
    <col min="7643" max="7645" width="0" style="217" hidden="1" customWidth="1"/>
    <col min="7646" max="7646" width="24.5703125" style="217" customWidth="1"/>
    <col min="7647" max="7647" width="34.28515625" style="217" customWidth="1"/>
    <col min="7648" max="7648" width="19.85546875" style="217" customWidth="1"/>
    <col min="7649" max="7649" width="19.5703125" style="217" customWidth="1"/>
    <col min="7650" max="7653" width="0" style="217" hidden="1" customWidth="1"/>
    <col min="7654" max="7654" width="21.5703125" style="217" customWidth="1"/>
    <col min="7655" max="7662" width="0" style="217" hidden="1" customWidth="1"/>
    <col min="7663" max="7664" width="19.85546875" style="217" customWidth="1"/>
    <col min="7665" max="7665" width="19.5703125" style="217" customWidth="1"/>
    <col min="7666" max="7669" width="0" style="217" hidden="1" customWidth="1"/>
    <col min="7670" max="7670" width="23.140625" style="217" customWidth="1"/>
    <col min="7671" max="7671" width="34.28515625" style="217" customWidth="1"/>
    <col min="7672" max="7716" width="0" style="217" hidden="1" customWidth="1"/>
    <col min="7717" max="7717" width="36.5703125" style="217" customWidth="1"/>
    <col min="7718" max="7718" width="30.5703125" style="217" customWidth="1"/>
    <col min="7719" max="7719" width="16.85546875" style="217" bestFit="1" customWidth="1"/>
    <col min="7720" max="7720" width="19.140625" style="217" customWidth="1"/>
    <col min="7721" max="7721" width="15.140625" style="217" bestFit="1" customWidth="1"/>
    <col min="7722" max="7722" width="14.5703125" style="217" customWidth="1"/>
    <col min="7723" max="7896" width="9.5703125" style="217"/>
    <col min="7897" max="7897" width="7.85546875" style="217" customWidth="1"/>
    <col min="7898" max="7898" width="72.5703125" style="217" customWidth="1"/>
    <col min="7899" max="7901" width="0" style="217" hidden="1" customWidth="1"/>
    <col min="7902" max="7902" width="24.5703125" style="217" customWidth="1"/>
    <col min="7903" max="7903" width="34.28515625" style="217" customWidth="1"/>
    <col min="7904" max="7904" width="19.85546875" style="217" customWidth="1"/>
    <col min="7905" max="7905" width="19.5703125" style="217" customWidth="1"/>
    <col min="7906" max="7909" width="0" style="217" hidden="1" customWidth="1"/>
    <col min="7910" max="7910" width="21.5703125" style="217" customWidth="1"/>
    <col min="7911" max="7918" width="0" style="217" hidden="1" customWidth="1"/>
    <col min="7919" max="7920" width="19.85546875" style="217" customWidth="1"/>
    <col min="7921" max="7921" width="19.5703125" style="217" customWidth="1"/>
    <col min="7922" max="7925" width="0" style="217" hidden="1" customWidth="1"/>
    <col min="7926" max="7926" width="23.140625" style="217" customWidth="1"/>
    <col min="7927" max="7927" width="34.28515625" style="217" customWidth="1"/>
    <col min="7928" max="7972" width="0" style="217" hidden="1" customWidth="1"/>
    <col min="7973" max="7973" width="36.5703125" style="217" customWidth="1"/>
    <col min="7974" max="7974" width="30.5703125" style="217" customWidth="1"/>
    <col min="7975" max="7975" width="16.85546875" style="217" bestFit="1" customWidth="1"/>
    <col min="7976" max="7976" width="19.140625" style="217" customWidth="1"/>
    <col min="7977" max="7977" width="15.140625" style="217" bestFit="1" customWidth="1"/>
    <col min="7978" max="7978" width="14.5703125" style="217" customWidth="1"/>
    <col min="7979" max="8152" width="9.5703125" style="217"/>
    <col min="8153" max="8153" width="7.85546875" style="217" customWidth="1"/>
    <col min="8154" max="8154" width="72.5703125" style="217" customWidth="1"/>
    <col min="8155" max="8157" width="0" style="217" hidden="1" customWidth="1"/>
    <col min="8158" max="8158" width="24.5703125" style="217" customWidth="1"/>
    <col min="8159" max="8159" width="34.28515625" style="217" customWidth="1"/>
    <col min="8160" max="8160" width="19.85546875" style="217" customWidth="1"/>
    <col min="8161" max="8161" width="19.5703125" style="217" customWidth="1"/>
    <col min="8162" max="8165" width="0" style="217" hidden="1" customWidth="1"/>
    <col min="8166" max="8166" width="21.5703125" style="217" customWidth="1"/>
    <col min="8167" max="8174" width="0" style="217" hidden="1" customWidth="1"/>
    <col min="8175" max="8176" width="19.85546875" style="217" customWidth="1"/>
    <col min="8177" max="8177" width="19.5703125" style="217" customWidth="1"/>
    <col min="8178" max="8181" width="0" style="217" hidden="1" customWidth="1"/>
    <col min="8182" max="8182" width="23.140625" style="217" customWidth="1"/>
    <col min="8183" max="8183" width="34.28515625" style="217" customWidth="1"/>
    <col min="8184" max="8228" width="0" style="217" hidden="1" customWidth="1"/>
    <col min="8229" max="8229" width="36.5703125" style="217" customWidth="1"/>
    <col min="8230" max="8230" width="30.5703125" style="217" customWidth="1"/>
    <col min="8231" max="8231" width="16.85546875" style="217" bestFit="1" customWidth="1"/>
    <col min="8232" max="8232" width="19.140625" style="217" customWidth="1"/>
    <col min="8233" max="8233" width="15.140625" style="217" bestFit="1" customWidth="1"/>
    <col min="8234" max="8234" width="14.5703125" style="217" customWidth="1"/>
    <col min="8235" max="8408" width="9.5703125" style="217"/>
    <col min="8409" max="8409" width="7.85546875" style="217" customWidth="1"/>
    <col min="8410" max="8410" width="72.5703125" style="217" customWidth="1"/>
    <col min="8411" max="8413" width="0" style="217" hidden="1" customWidth="1"/>
    <col min="8414" max="8414" width="24.5703125" style="217" customWidth="1"/>
    <col min="8415" max="8415" width="34.28515625" style="217" customWidth="1"/>
    <col min="8416" max="8416" width="19.85546875" style="217" customWidth="1"/>
    <col min="8417" max="8417" width="19.5703125" style="217" customWidth="1"/>
    <col min="8418" max="8421" width="0" style="217" hidden="1" customWidth="1"/>
    <col min="8422" max="8422" width="21.5703125" style="217" customWidth="1"/>
    <col min="8423" max="8430" width="0" style="217" hidden="1" customWidth="1"/>
    <col min="8431" max="8432" width="19.85546875" style="217" customWidth="1"/>
    <col min="8433" max="8433" width="19.5703125" style="217" customWidth="1"/>
    <col min="8434" max="8437" width="0" style="217" hidden="1" customWidth="1"/>
    <col min="8438" max="8438" width="23.140625" style="217" customWidth="1"/>
    <col min="8439" max="8439" width="34.28515625" style="217" customWidth="1"/>
    <col min="8440" max="8484" width="0" style="217" hidden="1" customWidth="1"/>
    <col min="8485" max="8485" width="36.5703125" style="217" customWidth="1"/>
    <col min="8486" max="8486" width="30.5703125" style="217" customWidth="1"/>
    <col min="8487" max="8487" width="16.85546875" style="217" bestFit="1" customWidth="1"/>
    <col min="8488" max="8488" width="19.140625" style="217" customWidth="1"/>
    <col min="8489" max="8489" width="15.140625" style="217" bestFit="1" customWidth="1"/>
    <col min="8490" max="8490" width="14.5703125" style="217" customWidth="1"/>
    <col min="8491" max="8664" width="9.5703125" style="217"/>
    <col min="8665" max="8665" width="7.85546875" style="217" customWidth="1"/>
    <col min="8666" max="8666" width="72.5703125" style="217" customWidth="1"/>
    <col min="8667" max="8669" width="0" style="217" hidden="1" customWidth="1"/>
    <col min="8670" max="8670" width="24.5703125" style="217" customWidth="1"/>
    <col min="8671" max="8671" width="34.28515625" style="217" customWidth="1"/>
    <col min="8672" max="8672" width="19.85546875" style="217" customWidth="1"/>
    <col min="8673" max="8673" width="19.5703125" style="217" customWidth="1"/>
    <col min="8674" max="8677" width="0" style="217" hidden="1" customWidth="1"/>
    <col min="8678" max="8678" width="21.5703125" style="217" customWidth="1"/>
    <col min="8679" max="8686" width="0" style="217" hidden="1" customWidth="1"/>
    <col min="8687" max="8688" width="19.85546875" style="217" customWidth="1"/>
    <col min="8689" max="8689" width="19.5703125" style="217" customWidth="1"/>
    <col min="8690" max="8693" width="0" style="217" hidden="1" customWidth="1"/>
    <col min="8694" max="8694" width="23.140625" style="217" customWidth="1"/>
    <col min="8695" max="8695" width="34.28515625" style="217" customWidth="1"/>
    <col min="8696" max="8740" width="0" style="217" hidden="1" customWidth="1"/>
    <col min="8741" max="8741" width="36.5703125" style="217" customWidth="1"/>
    <col min="8742" max="8742" width="30.5703125" style="217" customWidth="1"/>
    <col min="8743" max="8743" width="16.85546875" style="217" bestFit="1" customWidth="1"/>
    <col min="8744" max="8744" width="19.140625" style="217" customWidth="1"/>
    <col min="8745" max="8745" width="15.140625" style="217" bestFit="1" customWidth="1"/>
    <col min="8746" max="8746" width="14.5703125" style="217" customWidth="1"/>
    <col min="8747" max="8920" width="9.5703125" style="217"/>
    <col min="8921" max="8921" width="7.85546875" style="217" customWidth="1"/>
    <col min="8922" max="8922" width="72.5703125" style="217" customWidth="1"/>
    <col min="8923" max="8925" width="0" style="217" hidden="1" customWidth="1"/>
    <col min="8926" max="8926" width="24.5703125" style="217" customWidth="1"/>
    <col min="8927" max="8927" width="34.28515625" style="217" customWidth="1"/>
    <col min="8928" max="8928" width="19.85546875" style="217" customWidth="1"/>
    <col min="8929" max="8929" width="19.5703125" style="217" customWidth="1"/>
    <col min="8930" max="8933" width="0" style="217" hidden="1" customWidth="1"/>
    <col min="8934" max="8934" width="21.5703125" style="217" customWidth="1"/>
    <col min="8935" max="8942" width="0" style="217" hidden="1" customWidth="1"/>
    <col min="8943" max="8944" width="19.85546875" style="217" customWidth="1"/>
    <col min="8945" max="8945" width="19.5703125" style="217" customWidth="1"/>
    <col min="8946" max="8949" width="0" style="217" hidden="1" customWidth="1"/>
    <col min="8950" max="8950" width="23.140625" style="217" customWidth="1"/>
    <col min="8951" max="8951" width="34.28515625" style="217" customWidth="1"/>
    <col min="8952" max="8996" width="0" style="217" hidden="1" customWidth="1"/>
    <col min="8997" max="8997" width="36.5703125" style="217" customWidth="1"/>
    <col min="8998" max="8998" width="30.5703125" style="217" customWidth="1"/>
    <col min="8999" max="8999" width="16.85546875" style="217" bestFit="1" customWidth="1"/>
    <col min="9000" max="9000" width="19.140625" style="217" customWidth="1"/>
    <col min="9001" max="9001" width="15.140625" style="217" bestFit="1" customWidth="1"/>
    <col min="9002" max="9002" width="14.5703125" style="217" customWidth="1"/>
    <col min="9003" max="9176" width="9.5703125" style="217"/>
    <col min="9177" max="9177" width="7.85546875" style="217" customWidth="1"/>
    <col min="9178" max="9178" width="72.5703125" style="217" customWidth="1"/>
    <col min="9179" max="9181" width="0" style="217" hidden="1" customWidth="1"/>
    <col min="9182" max="9182" width="24.5703125" style="217" customWidth="1"/>
    <col min="9183" max="9183" width="34.28515625" style="217" customWidth="1"/>
    <col min="9184" max="9184" width="19.85546875" style="217" customWidth="1"/>
    <col min="9185" max="9185" width="19.5703125" style="217" customWidth="1"/>
    <col min="9186" max="9189" width="0" style="217" hidden="1" customWidth="1"/>
    <col min="9190" max="9190" width="21.5703125" style="217" customWidth="1"/>
    <col min="9191" max="9198" width="0" style="217" hidden="1" customWidth="1"/>
    <col min="9199" max="9200" width="19.85546875" style="217" customWidth="1"/>
    <col min="9201" max="9201" width="19.5703125" style="217" customWidth="1"/>
    <col min="9202" max="9205" width="0" style="217" hidden="1" customWidth="1"/>
    <col min="9206" max="9206" width="23.140625" style="217" customWidth="1"/>
    <col min="9207" max="9207" width="34.28515625" style="217" customWidth="1"/>
    <col min="9208" max="9252" width="0" style="217" hidden="1" customWidth="1"/>
    <col min="9253" max="9253" width="36.5703125" style="217" customWidth="1"/>
    <col min="9254" max="9254" width="30.5703125" style="217" customWidth="1"/>
    <col min="9255" max="9255" width="16.85546875" style="217" bestFit="1" customWidth="1"/>
    <col min="9256" max="9256" width="19.140625" style="217" customWidth="1"/>
    <col min="9257" max="9257" width="15.140625" style="217" bestFit="1" customWidth="1"/>
    <col min="9258" max="9258" width="14.5703125" style="217" customWidth="1"/>
    <col min="9259" max="9432" width="9.5703125" style="217"/>
    <col min="9433" max="9433" width="7.85546875" style="217" customWidth="1"/>
    <col min="9434" max="9434" width="72.5703125" style="217" customWidth="1"/>
    <col min="9435" max="9437" width="0" style="217" hidden="1" customWidth="1"/>
    <col min="9438" max="9438" width="24.5703125" style="217" customWidth="1"/>
    <col min="9439" max="9439" width="34.28515625" style="217" customWidth="1"/>
    <col min="9440" max="9440" width="19.85546875" style="217" customWidth="1"/>
    <col min="9441" max="9441" width="19.5703125" style="217" customWidth="1"/>
    <col min="9442" max="9445" width="0" style="217" hidden="1" customWidth="1"/>
    <col min="9446" max="9446" width="21.5703125" style="217" customWidth="1"/>
    <col min="9447" max="9454" width="0" style="217" hidden="1" customWidth="1"/>
    <col min="9455" max="9456" width="19.85546875" style="217" customWidth="1"/>
    <col min="9457" max="9457" width="19.5703125" style="217" customWidth="1"/>
    <col min="9458" max="9461" width="0" style="217" hidden="1" customWidth="1"/>
    <col min="9462" max="9462" width="23.140625" style="217" customWidth="1"/>
    <col min="9463" max="9463" width="34.28515625" style="217" customWidth="1"/>
    <col min="9464" max="9508" width="0" style="217" hidden="1" customWidth="1"/>
    <col min="9509" max="9509" width="36.5703125" style="217" customWidth="1"/>
    <col min="9510" max="9510" width="30.5703125" style="217" customWidth="1"/>
    <col min="9511" max="9511" width="16.85546875" style="217" bestFit="1" customWidth="1"/>
    <col min="9512" max="9512" width="19.140625" style="217" customWidth="1"/>
    <col min="9513" max="9513" width="15.140625" style="217" bestFit="1" customWidth="1"/>
    <col min="9514" max="9514" width="14.5703125" style="217" customWidth="1"/>
    <col min="9515" max="9688" width="9.5703125" style="217"/>
    <col min="9689" max="9689" width="7.85546875" style="217" customWidth="1"/>
    <col min="9690" max="9690" width="72.5703125" style="217" customWidth="1"/>
    <col min="9691" max="9693" width="0" style="217" hidden="1" customWidth="1"/>
    <col min="9694" max="9694" width="24.5703125" style="217" customWidth="1"/>
    <col min="9695" max="9695" width="34.28515625" style="217" customWidth="1"/>
    <col min="9696" max="9696" width="19.85546875" style="217" customWidth="1"/>
    <col min="9697" max="9697" width="19.5703125" style="217" customWidth="1"/>
    <col min="9698" max="9701" width="0" style="217" hidden="1" customWidth="1"/>
    <col min="9702" max="9702" width="21.5703125" style="217" customWidth="1"/>
    <col min="9703" max="9710" width="0" style="217" hidden="1" customWidth="1"/>
    <col min="9711" max="9712" width="19.85546875" style="217" customWidth="1"/>
    <col min="9713" max="9713" width="19.5703125" style="217" customWidth="1"/>
    <col min="9714" max="9717" width="0" style="217" hidden="1" customWidth="1"/>
    <col min="9718" max="9718" width="23.140625" style="217" customWidth="1"/>
    <col min="9719" max="9719" width="34.28515625" style="217" customWidth="1"/>
    <col min="9720" max="9764" width="0" style="217" hidden="1" customWidth="1"/>
    <col min="9765" max="9765" width="36.5703125" style="217" customWidth="1"/>
    <col min="9766" max="9766" width="30.5703125" style="217" customWidth="1"/>
    <col min="9767" max="9767" width="16.85546875" style="217" bestFit="1" customWidth="1"/>
    <col min="9768" max="9768" width="19.140625" style="217" customWidth="1"/>
    <col min="9769" max="9769" width="15.140625" style="217" bestFit="1" customWidth="1"/>
    <col min="9770" max="9770" width="14.5703125" style="217" customWidth="1"/>
    <col min="9771" max="9944" width="9.5703125" style="217"/>
    <col min="9945" max="9945" width="7.85546875" style="217" customWidth="1"/>
    <col min="9946" max="9946" width="72.5703125" style="217" customWidth="1"/>
    <col min="9947" max="9949" width="0" style="217" hidden="1" customWidth="1"/>
    <col min="9950" max="9950" width="24.5703125" style="217" customWidth="1"/>
    <col min="9951" max="9951" width="34.28515625" style="217" customWidth="1"/>
    <col min="9952" max="9952" width="19.85546875" style="217" customWidth="1"/>
    <col min="9953" max="9953" width="19.5703125" style="217" customWidth="1"/>
    <col min="9954" max="9957" width="0" style="217" hidden="1" customWidth="1"/>
    <col min="9958" max="9958" width="21.5703125" style="217" customWidth="1"/>
    <col min="9959" max="9966" width="0" style="217" hidden="1" customWidth="1"/>
    <col min="9967" max="9968" width="19.85546875" style="217" customWidth="1"/>
    <col min="9969" max="9969" width="19.5703125" style="217" customWidth="1"/>
    <col min="9970" max="9973" width="0" style="217" hidden="1" customWidth="1"/>
    <col min="9974" max="9974" width="23.140625" style="217" customWidth="1"/>
    <col min="9975" max="9975" width="34.28515625" style="217" customWidth="1"/>
    <col min="9976" max="10020" width="0" style="217" hidden="1" customWidth="1"/>
    <col min="10021" max="10021" width="36.5703125" style="217" customWidth="1"/>
    <col min="10022" max="10022" width="30.5703125" style="217" customWidth="1"/>
    <col min="10023" max="10023" width="16.85546875" style="217" bestFit="1" customWidth="1"/>
    <col min="10024" max="10024" width="19.140625" style="217" customWidth="1"/>
    <col min="10025" max="10025" width="15.140625" style="217" bestFit="1" customWidth="1"/>
    <col min="10026" max="10026" width="14.5703125" style="217" customWidth="1"/>
    <col min="10027" max="10200" width="9.5703125" style="217"/>
    <col min="10201" max="10201" width="7.85546875" style="217" customWidth="1"/>
    <col min="10202" max="10202" width="72.5703125" style="217" customWidth="1"/>
    <col min="10203" max="10205" width="0" style="217" hidden="1" customWidth="1"/>
    <col min="10206" max="10206" width="24.5703125" style="217" customWidth="1"/>
    <col min="10207" max="10207" width="34.28515625" style="217" customWidth="1"/>
    <col min="10208" max="10208" width="19.85546875" style="217" customWidth="1"/>
    <col min="10209" max="10209" width="19.5703125" style="217" customWidth="1"/>
    <col min="10210" max="10213" width="0" style="217" hidden="1" customWidth="1"/>
    <col min="10214" max="10214" width="21.5703125" style="217" customWidth="1"/>
    <col min="10215" max="10222" width="0" style="217" hidden="1" customWidth="1"/>
    <col min="10223" max="10224" width="19.85546875" style="217" customWidth="1"/>
    <col min="10225" max="10225" width="19.5703125" style="217" customWidth="1"/>
    <col min="10226" max="10229" width="0" style="217" hidden="1" customWidth="1"/>
    <col min="10230" max="10230" width="23.140625" style="217" customWidth="1"/>
    <col min="10231" max="10231" width="34.28515625" style="217" customWidth="1"/>
    <col min="10232" max="10276" width="0" style="217" hidden="1" customWidth="1"/>
    <col min="10277" max="10277" width="36.5703125" style="217" customWidth="1"/>
    <col min="10278" max="10278" width="30.5703125" style="217" customWidth="1"/>
    <col min="10279" max="10279" width="16.85546875" style="217" bestFit="1" customWidth="1"/>
    <col min="10280" max="10280" width="19.140625" style="217" customWidth="1"/>
    <col min="10281" max="10281" width="15.140625" style="217" bestFit="1" customWidth="1"/>
    <col min="10282" max="10282" width="14.5703125" style="217" customWidth="1"/>
    <col min="10283" max="10456" width="9.5703125" style="217"/>
    <col min="10457" max="10457" width="7.85546875" style="217" customWidth="1"/>
    <col min="10458" max="10458" width="72.5703125" style="217" customWidth="1"/>
    <col min="10459" max="10461" width="0" style="217" hidden="1" customWidth="1"/>
    <col min="10462" max="10462" width="24.5703125" style="217" customWidth="1"/>
    <col min="10463" max="10463" width="34.28515625" style="217" customWidth="1"/>
    <col min="10464" max="10464" width="19.85546875" style="217" customWidth="1"/>
    <col min="10465" max="10465" width="19.5703125" style="217" customWidth="1"/>
    <col min="10466" max="10469" width="0" style="217" hidden="1" customWidth="1"/>
    <col min="10470" max="10470" width="21.5703125" style="217" customWidth="1"/>
    <col min="10471" max="10478" width="0" style="217" hidden="1" customWidth="1"/>
    <col min="10479" max="10480" width="19.85546875" style="217" customWidth="1"/>
    <col min="10481" max="10481" width="19.5703125" style="217" customWidth="1"/>
    <col min="10482" max="10485" width="0" style="217" hidden="1" customWidth="1"/>
    <col min="10486" max="10486" width="23.140625" style="217" customWidth="1"/>
    <col min="10487" max="10487" width="34.28515625" style="217" customWidth="1"/>
    <col min="10488" max="10532" width="0" style="217" hidden="1" customWidth="1"/>
    <col min="10533" max="10533" width="36.5703125" style="217" customWidth="1"/>
    <col min="10534" max="10534" width="30.5703125" style="217" customWidth="1"/>
    <col min="10535" max="10535" width="16.85546875" style="217" bestFit="1" customWidth="1"/>
    <col min="10536" max="10536" width="19.140625" style="217" customWidth="1"/>
    <col min="10537" max="10537" width="15.140625" style="217" bestFit="1" customWidth="1"/>
    <col min="10538" max="10538" width="14.5703125" style="217" customWidth="1"/>
    <col min="10539" max="10712" width="9.5703125" style="217"/>
    <col min="10713" max="10713" width="7.85546875" style="217" customWidth="1"/>
    <col min="10714" max="10714" width="72.5703125" style="217" customWidth="1"/>
    <col min="10715" max="10717" width="0" style="217" hidden="1" customWidth="1"/>
    <col min="10718" max="10718" width="24.5703125" style="217" customWidth="1"/>
    <col min="10719" max="10719" width="34.28515625" style="217" customWidth="1"/>
    <col min="10720" max="10720" width="19.85546875" style="217" customWidth="1"/>
    <col min="10721" max="10721" width="19.5703125" style="217" customWidth="1"/>
    <col min="10722" max="10725" width="0" style="217" hidden="1" customWidth="1"/>
    <col min="10726" max="10726" width="21.5703125" style="217" customWidth="1"/>
    <col min="10727" max="10734" width="0" style="217" hidden="1" customWidth="1"/>
    <col min="10735" max="10736" width="19.85546875" style="217" customWidth="1"/>
    <col min="10737" max="10737" width="19.5703125" style="217" customWidth="1"/>
    <col min="10738" max="10741" width="0" style="217" hidden="1" customWidth="1"/>
    <col min="10742" max="10742" width="23.140625" style="217" customWidth="1"/>
    <col min="10743" max="10743" width="34.28515625" style="217" customWidth="1"/>
    <col min="10744" max="10788" width="0" style="217" hidden="1" customWidth="1"/>
    <col min="10789" max="10789" width="36.5703125" style="217" customWidth="1"/>
    <col min="10790" max="10790" width="30.5703125" style="217" customWidth="1"/>
    <col min="10791" max="10791" width="16.85546875" style="217" bestFit="1" customWidth="1"/>
    <col min="10792" max="10792" width="19.140625" style="217" customWidth="1"/>
    <col min="10793" max="10793" width="15.140625" style="217" bestFit="1" customWidth="1"/>
    <col min="10794" max="10794" width="14.5703125" style="217" customWidth="1"/>
    <col min="10795" max="10968" width="9.5703125" style="217"/>
    <col min="10969" max="10969" width="7.85546875" style="217" customWidth="1"/>
    <col min="10970" max="10970" width="72.5703125" style="217" customWidth="1"/>
    <col min="10971" max="10973" width="0" style="217" hidden="1" customWidth="1"/>
    <col min="10974" max="10974" width="24.5703125" style="217" customWidth="1"/>
    <col min="10975" max="10975" width="34.28515625" style="217" customWidth="1"/>
    <col min="10976" max="10976" width="19.85546875" style="217" customWidth="1"/>
    <col min="10977" max="10977" width="19.5703125" style="217" customWidth="1"/>
    <col min="10978" max="10981" width="0" style="217" hidden="1" customWidth="1"/>
    <col min="10982" max="10982" width="21.5703125" style="217" customWidth="1"/>
    <col min="10983" max="10990" width="0" style="217" hidden="1" customWidth="1"/>
    <col min="10991" max="10992" width="19.85546875" style="217" customWidth="1"/>
    <col min="10993" max="10993" width="19.5703125" style="217" customWidth="1"/>
    <col min="10994" max="10997" width="0" style="217" hidden="1" customWidth="1"/>
    <col min="10998" max="10998" width="23.140625" style="217" customWidth="1"/>
    <col min="10999" max="10999" width="34.28515625" style="217" customWidth="1"/>
    <col min="11000" max="11044" width="0" style="217" hidden="1" customWidth="1"/>
    <col min="11045" max="11045" width="36.5703125" style="217" customWidth="1"/>
    <col min="11046" max="11046" width="30.5703125" style="217" customWidth="1"/>
    <col min="11047" max="11047" width="16.85546875" style="217" bestFit="1" customWidth="1"/>
    <col min="11048" max="11048" width="19.140625" style="217" customWidth="1"/>
    <col min="11049" max="11049" width="15.140625" style="217" bestFit="1" customWidth="1"/>
    <col min="11050" max="11050" width="14.5703125" style="217" customWidth="1"/>
    <col min="11051" max="11224" width="9.5703125" style="217"/>
    <col min="11225" max="11225" width="7.85546875" style="217" customWidth="1"/>
    <col min="11226" max="11226" width="72.5703125" style="217" customWidth="1"/>
    <col min="11227" max="11229" width="0" style="217" hidden="1" customWidth="1"/>
    <col min="11230" max="11230" width="24.5703125" style="217" customWidth="1"/>
    <col min="11231" max="11231" width="34.28515625" style="217" customWidth="1"/>
    <col min="11232" max="11232" width="19.85546875" style="217" customWidth="1"/>
    <col min="11233" max="11233" width="19.5703125" style="217" customWidth="1"/>
    <col min="11234" max="11237" width="0" style="217" hidden="1" customWidth="1"/>
    <col min="11238" max="11238" width="21.5703125" style="217" customWidth="1"/>
    <col min="11239" max="11246" width="0" style="217" hidden="1" customWidth="1"/>
    <col min="11247" max="11248" width="19.85546875" style="217" customWidth="1"/>
    <col min="11249" max="11249" width="19.5703125" style="217" customWidth="1"/>
    <col min="11250" max="11253" width="0" style="217" hidden="1" customWidth="1"/>
    <col min="11254" max="11254" width="23.140625" style="217" customWidth="1"/>
    <col min="11255" max="11255" width="34.28515625" style="217" customWidth="1"/>
    <col min="11256" max="11300" width="0" style="217" hidden="1" customWidth="1"/>
    <col min="11301" max="11301" width="36.5703125" style="217" customWidth="1"/>
    <col min="11302" max="11302" width="30.5703125" style="217" customWidth="1"/>
    <col min="11303" max="11303" width="16.85546875" style="217" bestFit="1" customWidth="1"/>
    <col min="11304" max="11304" width="19.140625" style="217" customWidth="1"/>
    <col min="11305" max="11305" width="15.140625" style="217" bestFit="1" customWidth="1"/>
    <col min="11306" max="11306" width="14.5703125" style="217" customWidth="1"/>
    <col min="11307" max="11480" width="9.5703125" style="217"/>
    <col min="11481" max="11481" width="7.85546875" style="217" customWidth="1"/>
    <col min="11482" max="11482" width="72.5703125" style="217" customWidth="1"/>
    <col min="11483" max="11485" width="0" style="217" hidden="1" customWidth="1"/>
    <col min="11486" max="11486" width="24.5703125" style="217" customWidth="1"/>
    <col min="11487" max="11487" width="34.28515625" style="217" customWidth="1"/>
    <col min="11488" max="11488" width="19.85546875" style="217" customWidth="1"/>
    <col min="11489" max="11489" width="19.5703125" style="217" customWidth="1"/>
    <col min="11490" max="11493" width="0" style="217" hidden="1" customWidth="1"/>
    <col min="11494" max="11494" width="21.5703125" style="217" customWidth="1"/>
    <col min="11495" max="11502" width="0" style="217" hidden="1" customWidth="1"/>
    <col min="11503" max="11504" width="19.85546875" style="217" customWidth="1"/>
    <col min="11505" max="11505" width="19.5703125" style="217" customWidth="1"/>
    <col min="11506" max="11509" width="0" style="217" hidden="1" customWidth="1"/>
    <col min="11510" max="11510" width="23.140625" style="217" customWidth="1"/>
    <col min="11511" max="11511" width="34.28515625" style="217" customWidth="1"/>
    <col min="11512" max="11556" width="0" style="217" hidden="1" customWidth="1"/>
    <col min="11557" max="11557" width="36.5703125" style="217" customWidth="1"/>
    <col min="11558" max="11558" width="30.5703125" style="217" customWidth="1"/>
    <col min="11559" max="11559" width="16.85546875" style="217" bestFit="1" customWidth="1"/>
    <col min="11560" max="11560" width="19.140625" style="217" customWidth="1"/>
    <col min="11561" max="11561" width="15.140625" style="217" bestFit="1" customWidth="1"/>
    <col min="11562" max="11562" width="14.5703125" style="217" customWidth="1"/>
    <col min="11563" max="11736" width="9.5703125" style="217"/>
    <col min="11737" max="11737" width="7.85546875" style="217" customWidth="1"/>
    <col min="11738" max="11738" width="72.5703125" style="217" customWidth="1"/>
    <col min="11739" max="11741" width="0" style="217" hidden="1" customWidth="1"/>
    <col min="11742" max="11742" width="24.5703125" style="217" customWidth="1"/>
    <col min="11743" max="11743" width="34.28515625" style="217" customWidth="1"/>
    <col min="11744" max="11744" width="19.85546875" style="217" customWidth="1"/>
    <col min="11745" max="11745" width="19.5703125" style="217" customWidth="1"/>
    <col min="11746" max="11749" width="0" style="217" hidden="1" customWidth="1"/>
    <col min="11750" max="11750" width="21.5703125" style="217" customWidth="1"/>
    <col min="11751" max="11758" width="0" style="217" hidden="1" customWidth="1"/>
    <col min="11759" max="11760" width="19.85546875" style="217" customWidth="1"/>
    <col min="11761" max="11761" width="19.5703125" style="217" customWidth="1"/>
    <col min="11762" max="11765" width="0" style="217" hidden="1" customWidth="1"/>
    <col min="11766" max="11766" width="23.140625" style="217" customWidth="1"/>
    <col min="11767" max="11767" width="34.28515625" style="217" customWidth="1"/>
    <col min="11768" max="11812" width="0" style="217" hidden="1" customWidth="1"/>
    <col min="11813" max="11813" width="36.5703125" style="217" customWidth="1"/>
    <col min="11814" max="11814" width="30.5703125" style="217" customWidth="1"/>
    <col min="11815" max="11815" width="16.85546875" style="217" bestFit="1" customWidth="1"/>
    <col min="11816" max="11816" width="19.140625" style="217" customWidth="1"/>
    <col min="11817" max="11817" width="15.140625" style="217" bestFit="1" customWidth="1"/>
    <col min="11818" max="11818" width="14.5703125" style="217" customWidth="1"/>
    <col min="11819" max="11992" width="9.5703125" style="217"/>
    <col min="11993" max="11993" width="7.85546875" style="217" customWidth="1"/>
    <col min="11994" max="11994" width="72.5703125" style="217" customWidth="1"/>
    <col min="11995" max="11997" width="0" style="217" hidden="1" customWidth="1"/>
    <col min="11998" max="11998" width="24.5703125" style="217" customWidth="1"/>
    <col min="11999" max="11999" width="34.28515625" style="217" customWidth="1"/>
    <col min="12000" max="12000" width="19.85546875" style="217" customWidth="1"/>
    <col min="12001" max="12001" width="19.5703125" style="217" customWidth="1"/>
    <col min="12002" max="12005" width="0" style="217" hidden="1" customWidth="1"/>
    <col min="12006" max="12006" width="21.5703125" style="217" customWidth="1"/>
    <col min="12007" max="12014" width="0" style="217" hidden="1" customWidth="1"/>
    <col min="12015" max="12016" width="19.85546875" style="217" customWidth="1"/>
    <col min="12017" max="12017" width="19.5703125" style="217" customWidth="1"/>
    <col min="12018" max="12021" width="0" style="217" hidden="1" customWidth="1"/>
    <col min="12022" max="12022" width="23.140625" style="217" customWidth="1"/>
    <col min="12023" max="12023" width="34.28515625" style="217" customWidth="1"/>
    <col min="12024" max="12068" width="0" style="217" hidden="1" customWidth="1"/>
    <col min="12069" max="12069" width="36.5703125" style="217" customWidth="1"/>
    <col min="12070" max="12070" width="30.5703125" style="217" customWidth="1"/>
    <col min="12071" max="12071" width="16.85546875" style="217" bestFit="1" customWidth="1"/>
    <col min="12072" max="12072" width="19.140625" style="217" customWidth="1"/>
    <col min="12073" max="12073" width="15.140625" style="217" bestFit="1" customWidth="1"/>
    <col min="12074" max="12074" width="14.5703125" style="217" customWidth="1"/>
    <col min="12075" max="12248" width="9.5703125" style="217"/>
    <col min="12249" max="12249" width="7.85546875" style="217" customWidth="1"/>
    <col min="12250" max="12250" width="72.5703125" style="217" customWidth="1"/>
    <col min="12251" max="12253" width="0" style="217" hidden="1" customWidth="1"/>
    <col min="12254" max="12254" width="24.5703125" style="217" customWidth="1"/>
    <col min="12255" max="12255" width="34.28515625" style="217" customWidth="1"/>
    <col min="12256" max="12256" width="19.85546875" style="217" customWidth="1"/>
    <col min="12257" max="12257" width="19.5703125" style="217" customWidth="1"/>
    <col min="12258" max="12261" width="0" style="217" hidden="1" customWidth="1"/>
    <col min="12262" max="12262" width="21.5703125" style="217" customWidth="1"/>
    <col min="12263" max="12270" width="0" style="217" hidden="1" customWidth="1"/>
    <col min="12271" max="12272" width="19.85546875" style="217" customWidth="1"/>
    <col min="12273" max="12273" width="19.5703125" style="217" customWidth="1"/>
    <col min="12274" max="12277" width="0" style="217" hidden="1" customWidth="1"/>
    <col min="12278" max="12278" width="23.140625" style="217" customWidth="1"/>
    <col min="12279" max="12279" width="34.28515625" style="217" customWidth="1"/>
    <col min="12280" max="12324" width="0" style="217" hidden="1" customWidth="1"/>
    <col min="12325" max="12325" width="36.5703125" style="217" customWidth="1"/>
    <col min="12326" max="12326" width="30.5703125" style="217" customWidth="1"/>
    <col min="12327" max="12327" width="16.85546875" style="217" bestFit="1" customWidth="1"/>
    <col min="12328" max="12328" width="19.140625" style="217" customWidth="1"/>
    <col min="12329" max="12329" width="15.140625" style="217" bestFit="1" customWidth="1"/>
    <col min="12330" max="12330" width="14.5703125" style="217" customWidth="1"/>
    <col min="12331" max="12504" width="9.5703125" style="217"/>
    <col min="12505" max="12505" width="7.85546875" style="217" customWidth="1"/>
    <col min="12506" max="12506" width="72.5703125" style="217" customWidth="1"/>
    <col min="12507" max="12509" width="0" style="217" hidden="1" customWidth="1"/>
    <col min="12510" max="12510" width="24.5703125" style="217" customWidth="1"/>
    <col min="12511" max="12511" width="34.28515625" style="217" customWidth="1"/>
    <col min="12512" max="12512" width="19.85546875" style="217" customWidth="1"/>
    <col min="12513" max="12513" width="19.5703125" style="217" customWidth="1"/>
    <col min="12514" max="12517" width="0" style="217" hidden="1" customWidth="1"/>
    <col min="12518" max="12518" width="21.5703125" style="217" customWidth="1"/>
    <col min="12519" max="12526" width="0" style="217" hidden="1" customWidth="1"/>
    <col min="12527" max="12528" width="19.85546875" style="217" customWidth="1"/>
    <col min="12529" max="12529" width="19.5703125" style="217" customWidth="1"/>
    <col min="12530" max="12533" width="0" style="217" hidden="1" customWidth="1"/>
    <col min="12534" max="12534" width="23.140625" style="217" customWidth="1"/>
    <col min="12535" max="12535" width="34.28515625" style="217" customWidth="1"/>
    <col min="12536" max="12580" width="0" style="217" hidden="1" customWidth="1"/>
    <col min="12581" max="12581" width="36.5703125" style="217" customWidth="1"/>
    <col min="12582" max="12582" width="30.5703125" style="217" customWidth="1"/>
    <col min="12583" max="12583" width="16.85546875" style="217" bestFit="1" customWidth="1"/>
    <col min="12584" max="12584" width="19.140625" style="217" customWidth="1"/>
    <col min="12585" max="12585" width="15.140625" style="217" bestFit="1" customWidth="1"/>
    <col min="12586" max="12586" width="14.5703125" style="217" customWidth="1"/>
    <col min="12587" max="12760" width="9.5703125" style="217"/>
    <col min="12761" max="12761" width="7.85546875" style="217" customWidth="1"/>
    <col min="12762" max="12762" width="72.5703125" style="217" customWidth="1"/>
    <col min="12763" max="12765" width="0" style="217" hidden="1" customWidth="1"/>
    <col min="12766" max="12766" width="24.5703125" style="217" customWidth="1"/>
    <col min="12767" max="12767" width="34.28515625" style="217" customWidth="1"/>
    <col min="12768" max="12768" width="19.85546875" style="217" customWidth="1"/>
    <col min="12769" max="12769" width="19.5703125" style="217" customWidth="1"/>
    <col min="12770" max="12773" width="0" style="217" hidden="1" customWidth="1"/>
    <col min="12774" max="12774" width="21.5703125" style="217" customWidth="1"/>
    <col min="12775" max="12782" width="0" style="217" hidden="1" customWidth="1"/>
    <col min="12783" max="12784" width="19.85546875" style="217" customWidth="1"/>
    <col min="12785" max="12785" width="19.5703125" style="217" customWidth="1"/>
    <col min="12786" max="12789" width="0" style="217" hidden="1" customWidth="1"/>
    <col min="12790" max="12790" width="23.140625" style="217" customWidth="1"/>
    <col min="12791" max="12791" width="34.28515625" style="217" customWidth="1"/>
    <col min="12792" max="12836" width="0" style="217" hidden="1" customWidth="1"/>
    <col min="12837" max="12837" width="36.5703125" style="217" customWidth="1"/>
    <col min="12838" max="12838" width="30.5703125" style="217" customWidth="1"/>
    <col min="12839" max="12839" width="16.85546875" style="217" bestFit="1" customWidth="1"/>
    <col min="12840" max="12840" width="19.140625" style="217" customWidth="1"/>
    <col min="12841" max="12841" width="15.140625" style="217" bestFit="1" customWidth="1"/>
    <col min="12842" max="12842" width="14.5703125" style="217" customWidth="1"/>
    <col min="12843" max="13016" width="9.5703125" style="217"/>
    <col min="13017" max="13017" width="7.85546875" style="217" customWidth="1"/>
    <col min="13018" max="13018" width="72.5703125" style="217" customWidth="1"/>
    <col min="13019" max="13021" width="0" style="217" hidden="1" customWidth="1"/>
    <col min="13022" max="13022" width="24.5703125" style="217" customWidth="1"/>
    <col min="13023" max="13023" width="34.28515625" style="217" customWidth="1"/>
    <col min="13024" max="13024" width="19.85546875" style="217" customWidth="1"/>
    <col min="13025" max="13025" width="19.5703125" style="217" customWidth="1"/>
    <col min="13026" max="13029" width="0" style="217" hidden="1" customWidth="1"/>
    <col min="13030" max="13030" width="21.5703125" style="217" customWidth="1"/>
    <col min="13031" max="13038" width="0" style="217" hidden="1" customWidth="1"/>
    <col min="13039" max="13040" width="19.85546875" style="217" customWidth="1"/>
    <col min="13041" max="13041" width="19.5703125" style="217" customWidth="1"/>
    <col min="13042" max="13045" width="0" style="217" hidden="1" customWidth="1"/>
    <col min="13046" max="13046" width="23.140625" style="217" customWidth="1"/>
    <col min="13047" max="13047" width="34.28515625" style="217" customWidth="1"/>
    <col min="13048" max="13092" width="0" style="217" hidden="1" customWidth="1"/>
    <col min="13093" max="13093" width="36.5703125" style="217" customWidth="1"/>
    <col min="13094" max="13094" width="30.5703125" style="217" customWidth="1"/>
    <col min="13095" max="13095" width="16.85546875" style="217" bestFit="1" customWidth="1"/>
    <col min="13096" max="13096" width="19.140625" style="217" customWidth="1"/>
    <col min="13097" max="13097" width="15.140625" style="217" bestFit="1" customWidth="1"/>
    <col min="13098" max="13098" width="14.5703125" style="217" customWidth="1"/>
    <col min="13099" max="13272" width="9.5703125" style="217"/>
    <col min="13273" max="13273" width="7.85546875" style="217" customWidth="1"/>
    <col min="13274" max="13274" width="72.5703125" style="217" customWidth="1"/>
    <col min="13275" max="13277" width="0" style="217" hidden="1" customWidth="1"/>
    <col min="13278" max="13278" width="24.5703125" style="217" customWidth="1"/>
    <col min="13279" max="13279" width="34.28515625" style="217" customWidth="1"/>
    <col min="13280" max="13280" width="19.85546875" style="217" customWidth="1"/>
    <col min="13281" max="13281" width="19.5703125" style="217" customWidth="1"/>
    <col min="13282" max="13285" width="0" style="217" hidden="1" customWidth="1"/>
    <col min="13286" max="13286" width="21.5703125" style="217" customWidth="1"/>
    <col min="13287" max="13294" width="0" style="217" hidden="1" customWidth="1"/>
    <col min="13295" max="13296" width="19.85546875" style="217" customWidth="1"/>
    <col min="13297" max="13297" width="19.5703125" style="217" customWidth="1"/>
    <col min="13298" max="13301" width="0" style="217" hidden="1" customWidth="1"/>
    <col min="13302" max="13302" width="23.140625" style="217" customWidth="1"/>
    <col min="13303" max="13303" width="34.28515625" style="217" customWidth="1"/>
    <col min="13304" max="13348" width="0" style="217" hidden="1" customWidth="1"/>
    <col min="13349" max="13349" width="36.5703125" style="217" customWidth="1"/>
    <col min="13350" max="13350" width="30.5703125" style="217" customWidth="1"/>
    <col min="13351" max="13351" width="16.85546875" style="217" bestFit="1" customWidth="1"/>
    <col min="13352" max="13352" width="19.140625" style="217" customWidth="1"/>
    <col min="13353" max="13353" width="15.140625" style="217" bestFit="1" customWidth="1"/>
    <col min="13354" max="13354" width="14.5703125" style="217" customWidth="1"/>
    <col min="13355" max="13528" width="9.5703125" style="217"/>
    <col min="13529" max="13529" width="7.85546875" style="217" customWidth="1"/>
    <col min="13530" max="13530" width="72.5703125" style="217" customWidth="1"/>
    <col min="13531" max="13533" width="0" style="217" hidden="1" customWidth="1"/>
    <col min="13534" max="13534" width="24.5703125" style="217" customWidth="1"/>
    <col min="13535" max="13535" width="34.28515625" style="217" customWidth="1"/>
    <col min="13536" max="13536" width="19.85546875" style="217" customWidth="1"/>
    <col min="13537" max="13537" width="19.5703125" style="217" customWidth="1"/>
    <col min="13538" max="13541" width="0" style="217" hidden="1" customWidth="1"/>
    <col min="13542" max="13542" width="21.5703125" style="217" customWidth="1"/>
    <col min="13543" max="13550" width="0" style="217" hidden="1" customWidth="1"/>
    <col min="13551" max="13552" width="19.85546875" style="217" customWidth="1"/>
    <col min="13553" max="13553" width="19.5703125" style="217" customWidth="1"/>
    <col min="13554" max="13557" width="0" style="217" hidden="1" customWidth="1"/>
    <col min="13558" max="13558" width="23.140625" style="217" customWidth="1"/>
    <col min="13559" max="13559" width="34.28515625" style="217" customWidth="1"/>
    <col min="13560" max="13604" width="0" style="217" hidden="1" customWidth="1"/>
    <col min="13605" max="13605" width="36.5703125" style="217" customWidth="1"/>
    <col min="13606" max="13606" width="30.5703125" style="217" customWidth="1"/>
    <col min="13607" max="13607" width="16.85546875" style="217" bestFit="1" customWidth="1"/>
    <col min="13608" max="13608" width="19.140625" style="217" customWidth="1"/>
    <col min="13609" max="13609" width="15.140625" style="217" bestFit="1" customWidth="1"/>
    <col min="13610" max="13610" width="14.5703125" style="217" customWidth="1"/>
    <col min="13611" max="13784" width="9.5703125" style="217"/>
    <col min="13785" max="13785" width="7.85546875" style="217" customWidth="1"/>
    <col min="13786" max="13786" width="72.5703125" style="217" customWidth="1"/>
    <col min="13787" max="13789" width="0" style="217" hidden="1" customWidth="1"/>
    <col min="13790" max="13790" width="24.5703125" style="217" customWidth="1"/>
    <col min="13791" max="13791" width="34.28515625" style="217" customWidth="1"/>
    <col min="13792" max="13792" width="19.85546875" style="217" customWidth="1"/>
    <col min="13793" max="13793" width="19.5703125" style="217" customWidth="1"/>
    <col min="13794" max="13797" width="0" style="217" hidden="1" customWidth="1"/>
    <col min="13798" max="13798" width="21.5703125" style="217" customWidth="1"/>
    <col min="13799" max="13806" width="0" style="217" hidden="1" customWidth="1"/>
    <col min="13807" max="13808" width="19.85546875" style="217" customWidth="1"/>
    <col min="13809" max="13809" width="19.5703125" style="217" customWidth="1"/>
    <col min="13810" max="13813" width="0" style="217" hidden="1" customWidth="1"/>
    <col min="13814" max="13814" width="23.140625" style="217" customWidth="1"/>
    <col min="13815" max="13815" width="34.28515625" style="217" customWidth="1"/>
    <col min="13816" max="13860" width="0" style="217" hidden="1" customWidth="1"/>
    <col min="13861" max="13861" width="36.5703125" style="217" customWidth="1"/>
    <col min="13862" max="13862" width="30.5703125" style="217" customWidth="1"/>
    <col min="13863" max="13863" width="16.85546875" style="217" bestFit="1" customWidth="1"/>
    <col min="13864" max="13864" width="19.140625" style="217" customWidth="1"/>
    <col min="13865" max="13865" width="15.140625" style="217" bestFit="1" customWidth="1"/>
    <col min="13866" max="13866" width="14.5703125" style="217" customWidth="1"/>
    <col min="13867" max="14040" width="9.5703125" style="217"/>
    <col min="14041" max="14041" width="7.85546875" style="217" customWidth="1"/>
    <col min="14042" max="14042" width="72.5703125" style="217" customWidth="1"/>
    <col min="14043" max="14045" width="0" style="217" hidden="1" customWidth="1"/>
    <col min="14046" max="14046" width="24.5703125" style="217" customWidth="1"/>
    <col min="14047" max="14047" width="34.28515625" style="217" customWidth="1"/>
    <col min="14048" max="14048" width="19.85546875" style="217" customWidth="1"/>
    <col min="14049" max="14049" width="19.5703125" style="217" customWidth="1"/>
    <col min="14050" max="14053" width="0" style="217" hidden="1" customWidth="1"/>
    <col min="14054" max="14054" width="21.5703125" style="217" customWidth="1"/>
    <col min="14055" max="14062" width="0" style="217" hidden="1" customWidth="1"/>
    <col min="14063" max="14064" width="19.85546875" style="217" customWidth="1"/>
    <col min="14065" max="14065" width="19.5703125" style="217" customWidth="1"/>
    <col min="14066" max="14069" width="0" style="217" hidden="1" customWidth="1"/>
    <col min="14070" max="14070" width="23.140625" style="217" customWidth="1"/>
    <col min="14071" max="14071" width="34.28515625" style="217" customWidth="1"/>
    <col min="14072" max="14116" width="0" style="217" hidden="1" customWidth="1"/>
    <col min="14117" max="14117" width="36.5703125" style="217" customWidth="1"/>
    <col min="14118" max="14118" width="30.5703125" style="217" customWidth="1"/>
    <col min="14119" max="14119" width="16.85546875" style="217" bestFit="1" customWidth="1"/>
    <col min="14120" max="14120" width="19.140625" style="217" customWidth="1"/>
    <col min="14121" max="14121" width="15.140625" style="217" bestFit="1" customWidth="1"/>
    <col min="14122" max="14122" width="14.5703125" style="217" customWidth="1"/>
    <col min="14123" max="14296" width="9.5703125" style="217"/>
    <col min="14297" max="14297" width="7.85546875" style="217" customWidth="1"/>
    <col min="14298" max="14298" width="72.5703125" style="217" customWidth="1"/>
    <col min="14299" max="14301" width="0" style="217" hidden="1" customWidth="1"/>
    <col min="14302" max="14302" width="24.5703125" style="217" customWidth="1"/>
    <col min="14303" max="14303" width="34.28515625" style="217" customWidth="1"/>
    <col min="14304" max="14304" width="19.85546875" style="217" customWidth="1"/>
    <col min="14305" max="14305" width="19.5703125" style="217" customWidth="1"/>
    <col min="14306" max="14309" width="0" style="217" hidden="1" customWidth="1"/>
    <col min="14310" max="14310" width="21.5703125" style="217" customWidth="1"/>
    <col min="14311" max="14318" width="0" style="217" hidden="1" customWidth="1"/>
    <col min="14319" max="14320" width="19.85546875" style="217" customWidth="1"/>
    <col min="14321" max="14321" width="19.5703125" style="217" customWidth="1"/>
    <col min="14322" max="14325" width="0" style="217" hidden="1" customWidth="1"/>
    <col min="14326" max="14326" width="23.140625" style="217" customWidth="1"/>
    <col min="14327" max="14327" width="34.28515625" style="217" customWidth="1"/>
    <col min="14328" max="14372" width="0" style="217" hidden="1" customWidth="1"/>
    <col min="14373" max="14373" width="36.5703125" style="217" customWidth="1"/>
    <col min="14374" max="14374" width="30.5703125" style="217" customWidth="1"/>
    <col min="14375" max="14375" width="16.85546875" style="217" bestFit="1" customWidth="1"/>
    <col min="14376" max="14376" width="19.140625" style="217" customWidth="1"/>
    <col min="14377" max="14377" width="15.140625" style="217" bestFit="1" customWidth="1"/>
    <col min="14378" max="14378" width="14.5703125" style="217" customWidth="1"/>
    <col min="14379" max="14552" width="9.5703125" style="217"/>
    <col min="14553" max="14553" width="7.85546875" style="217" customWidth="1"/>
    <col min="14554" max="14554" width="72.5703125" style="217" customWidth="1"/>
    <col min="14555" max="14557" width="0" style="217" hidden="1" customWidth="1"/>
    <col min="14558" max="14558" width="24.5703125" style="217" customWidth="1"/>
    <col min="14559" max="14559" width="34.28515625" style="217" customWidth="1"/>
    <col min="14560" max="14560" width="19.85546875" style="217" customWidth="1"/>
    <col min="14561" max="14561" width="19.5703125" style="217" customWidth="1"/>
    <col min="14562" max="14565" width="0" style="217" hidden="1" customWidth="1"/>
    <col min="14566" max="14566" width="21.5703125" style="217" customWidth="1"/>
    <col min="14567" max="14574" width="0" style="217" hidden="1" customWidth="1"/>
    <col min="14575" max="14576" width="19.85546875" style="217" customWidth="1"/>
    <col min="14577" max="14577" width="19.5703125" style="217" customWidth="1"/>
    <col min="14578" max="14581" width="0" style="217" hidden="1" customWidth="1"/>
    <col min="14582" max="14582" width="23.140625" style="217" customWidth="1"/>
    <col min="14583" max="14583" width="34.28515625" style="217" customWidth="1"/>
    <col min="14584" max="14628" width="0" style="217" hidden="1" customWidth="1"/>
    <col min="14629" max="14629" width="36.5703125" style="217" customWidth="1"/>
    <col min="14630" max="14630" width="30.5703125" style="217" customWidth="1"/>
    <col min="14631" max="14631" width="16.85546875" style="217" bestFit="1" customWidth="1"/>
    <col min="14632" max="14632" width="19.140625" style="217" customWidth="1"/>
    <col min="14633" max="14633" width="15.140625" style="217" bestFit="1" customWidth="1"/>
    <col min="14634" max="14634" width="14.5703125" style="217" customWidth="1"/>
    <col min="14635" max="14808" width="9.5703125" style="217"/>
    <col min="14809" max="14809" width="7.85546875" style="217" customWidth="1"/>
    <col min="14810" max="14810" width="72.5703125" style="217" customWidth="1"/>
    <col min="14811" max="14813" width="0" style="217" hidden="1" customWidth="1"/>
    <col min="14814" max="14814" width="24.5703125" style="217" customWidth="1"/>
    <col min="14815" max="14815" width="34.28515625" style="217" customWidth="1"/>
    <col min="14816" max="14816" width="19.85546875" style="217" customWidth="1"/>
    <col min="14817" max="14817" width="19.5703125" style="217" customWidth="1"/>
    <col min="14818" max="14821" width="0" style="217" hidden="1" customWidth="1"/>
    <col min="14822" max="14822" width="21.5703125" style="217" customWidth="1"/>
    <col min="14823" max="14830" width="0" style="217" hidden="1" customWidth="1"/>
    <col min="14831" max="14832" width="19.85546875" style="217" customWidth="1"/>
    <col min="14833" max="14833" width="19.5703125" style="217" customWidth="1"/>
    <col min="14834" max="14837" width="0" style="217" hidden="1" customWidth="1"/>
    <col min="14838" max="14838" width="23.140625" style="217" customWidth="1"/>
    <col min="14839" max="14839" width="34.28515625" style="217" customWidth="1"/>
    <col min="14840" max="14884" width="0" style="217" hidden="1" customWidth="1"/>
    <col min="14885" max="14885" width="36.5703125" style="217" customWidth="1"/>
    <col min="14886" max="14886" width="30.5703125" style="217" customWidth="1"/>
    <col min="14887" max="14887" width="16.85546875" style="217" bestFit="1" customWidth="1"/>
    <col min="14888" max="14888" width="19.140625" style="217" customWidth="1"/>
    <col min="14889" max="14889" width="15.140625" style="217" bestFit="1" customWidth="1"/>
    <col min="14890" max="14890" width="14.5703125" style="217" customWidth="1"/>
    <col min="14891" max="15064" width="9.5703125" style="217"/>
    <col min="15065" max="15065" width="7.85546875" style="217" customWidth="1"/>
    <col min="15066" max="15066" width="72.5703125" style="217" customWidth="1"/>
    <col min="15067" max="15069" width="0" style="217" hidden="1" customWidth="1"/>
    <col min="15070" max="15070" width="24.5703125" style="217" customWidth="1"/>
    <col min="15071" max="15071" width="34.28515625" style="217" customWidth="1"/>
    <col min="15072" max="15072" width="19.85546875" style="217" customWidth="1"/>
    <col min="15073" max="15073" width="19.5703125" style="217" customWidth="1"/>
    <col min="15074" max="15077" width="0" style="217" hidden="1" customWidth="1"/>
    <col min="15078" max="15078" width="21.5703125" style="217" customWidth="1"/>
    <col min="15079" max="15086" width="0" style="217" hidden="1" customWidth="1"/>
    <col min="15087" max="15088" width="19.85546875" style="217" customWidth="1"/>
    <col min="15089" max="15089" width="19.5703125" style="217" customWidth="1"/>
    <col min="15090" max="15093" width="0" style="217" hidden="1" customWidth="1"/>
    <col min="15094" max="15094" width="23.140625" style="217" customWidth="1"/>
    <col min="15095" max="15095" width="34.28515625" style="217" customWidth="1"/>
    <col min="15096" max="15140" width="0" style="217" hidden="1" customWidth="1"/>
    <col min="15141" max="15141" width="36.5703125" style="217" customWidth="1"/>
    <col min="15142" max="15142" width="30.5703125" style="217" customWidth="1"/>
    <col min="15143" max="15143" width="16.85546875" style="217" bestFit="1" customWidth="1"/>
    <col min="15144" max="15144" width="19.140625" style="217" customWidth="1"/>
    <col min="15145" max="15145" width="15.140625" style="217" bestFit="1" customWidth="1"/>
    <col min="15146" max="15146" width="14.5703125" style="217" customWidth="1"/>
    <col min="15147" max="15320" width="9.5703125" style="217"/>
    <col min="15321" max="15321" width="7.85546875" style="217" customWidth="1"/>
    <col min="15322" max="15322" width="72.5703125" style="217" customWidth="1"/>
    <col min="15323" max="15325" width="0" style="217" hidden="1" customWidth="1"/>
    <col min="15326" max="15326" width="24.5703125" style="217" customWidth="1"/>
    <col min="15327" max="15327" width="34.28515625" style="217" customWidth="1"/>
    <col min="15328" max="15328" width="19.85546875" style="217" customWidth="1"/>
    <col min="15329" max="15329" width="19.5703125" style="217" customWidth="1"/>
    <col min="15330" max="15333" width="0" style="217" hidden="1" customWidth="1"/>
    <col min="15334" max="15334" width="21.5703125" style="217" customWidth="1"/>
    <col min="15335" max="15342" width="0" style="217" hidden="1" customWidth="1"/>
    <col min="15343" max="15344" width="19.85546875" style="217" customWidth="1"/>
    <col min="15345" max="15345" width="19.5703125" style="217" customWidth="1"/>
    <col min="15346" max="15349" width="0" style="217" hidden="1" customWidth="1"/>
    <col min="15350" max="15350" width="23.140625" style="217" customWidth="1"/>
    <col min="15351" max="15351" width="34.28515625" style="217" customWidth="1"/>
    <col min="15352" max="15396" width="0" style="217" hidden="1" customWidth="1"/>
    <col min="15397" max="15397" width="36.5703125" style="217" customWidth="1"/>
    <col min="15398" max="15398" width="30.5703125" style="217" customWidth="1"/>
    <col min="15399" max="15399" width="16.85546875" style="217" bestFit="1" customWidth="1"/>
    <col min="15400" max="15400" width="19.140625" style="217" customWidth="1"/>
    <col min="15401" max="15401" width="15.140625" style="217" bestFit="1" customWidth="1"/>
    <col min="15402" max="15402" width="14.5703125" style="217" customWidth="1"/>
    <col min="15403" max="15576" width="9.5703125" style="217"/>
    <col min="15577" max="15577" width="7.85546875" style="217" customWidth="1"/>
    <col min="15578" max="15578" width="72.5703125" style="217" customWidth="1"/>
    <col min="15579" max="15581" width="0" style="217" hidden="1" customWidth="1"/>
    <col min="15582" max="15582" width="24.5703125" style="217" customWidth="1"/>
    <col min="15583" max="15583" width="34.28515625" style="217" customWidth="1"/>
    <col min="15584" max="15584" width="19.85546875" style="217" customWidth="1"/>
    <col min="15585" max="15585" width="19.5703125" style="217" customWidth="1"/>
    <col min="15586" max="15589" width="0" style="217" hidden="1" customWidth="1"/>
    <col min="15590" max="15590" width="21.5703125" style="217" customWidth="1"/>
    <col min="15591" max="15598" width="0" style="217" hidden="1" customWidth="1"/>
    <col min="15599" max="15600" width="19.85546875" style="217" customWidth="1"/>
    <col min="15601" max="15601" width="19.5703125" style="217" customWidth="1"/>
    <col min="15602" max="15605" width="0" style="217" hidden="1" customWidth="1"/>
    <col min="15606" max="15606" width="23.140625" style="217" customWidth="1"/>
    <col min="15607" max="15607" width="34.28515625" style="217" customWidth="1"/>
    <col min="15608" max="15652" width="0" style="217" hidden="1" customWidth="1"/>
    <col min="15653" max="15653" width="36.5703125" style="217" customWidth="1"/>
    <col min="15654" max="15654" width="30.5703125" style="217" customWidth="1"/>
    <col min="15655" max="15655" width="16.85546875" style="217" bestFit="1" customWidth="1"/>
    <col min="15656" max="15656" width="19.140625" style="217" customWidth="1"/>
    <col min="15657" max="15657" width="15.140625" style="217" bestFit="1" customWidth="1"/>
    <col min="15658" max="15658" width="14.5703125" style="217" customWidth="1"/>
    <col min="15659" max="15832" width="9.5703125" style="217"/>
    <col min="15833" max="15833" width="7.85546875" style="217" customWidth="1"/>
    <col min="15834" max="15834" width="72.5703125" style="217" customWidth="1"/>
    <col min="15835" max="15837" width="0" style="217" hidden="1" customWidth="1"/>
    <col min="15838" max="15838" width="24.5703125" style="217" customWidth="1"/>
    <col min="15839" max="15839" width="34.28515625" style="217" customWidth="1"/>
    <col min="15840" max="15840" width="19.85546875" style="217" customWidth="1"/>
    <col min="15841" max="15841" width="19.5703125" style="217" customWidth="1"/>
    <col min="15842" max="15845" width="0" style="217" hidden="1" customWidth="1"/>
    <col min="15846" max="15846" width="21.5703125" style="217" customWidth="1"/>
    <col min="15847" max="15854" width="0" style="217" hidden="1" customWidth="1"/>
    <col min="15855" max="15856" width="19.85546875" style="217" customWidth="1"/>
    <col min="15857" max="15857" width="19.5703125" style="217" customWidth="1"/>
    <col min="15858" max="15861" width="0" style="217" hidden="1" customWidth="1"/>
    <col min="15862" max="15862" width="23.140625" style="217" customWidth="1"/>
    <col min="15863" max="15863" width="34.28515625" style="217" customWidth="1"/>
    <col min="15864" max="15908" width="0" style="217" hidden="1" customWidth="1"/>
    <col min="15909" max="15909" width="36.5703125" style="217" customWidth="1"/>
    <col min="15910" max="15910" width="30.5703125" style="217" customWidth="1"/>
    <col min="15911" max="15911" width="16.85546875" style="217" bestFit="1" customWidth="1"/>
    <col min="15912" max="15912" width="19.140625" style="217" customWidth="1"/>
    <col min="15913" max="15913" width="15.140625" style="217" bestFit="1" customWidth="1"/>
    <col min="15914" max="15914" width="14.5703125" style="217" customWidth="1"/>
    <col min="15915" max="16088" width="9.5703125" style="217"/>
    <col min="16089" max="16089" width="7.85546875" style="217" customWidth="1"/>
    <col min="16090" max="16090" width="72.5703125" style="217" customWidth="1"/>
    <col min="16091" max="16093" width="0" style="217" hidden="1" customWidth="1"/>
    <col min="16094" max="16094" width="24.5703125" style="217" customWidth="1"/>
    <col min="16095" max="16095" width="34.28515625" style="217" customWidth="1"/>
    <col min="16096" max="16096" width="19.85546875" style="217" customWidth="1"/>
    <col min="16097" max="16097" width="19.5703125" style="217" customWidth="1"/>
    <col min="16098" max="16101" width="0" style="217" hidden="1" customWidth="1"/>
    <col min="16102" max="16102" width="21.5703125" style="217" customWidth="1"/>
    <col min="16103" max="16110" width="0" style="217" hidden="1" customWidth="1"/>
    <col min="16111" max="16112" width="19.85546875" style="217" customWidth="1"/>
    <col min="16113" max="16113" width="19.5703125" style="217" customWidth="1"/>
    <col min="16114" max="16117" width="0" style="217" hidden="1" customWidth="1"/>
    <col min="16118" max="16118" width="23.140625" style="217" customWidth="1"/>
    <col min="16119" max="16119" width="34.28515625" style="217" customWidth="1"/>
    <col min="16120" max="16164" width="0" style="217" hidden="1" customWidth="1"/>
    <col min="16165" max="16165" width="36.5703125" style="217" customWidth="1"/>
    <col min="16166" max="16166" width="30.5703125" style="217" customWidth="1"/>
    <col min="16167" max="16167" width="16.85546875" style="217" bestFit="1" customWidth="1"/>
    <col min="16168" max="16168" width="19.140625" style="217" customWidth="1"/>
    <col min="16169" max="16169" width="15.140625" style="217" bestFit="1" customWidth="1"/>
    <col min="16170" max="16170" width="14.5703125" style="217" customWidth="1"/>
    <col min="16171" max="16384" width="9.5703125" style="217"/>
  </cols>
  <sheetData>
    <row r="1" spans="1:55" ht="26.25" customHeight="1">
      <c r="A1" s="1423" t="s">
        <v>762</v>
      </c>
      <c r="B1" s="1423"/>
      <c r="C1" s="1423"/>
      <c r="D1" s="1423"/>
      <c r="E1" s="1423"/>
      <c r="F1" s="1423"/>
      <c r="G1" s="1423"/>
      <c r="H1" s="1423"/>
      <c r="I1" s="1423"/>
      <c r="J1" s="1423"/>
      <c r="K1" s="1423"/>
      <c r="L1" s="1423"/>
      <c r="M1" s="1423"/>
      <c r="N1" s="1423"/>
      <c r="O1" s="1423"/>
      <c r="P1" s="1423"/>
      <c r="Q1" s="1423"/>
      <c r="R1" s="1423"/>
      <c r="S1" s="1423"/>
      <c r="T1" s="1423"/>
      <c r="U1" s="1423"/>
      <c r="V1" s="1423"/>
      <c r="W1" s="1423"/>
      <c r="X1" s="1423"/>
      <c r="Y1" s="1423"/>
      <c r="Z1" s="1423"/>
      <c r="AA1" s="1423"/>
      <c r="AB1" s="1423"/>
      <c r="AC1" s="1423"/>
      <c r="AD1" s="1423"/>
      <c r="AE1" s="1423"/>
      <c r="AF1" s="1423"/>
      <c r="AG1" s="1423"/>
      <c r="AH1" s="1423"/>
    </row>
    <row r="2" spans="1:55" s="603" customFormat="1" ht="23.25">
      <c r="A2" s="1375" t="s">
        <v>759</v>
      </c>
      <c r="B2" s="1375"/>
      <c r="C2" s="1375"/>
      <c r="D2" s="1375"/>
      <c r="E2" s="1375"/>
      <c r="F2" s="1375"/>
      <c r="G2" s="1375"/>
      <c r="H2" s="1375"/>
      <c r="I2" s="1375"/>
      <c r="J2" s="1375"/>
      <c r="K2" s="1375"/>
      <c r="L2" s="1375"/>
      <c r="M2" s="1375"/>
      <c r="N2" s="1375"/>
      <c r="O2" s="1375"/>
      <c r="P2" s="1375"/>
      <c r="Q2" s="1375"/>
      <c r="R2" s="1375"/>
      <c r="S2" s="1375"/>
      <c r="T2" s="1375"/>
      <c r="U2" s="1375"/>
      <c r="V2" s="1375"/>
      <c r="W2" s="1375"/>
      <c r="X2" s="1375"/>
      <c r="Y2" s="1375"/>
      <c r="Z2" s="1375"/>
      <c r="AA2" s="1375"/>
      <c r="AB2" s="1375"/>
      <c r="AC2" s="1375"/>
      <c r="AD2" s="1375"/>
      <c r="AE2" s="1375"/>
      <c r="AF2" s="1375"/>
      <c r="AG2" s="1375"/>
      <c r="AH2" s="1375"/>
      <c r="AI2" s="1375"/>
      <c r="AJ2" s="618"/>
      <c r="AK2" s="618"/>
      <c r="AL2" s="618"/>
      <c r="AM2" s="618"/>
      <c r="AN2" s="573"/>
      <c r="AO2" s="618"/>
      <c r="AP2" s="618"/>
      <c r="AQ2" s="618"/>
      <c r="AZ2" s="609"/>
      <c r="BA2" s="609"/>
    </row>
    <row r="3" spans="1:55" s="603" customFormat="1" ht="22.5" customHeight="1">
      <c r="A3" s="1371"/>
      <c r="B3" s="1371"/>
      <c r="C3" s="1371"/>
      <c r="D3" s="1371"/>
      <c r="E3" s="1371"/>
      <c r="F3" s="1371"/>
      <c r="G3" s="1371"/>
      <c r="H3" s="1371"/>
      <c r="I3" s="1371"/>
      <c r="J3" s="1371"/>
      <c r="K3" s="1371"/>
      <c r="L3" s="1371"/>
      <c r="M3" s="1371"/>
      <c r="N3" s="1371"/>
      <c r="O3" s="1371"/>
      <c r="P3" s="1371"/>
      <c r="Q3" s="1371"/>
      <c r="R3" s="1371"/>
      <c r="S3" s="1371"/>
      <c r="T3" s="1371"/>
      <c r="U3" s="1371"/>
      <c r="V3" s="1371"/>
      <c r="W3" s="1371"/>
      <c r="X3" s="1371"/>
      <c r="Y3" s="1371"/>
      <c r="Z3" s="1371"/>
      <c r="AA3" s="1371"/>
      <c r="AB3" s="1371"/>
      <c r="AC3" s="1371"/>
      <c r="AD3" s="1371"/>
      <c r="AE3" s="1371"/>
      <c r="AF3" s="1371"/>
      <c r="AG3" s="1371"/>
      <c r="AH3" s="1371"/>
      <c r="AI3" s="573"/>
      <c r="AJ3" s="618"/>
      <c r="AK3" s="618"/>
      <c r="AL3" s="618"/>
      <c r="AM3" s="618"/>
      <c r="AN3" s="573"/>
      <c r="AO3" s="618"/>
      <c r="AP3" s="618"/>
      <c r="AQ3" s="618"/>
      <c r="AZ3" s="609"/>
      <c r="BA3" s="609"/>
    </row>
    <row r="4" spans="1:55" s="244" customFormat="1" ht="30.75" customHeight="1">
      <c r="A4" s="674"/>
      <c r="B4" s="194"/>
      <c r="C4" s="194"/>
      <c r="D4" s="194"/>
      <c r="E4" s="194"/>
      <c r="F4" s="255"/>
      <c r="G4" s="194"/>
      <c r="H4" s="619"/>
      <c r="I4" s="619"/>
      <c r="J4" s="194"/>
      <c r="K4" s="194"/>
      <c r="L4" s="194"/>
      <c r="M4" s="194"/>
      <c r="N4" s="194"/>
      <c r="O4" s="194"/>
      <c r="P4" s="194"/>
      <c r="Q4" s="194"/>
      <c r="R4" s="194"/>
      <c r="S4" s="194"/>
      <c r="T4" s="194"/>
      <c r="U4" s="194"/>
      <c r="V4" s="194"/>
      <c r="W4" s="194"/>
      <c r="X4" s="194"/>
      <c r="Y4" s="194"/>
      <c r="Z4" s="194"/>
      <c r="AA4" s="194"/>
      <c r="AB4" s="619"/>
      <c r="AC4" s="194"/>
      <c r="AD4" s="194"/>
      <c r="AE4" s="194"/>
      <c r="AF4" s="194"/>
      <c r="AG4" s="194"/>
      <c r="AH4" s="620" t="s">
        <v>710</v>
      </c>
      <c r="AI4" s="194"/>
      <c r="AJ4" s="621"/>
      <c r="AK4" s="621"/>
      <c r="AL4" s="621"/>
      <c r="AM4" s="621"/>
      <c r="AN4" s="622"/>
      <c r="AO4" s="623" t="e">
        <v>#REF!</v>
      </c>
      <c r="AP4" s="624"/>
      <c r="AQ4" s="621"/>
      <c r="AZ4" s="610"/>
      <c r="BA4" s="610"/>
    </row>
    <row r="5" spans="1:55" s="244" customFormat="1" ht="22.5" customHeight="1">
      <c r="A5" s="1424" t="s">
        <v>499</v>
      </c>
      <c r="B5" s="1425" t="s">
        <v>353</v>
      </c>
      <c r="C5" s="1426" t="s">
        <v>354</v>
      </c>
      <c r="D5" s="1427" t="s">
        <v>711</v>
      </c>
      <c r="E5" s="1425" t="s">
        <v>712</v>
      </c>
      <c r="F5" s="1425" t="s">
        <v>345</v>
      </c>
      <c r="G5" s="1425" t="s">
        <v>713</v>
      </c>
      <c r="H5" s="1425"/>
      <c r="I5" s="1425"/>
      <c r="J5" s="1425" t="s">
        <v>714</v>
      </c>
      <c r="K5" s="1425"/>
      <c r="L5" s="1425"/>
      <c r="M5" s="625"/>
      <c r="N5" s="1425" t="s">
        <v>715</v>
      </c>
      <c r="O5" s="1442" t="s">
        <v>716</v>
      </c>
      <c r="P5" s="1443"/>
      <c r="Q5" s="1444"/>
      <c r="R5" s="1428" t="s">
        <v>717</v>
      </c>
      <c r="S5" s="1425" t="s">
        <v>718</v>
      </c>
      <c r="T5" s="1425" t="s">
        <v>719</v>
      </c>
      <c r="U5" s="1425"/>
      <c r="V5" s="1425"/>
      <c r="W5" s="1428" t="s">
        <v>720</v>
      </c>
      <c r="X5" s="1428" t="s">
        <v>721</v>
      </c>
      <c r="Y5" s="1430" t="s">
        <v>57</v>
      </c>
      <c r="Z5" s="1431"/>
      <c r="AA5" s="1432"/>
      <c r="AB5" s="1428" t="s">
        <v>722</v>
      </c>
      <c r="AC5" s="1428" t="s">
        <v>723</v>
      </c>
      <c r="AD5" s="1428" t="s">
        <v>724</v>
      </c>
      <c r="AE5" s="1428" t="s">
        <v>725</v>
      </c>
      <c r="AF5" s="1428" t="s">
        <v>726</v>
      </c>
      <c r="AG5" s="1428" t="s">
        <v>727</v>
      </c>
      <c r="AH5" s="1424" t="s">
        <v>77</v>
      </c>
      <c r="AI5" s="1438" t="s">
        <v>728</v>
      </c>
      <c r="AJ5" s="621"/>
      <c r="AK5" s="621"/>
      <c r="AL5" s="621"/>
      <c r="AM5" s="244" t="s">
        <v>729</v>
      </c>
      <c r="AN5" s="626">
        <v>6258948.8417499997</v>
      </c>
      <c r="AP5" s="627" t="e">
        <v>#REF!</v>
      </c>
      <c r="AQ5" s="1439" t="s">
        <v>730</v>
      </c>
      <c r="AX5" s="1438" t="s">
        <v>731</v>
      </c>
      <c r="AZ5" s="610"/>
      <c r="BA5" s="610"/>
      <c r="BB5" s="628">
        <v>45344370</v>
      </c>
    </row>
    <row r="6" spans="1:55" s="604" customFormat="1" ht="53.25" customHeight="1">
      <c r="A6" s="1424"/>
      <c r="B6" s="1425"/>
      <c r="C6" s="1426"/>
      <c r="D6" s="1427"/>
      <c r="E6" s="1425"/>
      <c r="F6" s="1425"/>
      <c r="G6" s="1425"/>
      <c r="H6" s="1425"/>
      <c r="I6" s="1425"/>
      <c r="J6" s="1425"/>
      <c r="K6" s="1425"/>
      <c r="L6" s="1425"/>
      <c r="M6" s="629"/>
      <c r="N6" s="1425"/>
      <c r="O6" s="1445"/>
      <c r="P6" s="1446"/>
      <c r="Q6" s="1447"/>
      <c r="R6" s="1448"/>
      <c r="S6" s="1425"/>
      <c r="T6" s="1425"/>
      <c r="U6" s="1425"/>
      <c r="V6" s="1425"/>
      <c r="W6" s="1429"/>
      <c r="X6" s="1429"/>
      <c r="Y6" s="1433"/>
      <c r="Z6" s="1434"/>
      <c r="AA6" s="1435"/>
      <c r="AB6" s="1429"/>
      <c r="AC6" s="1429"/>
      <c r="AD6" s="1429"/>
      <c r="AE6" s="1429"/>
      <c r="AF6" s="1429"/>
      <c r="AG6" s="1429"/>
      <c r="AH6" s="1424"/>
      <c r="AI6" s="1438"/>
      <c r="AM6" s="604" t="s">
        <v>732</v>
      </c>
      <c r="AN6" s="249">
        <v>791826.04099999997</v>
      </c>
      <c r="AO6" s="621" t="s">
        <v>733</v>
      </c>
      <c r="AP6" s="626"/>
      <c r="AQ6" s="1439"/>
      <c r="AX6" s="1438"/>
      <c r="AZ6" s="611"/>
      <c r="BA6" s="611"/>
      <c r="BB6" s="630">
        <f>AE12</f>
        <v>10638289.199999999</v>
      </c>
      <c r="BC6" s="631">
        <f>BB6/BB5</f>
        <v>0.23461102668313616</v>
      </c>
    </row>
    <row r="7" spans="1:55" s="604" customFormat="1" ht="24" customHeight="1">
      <c r="A7" s="1424"/>
      <c r="B7" s="1425"/>
      <c r="C7" s="1426"/>
      <c r="D7" s="1427"/>
      <c r="E7" s="1425"/>
      <c r="F7" s="1425"/>
      <c r="G7" s="1426" t="s">
        <v>734</v>
      </c>
      <c r="H7" s="1425" t="s">
        <v>503</v>
      </c>
      <c r="I7" s="1425"/>
      <c r="J7" s="1425" t="s">
        <v>735</v>
      </c>
      <c r="K7" s="1436" t="s">
        <v>736</v>
      </c>
      <c r="L7" s="1437"/>
      <c r="M7" s="1428" t="s">
        <v>735</v>
      </c>
      <c r="N7" s="632" t="s">
        <v>736</v>
      </c>
      <c r="O7" s="633"/>
      <c r="P7" s="633" t="s">
        <v>736</v>
      </c>
      <c r="Q7" s="1425" t="s">
        <v>737</v>
      </c>
      <c r="R7" s="633" t="s">
        <v>736</v>
      </c>
      <c r="S7" s="633" t="s">
        <v>736</v>
      </c>
      <c r="T7" s="633" t="s">
        <v>736</v>
      </c>
      <c r="U7" s="633" t="s">
        <v>736</v>
      </c>
      <c r="V7" s="1425" t="s">
        <v>738</v>
      </c>
      <c r="W7" s="1429"/>
      <c r="X7" s="1429"/>
      <c r="Y7" s="1433"/>
      <c r="Z7" s="1434"/>
      <c r="AA7" s="1435"/>
      <c r="AB7" s="1429"/>
      <c r="AC7" s="1429"/>
      <c r="AD7" s="1429"/>
      <c r="AE7" s="1429"/>
      <c r="AF7" s="1429"/>
      <c r="AG7" s="1429"/>
      <c r="AH7" s="1424"/>
      <c r="AI7" s="1438"/>
      <c r="AO7" s="621"/>
      <c r="AQ7" s="1439"/>
      <c r="AX7" s="1438"/>
      <c r="AZ7" s="611"/>
      <c r="BA7" s="611"/>
      <c r="BB7" s="604">
        <f>BB6-AE19</f>
        <v>7471289.1999999993</v>
      </c>
      <c r="BC7" s="631">
        <f>BB7/BB5</f>
        <v>0.16476773632536959</v>
      </c>
    </row>
    <row r="8" spans="1:55" s="604" customFormat="1">
      <c r="A8" s="1424"/>
      <c r="B8" s="1425"/>
      <c r="C8" s="1426"/>
      <c r="D8" s="1427"/>
      <c r="E8" s="1425"/>
      <c r="F8" s="1425"/>
      <c r="G8" s="1426"/>
      <c r="H8" s="1425" t="s">
        <v>361</v>
      </c>
      <c r="I8" s="1425" t="s">
        <v>739</v>
      </c>
      <c r="J8" s="1425"/>
      <c r="K8" s="1425" t="s">
        <v>361</v>
      </c>
      <c r="L8" s="633" t="s">
        <v>517</v>
      </c>
      <c r="M8" s="1429"/>
      <c r="N8" s="1425" t="s">
        <v>361</v>
      </c>
      <c r="O8" s="1425" t="s">
        <v>361</v>
      </c>
      <c r="P8" s="1425" t="s">
        <v>740</v>
      </c>
      <c r="Q8" s="1425"/>
      <c r="R8" s="1425" t="s">
        <v>361</v>
      </c>
      <c r="S8" s="1425" t="s">
        <v>361</v>
      </c>
      <c r="T8" s="1425" t="s">
        <v>361</v>
      </c>
      <c r="U8" s="1425" t="s">
        <v>740</v>
      </c>
      <c r="V8" s="1425"/>
      <c r="W8" s="1429"/>
      <c r="X8" s="1429"/>
      <c r="Y8" s="1433"/>
      <c r="Z8" s="1434"/>
      <c r="AA8" s="1435"/>
      <c r="AB8" s="1429"/>
      <c r="AC8" s="1429"/>
      <c r="AD8" s="1429"/>
      <c r="AE8" s="1429"/>
      <c r="AF8" s="1429"/>
      <c r="AG8" s="1429"/>
      <c r="AH8" s="1424"/>
      <c r="AI8" s="1438"/>
      <c r="AM8" s="604" t="s">
        <v>741</v>
      </c>
      <c r="AN8" s="626">
        <v>353967</v>
      </c>
      <c r="AO8" s="621"/>
      <c r="AQ8" s="1439"/>
      <c r="AR8" s="604">
        <v>7620771.5670189979</v>
      </c>
      <c r="AS8" s="604">
        <v>4803483.6781940013</v>
      </c>
      <c r="AX8" s="1438"/>
      <c r="AZ8" s="611"/>
      <c r="BA8" s="611"/>
      <c r="BB8" s="604">
        <f>BB6-I15-I16</f>
        <v>8381428.1999999993</v>
      </c>
      <c r="BC8" s="631">
        <f>BB8/BB5</f>
        <v>0.18483944533797689</v>
      </c>
    </row>
    <row r="9" spans="1:55" s="604" customFormat="1">
      <c r="A9" s="1424"/>
      <c r="B9" s="1425"/>
      <c r="C9" s="1426"/>
      <c r="D9" s="1427"/>
      <c r="E9" s="1425"/>
      <c r="F9" s="1425"/>
      <c r="G9" s="1426"/>
      <c r="H9" s="1425"/>
      <c r="I9" s="1425"/>
      <c r="J9" s="1425"/>
      <c r="K9" s="1425"/>
      <c r="L9" s="1428" t="s">
        <v>742</v>
      </c>
      <c r="M9" s="1429"/>
      <c r="N9" s="1425"/>
      <c r="O9" s="1425"/>
      <c r="P9" s="1425"/>
      <c r="Q9" s="1425"/>
      <c r="R9" s="1425"/>
      <c r="S9" s="1425"/>
      <c r="T9" s="1425"/>
      <c r="U9" s="1425"/>
      <c r="V9" s="1425"/>
      <c r="W9" s="1429"/>
      <c r="X9" s="1429"/>
      <c r="Y9" s="1433"/>
      <c r="Z9" s="1434"/>
      <c r="AA9" s="1435"/>
      <c r="AB9" s="1429"/>
      <c r="AC9" s="1429"/>
      <c r="AD9" s="1429"/>
      <c r="AE9" s="1429"/>
      <c r="AF9" s="1429"/>
      <c r="AG9" s="1429"/>
      <c r="AH9" s="1424"/>
      <c r="AI9" s="1438"/>
      <c r="AM9" s="249" t="s">
        <v>743</v>
      </c>
      <c r="AN9" s="249" t="e">
        <f>AN5+AN6+AN8-#REF!</f>
        <v>#REF!</v>
      </c>
      <c r="AO9" s="621"/>
      <c r="AQ9" s="1439"/>
      <c r="AR9" s="604">
        <v>252700</v>
      </c>
      <c r="AS9" s="604">
        <v>500000</v>
      </c>
      <c r="AX9" s="1438"/>
      <c r="AZ9" s="611"/>
      <c r="BA9" s="611"/>
      <c r="BB9" s="604">
        <f>BB8-H20</f>
        <v>7860313.1999999993</v>
      </c>
      <c r="BC9" s="631">
        <f>BB9/BB5</f>
        <v>0.17334705940340553</v>
      </c>
    </row>
    <row r="10" spans="1:55" s="604" customFormat="1" ht="10.5" customHeight="1">
      <c r="A10" s="1424"/>
      <c r="B10" s="1425"/>
      <c r="C10" s="1426"/>
      <c r="D10" s="1427"/>
      <c r="E10" s="1425"/>
      <c r="F10" s="1425"/>
      <c r="G10" s="1426"/>
      <c r="H10" s="1425"/>
      <c r="I10" s="1425"/>
      <c r="J10" s="1425"/>
      <c r="K10" s="1425"/>
      <c r="L10" s="1429"/>
      <c r="M10" s="1429"/>
      <c r="N10" s="1425"/>
      <c r="O10" s="1425"/>
      <c r="P10" s="1425"/>
      <c r="Q10" s="1425"/>
      <c r="R10" s="1425"/>
      <c r="S10" s="1425"/>
      <c r="T10" s="1425"/>
      <c r="U10" s="1425"/>
      <c r="V10" s="1425"/>
      <c r="W10" s="1429"/>
      <c r="X10" s="1429"/>
      <c r="Y10" s="1433"/>
      <c r="Z10" s="1434"/>
      <c r="AA10" s="1435"/>
      <c r="AB10" s="1429"/>
      <c r="AC10" s="1429"/>
      <c r="AD10" s="1429"/>
      <c r="AE10" s="1429"/>
      <c r="AF10" s="1429"/>
      <c r="AG10" s="1429"/>
      <c r="AH10" s="1424"/>
      <c r="AI10" s="1438"/>
      <c r="AM10" s="604">
        <v>1170040</v>
      </c>
      <c r="AN10" s="634">
        <v>0.4</v>
      </c>
      <c r="AO10" s="621"/>
      <c r="AP10" s="249" t="e">
        <f>#REF!-AP11-AP12</f>
        <v>#REF!</v>
      </c>
      <c r="AQ10" s="1439"/>
      <c r="AR10" s="604">
        <v>179015</v>
      </c>
      <c r="AS10" s="604">
        <v>178865</v>
      </c>
      <c r="AX10" s="1438"/>
      <c r="AZ10" s="611"/>
      <c r="BA10" s="611"/>
    </row>
    <row r="11" spans="1:55" s="605" customFormat="1">
      <c r="A11" s="637"/>
      <c r="B11" s="633"/>
      <c r="C11" s="575"/>
      <c r="D11" s="635"/>
      <c r="E11" s="635"/>
      <c r="F11" s="635"/>
      <c r="G11" s="636"/>
      <c r="H11" s="582"/>
      <c r="I11" s="582"/>
      <c r="J11" s="582"/>
      <c r="K11" s="582"/>
      <c r="L11" s="582"/>
      <c r="M11" s="582"/>
      <c r="N11" s="582"/>
      <c r="O11" s="582"/>
      <c r="P11" s="582"/>
      <c r="Q11" s="582"/>
      <c r="R11" s="582"/>
      <c r="S11" s="582"/>
      <c r="T11" s="582"/>
      <c r="U11" s="582"/>
      <c r="V11" s="582"/>
      <c r="W11" s="582"/>
      <c r="X11" s="582"/>
      <c r="Y11" s="582"/>
      <c r="Z11" s="582"/>
      <c r="AA11" s="582"/>
      <c r="AB11" s="582"/>
      <c r="AC11" s="582"/>
      <c r="AD11" s="635"/>
      <c r="AE11" s="582"/>
      <c r="AF11" s="582"/>
      <c r="AG11" s="582"/>
      <c r="AH11" s="637"/>
      <c r="AI11" s="638"/>
      <c r="AJ11" s="638"/>
      <c r="AK11" s="638"/>
      <c r="AL11" s="638"/>
      <c r="AM11" s="638">
        <v>1000000</v>
      </c>
      <c r="AN11" s="638"/>
      <c r="AO11" s="249">
        <v>8202486.073018996</v>
      </c>
      <c r="AP11" s="249">
        <v>5482348.6781940004</v>
      </c>
      <c r="AQ11" s="638"/>
      <c r="AR11" s="267">
        <v>2016</v>
      </c>
      <c r="AS11" s="267">
        <v>2017</v>
      </c>
      <c r="AT11" s="249" t="s">
        <v>744</v>
      </c>
      <c r="AU11" s="249" t="s">
        <v>745</v>
      </c>
      <c r="AV11" s="604" t="s">
        <v>746</v>
      </c>
      <c r="AX11" s="638"/>
      <c r="AZ11" s="612"/>
      <c r="BA11" s="612"/>
    </row>
    <row r="12" spans="1:55" s="606" customFormat="1" ht="35.25" customHeight="1">
      <c r="A12" s="644"/>
      <c r="B12" s="640" t="s">
        <v>365</v>
      </c>
      <c r="C12" s="641"/>
      <c r="D12" s="642"/>
      <c r="E12" s="639"/>
      <c r="F12" s="639"/>
      <c r="G12" s="643"/>
      <c r="H12" s="581">
        <f t="shared" ref="H12:AD12" si="0">SUBTOTAL(9,H13:H48)</f>
        <v>18358365</v>
      </c>
      <c r="I12" s="581">
        <f t="shared" si="0"/>
        <v>16949012</v>
      </c>
      <c r="J12" s="581">
        <f t="shared" si="0"/>
        <v>5000</v>
      </c>
      <c r="K12" s="581">
        <f t="shared" si="0"/>
        <v>0</v>
      </c>
      <c r="L12" s="581">
        <f t="shared" si="0"/>
        <v>0</v>
      </c>
      <c r="M12" s="581">
        <f t="shared" si="0"/>
        <v>0</v>
      </c>
      <c r="N12" s="581">
        <f t="shared" si="0"/>
        <v>10045000</v>
      </c>
      <c r="O12" s="581">
        <f t="shared" si="0"/>
        <v>5000</v>
      </c>
      <c r="P12" s="581">
        <f t="shared" si="0"/>
        <v>5000</v>
      </c>
      <c r="Q12" s="581">
        <f t="shared" si="0"/>
        <v>5000</v>
      </c>
      <c r="R12" s="581">
        <f t="shared" si="0"/>
        <v>5000</v>
      </c>
      <c r="S12" s="581">
        <f t="shared" si="0"/>
        <v>130000</v>
      </c>
      <c r="T12" s="581">
        <f t="shared" si="0"/>
        <v>1008256</v>
      </c>
      <c r="U12" s="581">
        <f t="shared" si="0"/>
        <v>223000</v>
      </c>
      <c r="V12" s="581">
        <f t="shared" si="0"/>
        <v>5000</v>
      </c>
      <c r="W12" s="581">
        <f t="shared" si="0"/>
        <v>1133256</v>
      </c>
      <c r="X12" s="581">
        <f t="shared" si="0"/>
        <v>2572744</v>
      </c>
      <c r="Y12" s="581">
        <f t="shared" si="0"/>
        <v>4163974.8</v>
      </c>
      <c r="Z12" s="581">
        <f t="shared" si="0"/>
        <v>2005000</v>
      </c>
      <c r="AA12" s="581">
        <f t="shared" si="0"/>
        <v>5000</v>
      </c>
      <c r="AB12" s="581">
        <f t="shared" si="0"/>
        <v>6175230.7999999998</v>
      </c>
      <c r="AC12" s="581" t="e">
        <f t="shared" si="0"/>
        <v>#REF!</v>
      </c>
      <c r="AD12" s="581">
        <f t="shared" si="0"/>
        <v>11</v>
      </c>
      <c r="AE12" s="581">
        <f>SUBTOTAL(9,AE13:AE48)</f>
        <v>10638289.199999999</v>
      </c>
      <c r="AF12" s="581">
        <f>SUBTOTAL(9,AF13:AF28)</f>
        <v>3290000</v>
      </c>
      <c r="AG12" s="581"/>
      <c r="AH12" s="644"/>
      <c r="AI12" s="624"/>
      <c r="AJ12" s="624"/>
      <c r="AK12" s="624"/>
      <c r="AL12" s="624"/>
      <c r="AM12" s="624" t="e">
        <f>#REF!+AM11</f>
        <v>#REF!</v>
      </c>
      <c r="AN12" s="624"/>
      <c r="AO12" s="624" t="e">
        <f>AO11-#REF!</f>
        <v>#REF!</v>
      </c>
      <c r="AP12" s="606" t="e">
        <f>#REF!-AP11</f>
        <v>#REF!</v>
      </c>
      <c r="AQ12" s="624"/>
      <c r="AR12" s="573"/>
      <c r="AS12" s="573"/>
      <c r="AT12" s="246"/>
      <c r="AU12" s="246"/>
      <c r="AV12" s="246"/>
      <c r="AX12" s="624"/>
      <c r="AZ12" s="613"/>
      <c r="BA12" s="613"/>
      <c r="BB12" s="606">
        <f>0.035*BB5</f>
        <v>1587052.9500000002</v>
      </c>
    </row>
    <row r="13" spans="1:55" s="245" customFormat="1" ht="72" customHeight="1">
      <c r="A13" s="670">
        <v>1</v>
      </c>
      <c r="B13" s="574" t="s">
        <v>17</v>
      </c>
      <c r="C13" s="575"/>
      <c r="D13" s="576"/>
      <c r="E13" s="576"/>
      <c r="F13" s="577" t="s">
        <v>747</v>
      </c>
      <c r="G13" s="645" t="s">
        <v>185</v>
      </c>
      <c r="H13" s="646">
        <v>2109868</v>
      </c>
      <c r="I13" s="646">
        <f t="shared" ref="I13:I14" si="1">H13</f>
        <v>2109868</v>
      </c>
      <c r="J13" s="579"/>
      <c r="K13" s="580"/>
      <c r="L13" s="580"/>
      <c r="M13" s="580"/>
      <c r="N13" s="579">
        <f>450000+100000</f>
        <v>550000</v>
      </c>
      <c r="O13" s="580"/>
      <c r="P13" s="580"/>
      <c r="Q13" s="580"/>
      <c r="R13" s="580"/>
      <c r="S13" s="580"/>
      <c r="T13" s="580"/>
      <c r="U13" s="580"/>
      <c r="V13" s="580"/>
      <c r="W13" s="581"/>
      <c r="X13" s="582">
        <v>450000</v>
      </c>
      <c r="Y13" s="579">
        <f>450000+100000</f>
        <v>550000</v>
      </c>
      <c r="Z13" s="579">
        <v>450000</v>
      </c>
      <c r="AA13" s="579"/>
      <c r="AB13" s="582">
        <f>450000+100000</f>
        <v>550000</v>
      </c>
      <c r="AC13" s="583">
        <f t="shared" ref="AC13:AC16" si="2">(W13+Y13)/I13</f>
        <v>0.26067981504056176</v>
      </c>
      <c r="AD13" s="584">
        <v>1</v>
      </c>
      <c r="AE13" s="585">
        <f>I13-AB13</f>
        <v>1559868</v>
      </c>
      <c r="AF13" s="585">
        <v>700000</v>
      </c>
      <c r="AG13" s="586">
        <f>(AF13+AB13)/I13</f>
        <v>0.59245412509218587</v>
      </c>
      <c r="AH13" s="587"/>
      <c r="AI13" s="267"/>
      <c r="AJ13" s="588"/>
      <c r="AK13" s="588"/>
      <c r="AL13" s="588"/>
      <c r="AM13" s="588"/>
      <c r="AN13" s="267"/>
      <c r="AO13" s="588"/>
      <c r="AP13" s="588"/>
      <c r="AQ13" s="588"/>
      <c r="AX13" s="588"/>
      <c r="AZ13" s="614"/>
      <c r="BA13" s="614"/>
      <c r="BC13" s="647"/>
    </row>
    <row r="14" spans="1:55" s="245" customFormat="1" ht="73.5" customHeight="1">
      <c r="A14" s="637">
        <v>2</v>
      </c>
      <c r="B14" s="574" t="s">
        <v>748</v>
      </c>
      <c r="C14" s="575"/>
      <c r="D14" s="576"/>
      <c r="E14" s="576"/>
      <c r="F14" s="577" t="s">
        <v>747</v>
      </c>
      <c r="G14" s="645" t="s">
        <v>182</v>
      </c>
      <c r="H14" s="648">
        <v>1742804</v>
      </c>
      <c r="I14" s="648">
        <f t="shared" si="1"/>
        <v>1742804</v>
      </c>
      <c r="J14" s="579"/>
      <c r="K14" s="580"/>
      <c r="L14" s="580"/>
      <c r="M14" s="580"/>
      <c r="N14" s="579">
        <v>350000</v>
      </c>
      <c r="O14" s="580"/>
      <c r="P14" s="580"/>
      <c r="Q14" s="580"/>
      <c r="R14" s="580"/>
      <c r="S14" s="580"/>
      <c r="T14" s="580"/>
      <c r="U14" s="580"/>
      <c r="V14" s="580"/>
      <c r="W14" s="581"/>
      <c r="X14" s="582">
        <v>350000</v>
      </c>
      <c r="Y14" s="579">
        <v>350000</v>
      </c>
      <c r="Z14" s="579">
        <v>350000</v>
      </c>
      <c r="AA14" s="579"/>
      <c r="AB14" s="582">
        <v>350000</v>
      </c>
      <c r="AC14" s="583">
        <f t="shared" si="2"/>
        <v>0.20082579567180245</v>
      </c>
      <c r="AD14" s="584">
        <v>1</v>
      </c>
      <c r="AE14" s="585">
        <f t="shared" ref="AE14:AE17" si="3">I14-AB14</f>
        <v>1392804</v>
      </c>
      <c r="AF14" s="585">
        <v>700000</v>
      </c>
      <c r="AG14" s="586">
        <f>(AF14+AB14)/I14</f>
        <v>0.60247738701540732</v>
      </c>
      <c r="AH14" s="587"/>
      <c r="AI14" s="267"/>
      <c r="AJ14" s="588"/>
      <c r="AK14" s="588"/>
      <c r="AL14" s="588"/>
      <c r="AM14" s="588"/>
      <c r="AN14" s="267"/>
      <c r="AO14" s="588"/>
      <c r="AP14" s="588"/>
      <c r="AQ14" s="588"/>
      <c r="AX14" s="588"/>
      <c r="AZ14" s="614"/>
      <c r="BA14" s="614"/>
    </row>
    <row r="15" spans="1:55" s="245" customFormat="1" ht="89.25" customHeight="1">
      <c r="A15" s="670">
        <v>3</v>
      </c>
      <c r="B15" s="649" t="s">
        <v>180</v>
      </c>
      <c r="C15" s="575"/>
      <c r="D15" s="576"/>
      <c r="E15" s="576"/>
      <c r="F15" s="577" t="s">
        <v>747</v>
      </c>
      <c r="G15" s="645" t="s">
        <v>181</v>
      </c>
      <c r="H15" s="651">
        <v>760861</v>
      </c>
      <c r="I15" s="651">
        <f t="shared" ref="I15:I16" si="4">H15</f>
        <v>760861</v>
      </c>
      <c r="J15" s="579"/>
      <c r="K15" s="580"/>
      <c r="L15" s="580"/>
      <c r="M15" s="580"/>
      <c r="N15" s="579">
        <v>150000</v>
      </c>
      <c r="O15" s="580"/>
      <c r="P15" s="580"/>
      <c r="Q15" s="580"/>
      <c r="R15" s="580"/>
      <c r="S15" s="580"/>
      <c r="T15" s="580"/>
      <c r="U15" s="580"/>
      <c r="V15" s="580"/>
      <c r="W15" s="581"/>
      <c r="X15" s="582">
        <v>150000</v>
      </c>
      <c r="Y15" s="579">
        <v>150000</v>
      </c>
      <c r="Z15" s="579">
        <v>150000</v>
      </c>
      <c r="AA15" s="579"/>
      <c r="AB15" s="650">
        <f>150000</f>
        <v>150000</v>
      </c>
      <c r="AC15" s="583">
        <f t="shared" si="2"/>
        <v>0.19714507643314613</v>
      </c>
      <c r="AD15" s="584">
        <v>1</v>
      </c>
      <c r="AE15" s="585">
        <f t="shared" si="3"/>
        <v>610861</v>
      </c>
      <c r="AF15" s="585">
        <v>300000</v>
      </c>
      <c r="AG15" s="586">
        <f t="shared" ref="AG15:AG28" si="5">(AF15+AB15)/I15</f>
        <v>0.59143522929943837</v>
      </c>
      <c r="AH15" s="587"/>
      <c r="AI15" s="267"/>
      <c r="AJ15" s="588"/>
      <c r="AK15" s="588"/>
      <c r="AL15" s="588"/>
      <c r="AM15" s="588"/>
      <c r="AN15" s="267"/>
      <c r="AO15" s="588"/>
      <c r="AP15" s="588"/>
      <c r="AQ15" s="588"/>
      <c r="AX15" s="588"/>
      <c r="AZ15" s="614"/>
      <c r="BA15" s="615"/>
    </row>
    <row r="16" spans="1:55" s="245" customFormat="1" ht="82.5" customHeight="1">
      <c r="A16" s="637">
        <v>4</v>
      </c>
      <c r="B16" s="649" t="s">
        <v>186</v>
      </c>
      <c r="C16" s="575"/>
      <c r="D16" s="576"/>
      <c r="E16" s="576"/>
      <c r="F16" s="577" t="s">
        <v>747</v>
      </c>
      <c r="G16" s="645" t="s">
        <v>187</v>
      </c>
      <c r="H16" s="651">
        <v>1496000</v>
      </c>
      <c r="I16" s="651">
        <f t="shared" si="4"/>
        <v>1496000</v>
      </c>
      <c r="J16" s="579"/>
      <c r="K16" s="580"/>
      <c r="L16" s="580"/>
      <c r="M16" s="580"/>
      <c r="N16" s="579">
        <v>290000</v>
      </c>
      <c r="O16" s="580"/>
      <c r="P16" s="580"/>
      <c r="Q16" s="580"/>
      <c r="R16" s="580"/>
      <c r="S16" s="580"/>
      <c r="T16" s="580"/>
      <c r="U16" s="580"/>
      <c r="V16" s="580"/>
      <c r="W16" s="581"/>
      <c r="X16" s="582">
        <v>290000</v>
      </c>
      <c r="Y16" s="579">
        <v>290000</v>
      </c>
      <c r="Z16" s="579">
        <v>290000</v>
      </c>
      <c r="AA16" s="579"/>
      <c r="AB16" s="650">
        <f>290000</f>
        <v>290000</v>
      </c>
      <c r="AC16" s="583">
        <f t="shared" si="2"/>
        <v>0.19385026737967914</v>
      </c>
      <c r="AD16" s="584">
        <v>1</v>
      </c>
      <c r="AE16" s="585">
        <f t="shared" si="3"/>
        <v>1206000</v>
      </c>
      <c r="AF16" s="585">
        <v>500000</v>
      </c>
      <c r="AG16" s="586">
        <f t="shared" si="5"/>
        <v>0.52807486631016043</v>
      </c>
      <c r="AH16" s="587"/>
      <c r="AI16" s="267"/>
      <c r="AJ16" s="588"/>
      <c r="AK16" s="588"/>
      <c r="AL16" s="588"/>
      <c r="AM16" s="588"/>
      <c r="AN16" s="267"/>
      <c r="AO16" s="588"/>
      <c r="AP16" s="588"/>
      <c r="AQ16" s="588"/>
      <c r="AX16" s="588"/>
      <c r="AZ16" s="614"/>
      <c r="BA16" s="615"/>
    </row>
    <row r="17" spans="1:57" s="245" customFormat="1" ht="89.25" customHeight="1">
      <c r="A17" s="670">
        <v>5</v>
      </c>
      <c r="B17" s="574" t="s">
        <v>206</v>
      </c>
      <c r="C17" s="575"/>
      <c r="D17" s="576"/>
      <c r="E17" s="576"/>
      <c r="F17" s="577" t="s">
        <v>749</v>
      </c>
      <c r="G17" s="578" t="s">
        <v>207</v>
      </c>
      <c r="H17" s="589">
        <v>1298822</v>
      </c>
      <c r="I17" s="589">
        <v>1084828</v>
      </c>
      <c r="J17" s="579"/>
      <c r="K17" s="580"/>
      <c r="L17" s="580"/>
      <c r="M17" s="580"/>
      <c r="N17" s="579">
        <f>200000+620000</f>
        <v>820000</v>
      </c>
      <c r="O17" s="580"/>
      <c r="P17" s="580"/>
      <c r="Q17" s="580"/>
      <c r="R17" s="580"/>
      <c r="S17" s="580"/>
      <c r="T17" s="580"/>
      <c r="U17" s="580"/>
      <c r="V17" s="580"/>
      <c r="W17" s="581"/>
      <c r="X17" s="582">
        <v>200000</v>
      </c>
      <c r="Y17" s="579">
        <f>200000+620000</f>
        <v>820000</v>
      </c>
      <c r="Z17" s="579">
        <v>200000</v>
      </c>
      <c r="AA17" s="579"/>
      <c r="AB17" s="582">
        <f>200000+620000</f>
        <v>820000</v>
      </c>
      <c r="AC17" s="583">
        <f>(W17+Y17)/I17</f>
        <v>0.75588019483272928</v>
      </c>
      <c r="AD17" s="584">
        <v>1</v>
      </c>
      <c r="AE17" s="585">
        <f t="shared" si="3"/>
        <v>264828</v>
      </c>
      <c r="AF17" s="585">
        <v>100000</v>
      </c>
      <c r="AG17" s="586">
        <f>(AF17+AB17)/I17</f>
        <v>0.84806070639769626</v>
      </c>
      <c r="AH17" s="587"/>
      <c r="AI17" s="267"/>
      <c r="AJ17" s="588"/>
      <c r="AK17" s="588"/>
      <c r="AL17" s="588"/>
      <c r="AM17" s="588"/>
      <c r="AN17" s="267"/>
      <c r="AO17" s="588"/>
      <c r="AP17" s="588"/>
      <c r="AQ17" s="588"/>
      <c r="AX17" s="588"/>
      <c r="AZ17" s="614"/>
      <c r="BA17" s="614"/>
    </row>
    <row r="18" spans="1:57" s="245" customFormat="1" ht="88.5" customHeight="1">
      <c r="A18" s="637">
        <v>6</v>
      </c>
      <c r="B18" s="594" t="s">
        <v>202</v>
      </c>
      <c r="C18" s="575"/>
      <c r="D18" s="576"/>
      <c r="E18" s="576"/>
      <c r="F18" s="595" t="s">
        <v>464</v>
      </c>
      <c r="G18" s="652" t="s">
        <v>203</v>
      </c>
      <c r="H18" s="653">
        <v>1364166</v>
      </c>
      <c r="I18" s="653">
        <f>H18</f>
        <v>1364166</v>
      </c>
      <c r="J18" s="579"/>
      <c r="K18" s="580"/>
      <c r="L18" s="580"/>
      <c r="M18" s="580"/>
      <c r="N18" s="579">
        <v>1200000</v>
      </c>
      <c r="O18" s="580"/>
      <c r="P18" s="580"/>
      <c r="Q18" s="580"/>
      <c r="R18" s="580"/>
      <c r="S18" s="580"/>
      <c r="T18" s="579">
        <v>785256</v>
      </c>
      <c r="U18" s="580"/>
      <c r="V18" s="580"/>
      <c r="W18" s="582">
        <v>785256</v>
      </c>
      <c r="X18" s="582">
        <v>414744</v>
      </c>
      <c r="Y18" s="579">
        <v>220244</v>
      </c>
      <c r="Z18" s="579"/>
      <c r="AA18" s="579"/>
      <c r="AB18" s="589">
        <v>1005500</v>
      </c>
      <c r="AC18" s="583"/>
      <c r="AD18" s="584"/>
      <c r="AE18" s="585">
        <f>I18-AB18</f>
        <v>358666</v>
      </c>
      <c r="AF18" s="585">
        <v>500000</v>
      </c>
      <c r="AG18" s="586">
        <f t="shared" si="5"/>
        <v>1.1036046932704671</v>
      </c>
      <c r="AH18" s="587"/>
      <c r="AI18" s="654"/>
      <c r="AJ18" s="588"/>
      <c r="AK18" s="588"/>
      <c r="AL18" s="588"/>
      <c r="AM18" s="588"/>
      <c r="AN18" s="267"/>
      <c r="AO18" s="588"/>
      <c r="AP18" s="588"/>
      <c r="AQ18" s="588"/>
      <c r="AX18" s="588"/>
      <c r="AZ18" s="611">
        <v>1364166</v>
      </c>
      <c r="BA18" s="611">
        <f>I18-AZ18</f>
        <v>0</v>
      </c>
    </row>
    <row r="19" spans="1:57" s="195" customFormat="1" ht="77.25" customHeight="1">
      <c r="A19" s="670">
        <v>7</v>
      </c>
      <c r="B19" s="656" t="s">
        <v>761</v>
      </c>
      <c r="C19" s="656"/>
      <c r="D19" s="656"/>
      <c r="E19" s="656"/>
      <c r="F19" s="577" t="s">
        <v>749</v>
      </c>
      <c r="G19" s="591"/>
      <c r="H19" s="592">
        <v>3667000</v>
      </c>
      <c r="I19" s="592">
        <f>H19</f>
        <v>3667000</v>
      </c>
      <c r="J19" s="656"/>
      <c r="K19" s="656"/>
      <c r="L19" s="656"/>
      <c r="M19" s="656"/>
      <c r="N19" s="662">
        <f>I19</f>
        <v>3667000</v>
      </c>
      <c r="O19" s="656"/>
      <c r="P19" s="656"/>
      <c r="Q19" s="656"/>
      <c r="R19" s="656"/>
      <c r="S19" s="656"/>
      <c r="T19" s="656"/>
      <c r="U19" s="656"/>
      <c r="V19" s="656"/>
      <c r="W19" s="656"/>
      <c r="X19" s="665"/>
      <c r="Y19" s="666">
        <v>500000</v>
      </c>
      <c r="Z19" s="666"/>
      <c r="AA19" s="666"/>
      <c r="AB19" s="666">
        <v>500000</v>
      </c>
      <c r="AC19" s="666"/>
      <c r="AD19" s="667"/>
      <c r="AE19" s="585">
        <f t="shared" ref="AE19:AE47" si="6">I19-AB19</f>
        <v>3167000</v>
      </c>
      <c r="AF19" s="666"/>
      <c r="AG19" s="666"/>
      <c r="AH19" s="593"/>
      <c r="AI19" s="226"/>
      <c r="AJ19" s="228"/>
      <c r="AK19" s="228"/>
      <c r="AL19" s="228"/>
      <c r="AM19" s="228"/>
      <c r="AN19" s="226"/>
      <c r="AO19" s="228"/>
      <c r="AP19" s="228"/>
      <c r="AQ19" s="228"/>
      <c r="AX19" s="228"/>
      <c r="AZ19" s="616"/>
      <c r="BA19" s="616"/>
    </row>
    <row r="20" spans="1:57" s="195" customFormat="1" ht="51.75" customHeight="1">
      <c r="A20" s="670">
        <v>8</v>
      </c>
      <c r="B20" s="656" t="s">
        <v>473</v>
      </c>
      <c r="C20" s="656"/>
      <c r="D20" s="656"/>
      <c r="E20" s="656"/>
      <c r="F20" s="595" t="s">
        <v>38</v>
      </c>
      <c r="G20" s="591" t="s">
        <v>474</v>
      </c>
      <c r="H20" s="592">
        <v>521115</v>
      </c>
      <c r="I20" s="592">
        <v>521115</v>
      </c>
      <c r="J20" s="656"/>
      <c r="K20" s="656"/>
      <c r="L20" s="656"/>
      <c r="M20" s="656"/>
      <c r="N20" s="579">
        <v>50000</v>
      </c>
      <c r="O20" s="656"/>
      <c r="P20" s="656"/>
      <c r="Q20" s="656"/>
      <c r="R20" s="656"/>
      <c r="S20" s="656"/>
      <c r="T20" s="656"/>
      <c r="U20" s="656"/>
      <c r="V20" s="656"/>
      <c r="W20" s="656"/>
      <c r="X20" s="665"/>
      <c r="Y20" s="665"/>
      <c r="Z20" s="665"/>
      <c r="AA20" s="665"/>
      <c r="AB20" s="666">
        <v>50000</v>
      </c>
      <c r="AC20" s="665"/>
      <c r="AD20" s="667"/>
      <c r="AE20" s="585">
        <f t="shared" si="6"/>
        <v>471115</v>
      </c>
      <c r="AF20" s="666"/>
      <c r="AG20" s="666"/>
      <c r="AH20" s="593"/>
      <c r="AI20" s="226"/>
      <c r="AJ20" s="228"/>
      <c r="AK20" s="228"/>
      <c r="AL20" s="228"/>
      <c r="AM20" s="228"/>
      <c r="AN20" s="226"/>
      <c r="AO20" s="228"/>
      <c r="AP20" s="228"/>
      <c r="AQ20" s="228"/>
      <c r="AX20" s="228"/>
      <c r="AZ20" s="616"/>
      <c r="BA20" s="616"/>
    </row>
    <row r="21" spans="1:57" s="195" customFormat="1" ht="105" customHeight="1">
      <c r="A21" s="637">
        <v>9</v>
      </c>
      <c r="B21" s="594" t="s">
        <v>342</v>
      </c>
      <c r="C21" s="578"/>
      <c r="D21" s="595"/>
      <c r="E21" s="595"/>
      <c r="F21" s="595" t="s">
        <v>750</v>
      </c>
      <c r="G21" s="596" t="s">
        <v>343</v>
      </c>
      <c r="H21" s="597">
        <v>472859</v>
      </c>
      <c r="I21" s="597">
        <v>472859</v>
      </c>
      <c r="J21" s="579"/>
      <c r="K21" s="579"/>
      <c r="L21" s="579"/>
      <c r="M21" s="579"/>
      <c r="N21" s="579">
        <v>315000</v>
      </c>
      <c r="O21" s="579"/>
      <c r="P21" s="579"/>
      <c r="Q21" s="579"/>
      <c r="R21" s="579"/>
      <c r="S21" s="579"/>
      <c r="T21" s="579">
        <v>93000</v>
      </c>
      <c r="U21" s="579">
        <v>93000</v>
      </c>
      <c r="V21" s="579"/>
      <c r="W21" s="582">
        <v>93000</v>
      </c>
      <c r="X21" s="582">
        <v>222000</v>
      </c>
      <c r="Y21" s="579">
        <v>222000</v>
      </c>
      <c r="Z21" s="579">
        <v>222000</v>
      </c>
      <c r="AA21" s="579"/>
      <c r="AB21" s="582">
        <v>315000</v>
      </c>
      <c r="AC21" s="598">
        <f>(W21+Y21)/I21</f>
        <v>0.66616052565352457</v>
      </c>
      <c r="AD21" s="584">
        <v>1</v>
      </c>
      <c r="AE21" s="585">
        <f t="shared" si="6"/>
        <v>157859</v>
      </c>
      <c r="AF21" s="585">
        <v>100000</v>
      </c>
      <c r="AG21" s="586">
        <f t="shared" si="5"/>
        <v>0.87764005760702446</v>
      </c>
      <c r="AH21" s="587"/>
      <c r="AI21" s="226"/>
      <c r="AJ21" s="228"/>
      <c r="AK21" s="599"/>
      <c r="AL21" s="600"/>
      <c r="AM21" s="600">
        <v>45344000</v>
      </c>
      <c r="AN21" s="601">
        <f>AE12/AM21</f>
        <v>0.23461294107268876</v>
      </c>
      <c r="AO21" s="600"/>
      <c r="AP21" s="600"/>
      <c r="AQ21" s="228"/>
      <c r="AX21" s="228"/>
      <c r="AZ21" s="616"/>
      <c r="BA21" s="616">
        <f>I21*0.9</f>
        <v>425573.10000000003</v>
      </c>
    </row>
    <row r="22" spans="1:57" s="245" customFormat="1" ht="84.75" customHeight="1">
      <c r="A22" s="670">
        <v>10</v>
      </c>
      <c r="B22" s="594" t="s">
        <v>208</v>
      </c>
      <c r="C22" s="575"/>
      <c r="D22" s="576"/>
      <c r="E22" s="576"/>
      <c r="F22" s="595" t="s">
        <v>751</v>
      </c>
      <c r="G22" s="652" t="s">
        <v>209</v>
      </c>
      <c r="H22" s="653">
        <f>417677+100000</f>
        <v>517677</v>
      </c>
      <c r="I22" s="653">
        <v>288492</v>
      </c>
      <c r="J22" s="579"/>
      <c r="K22" s="580"/>
      <c r="L22" s="580"/>
      <c r="M22" s="580"/>
      <c r="N22" s="579">
        <v>153000</v>
      </c>
      <c r="O22" s="580"/>
      <c r="P22" s="580"/>
      <c r="Q22" s="580"/>
      <c r="R22" s="580"/>
      <c r="S22" s="580"/>
      <c r="T22" s="580"/>
      <c r="U22" s="580"/>
      <c r="V22" s="580"/>
      <c r="W22" s="581"/>
      <c r="X22" s="582">
        <v>153000</v>
      </c>
      <c r="Y22" s="579"/>
      <c r="Z22" s="579"/>
      <c r="AA22" s="579"/>
      <c r="AB22" s="589">
        <v>53000</v>
      </c>
      <c r="AC22" s="583"/>
      <c r="AD22" s="584"/>
      <c r="AE22" s="585">
        <f>N22-AB22</f>
        <v>100000</v>
      </c>
      <c r="AF22" s="585">
        <v>50000</v>
      </c>
      <c r="AG22" s="586">
        <f t="shared" si="5"/>
        <v>0.35702896440802517</v>
      </c>
      <c r="AH22" s="655"/>
      <c r="AI22" s="267"/>
      <c r="AJ22" s="588"/>
      <c r="AK22" s="588"/>
      <c r="AL22" s="588"/>
      <c r="AM22" s="588"/>
      <c r="AN22" s="267"/>
      <c r="AO22" s="588"/>
      <c r="AP22" s="588"/>
      <c r="AQ22" s="588"/>
      <c r="AX22" s="588"/>
      <c r="AZ22" s="614"/>
      <c r="BA22" s="614"/>
    </row>
    <row r="23" spans="1:57" s="195" customFormat="1" ht="98.25" customHeight="1">
      <c r="A23" s="637">
        <v>11</v>
      </c>
      <c r="B23" s="594" t="s">
        <v>259</v>
      </c>
      <c r="C23" s="578"/>
      <c r="D23" s="595"/>
      <c r="E23" s="595"/>
      <c r="F23" s="595" t="s">
        <v>465</v>
      </c>
      <c r="G23" s="578" t="s">
        <v>260</v>
      </c>
      <c r="H23" s="589">
        <v>429709</v>
      </c>
      <c r="I23" s="589">
        <v>260157</v>
      </c>
      <c r="J23" s="579"/>
      <c r="K23" s="579"/>
      <c r="L23" s="579"/>
      <c r="M23" s="579"/>
      <c r="N23" s="579">
        <f>AB23</f>
        <v>220000</v>
      </c>
      <c r="O23" s="579"/>
      <c r="P23" s="579"/>
      <c r="Q23" s="579"/>
      <c r="R23" s="579"/>
      <c r="S23" s="579"/>
      <c r="T23" s="579">
        <v>50000</v>
      </c>
      <c r="U23" s="579">
        <v>50000</v>
      </c>
      <c r="V23" s="579"/>
      <c r="W23" s="582">
        <v>50000</v>
      </c>
      <c r="X23" s="582">
        <v>70000</v>
      </c>
      <c r="Y23" s="579">
        <v>70000</v>
      </c>
      <c r="Z23" s="579">
        <v>70000</v>
      </c>
      <c r="AA23" s="579"/>
      <c r="AB23" s="582">
        <v>220000</v>
      </c>
      <c r="AC23" s="583">
        <f>(W23+Y23)/I23</f>
        <v>0.46125993150290018</v>
      </c>
      <c r="AD23" s="584">
        <v>1</v>
      </c>
      <c r="AE23" s="585">
        <f t="shared" si="6"/>
        <v>40157</v>
      </c>
      <c r="AF23" s="585">
        <v>100000</v>
      </c>
      <c r="AG23" s="586">
        <f t="shared" si="5"/>
        <v>1.2300264840077337</v>
      </c>
      <c r="AH23" s="655"/>
      <c r="AI23" s="226"/>
      <c r="AJ23" s="228"/>
      <c r="AK23" s="599"/>
      <c r="AL23" s="600"/>
      <c r="AM23" s="600" t="e">
        <f>AE12+#REF!</f>
        <v>#REF!</v>
      </c>
      <c r="AN23" s="601" t="e">
        <f>AM23/AM21</f>
        <v>#REF!</v>
      </c>
      <c r="AO23" s="600"/>
      <c r="AP23" s="600"/>
      <c r="AQ23" s="228"/>
      <c r="AX23" s="228"/>
      <c r="AZ23" s="616"/>
      <c r="BA23" s="616"/>
    </row>
    <row r="24" spans="1:57" s="244" customFormat="1" ht="87.95" customHeight="1">
      <c r="A24" s="670">
        <v>12</v>
      </c>
      <c r="B24" s="656" t="s">
        <v>30</v>
      </c>
      <c r="C24" s="578"/>
      <c r="D24" s="595"/>
      <c r="E24" s="594"/>
      <c r="F24" s="595" t="s">
        <v>752</v>
      </c>
      <c r="G24" s="578" t="s">
        <v>241</v>
      </c>
      <c r="H24" s="589">
        <v>544517</v>
      </c>
      <c r="I24" s="589">
        <v>544517</v>
      </c>
      <c r="J24" s="657"/>
      <c r="K24" s="657"/>
      <c r="L24" s="657"/>
      <c r="M24" s="579"/>
      <c r="N24" s="579">
        <v>400000</v>
      </c>
      <c r="O24" s="579"/>
      <c r="P24" s="657"/>
      <c r="Q24" s="657"/>
      <c r="R24" s="657"/>
      <c r="S24" s="582">
        <v>125000</v>
      </c>
      <c r="T24" s="582">
        <v>75000</v>
      </c>
      <c r="U24" s="582">
        <v>75000</v>
      </c>
      <c r="V24" s="582"/>
      <c r="W24" s="582">
        <v>200000</v>
      </c>
      <c r="X24" s="582">
        <v>200000</v>
      </c>
      <c r="Y24" s="582">
        <v>200000</v>
      </c>
      <c r="Z24" s="582">
        <v>200000</v>
      </c>
      <c r="AA24" s="582"/>
      <c r="AB24" s="582">
        <v>400000</v>
      </c>
      <c r="AC24" s="658" t="e">
        <f>(W24+Y24)/#REF!</f>
        <v>#REF!</v>
      </c>
      <c r="AD24" s="584">
        <v>1</v>
      </c>
      <c r="AE24" s="585">
        <f t="shared" si="6"/>
        <v>144517</v>
      </c>
      <c r="AF24" s="585">
        <v>80000</v>
      </c>
      <c r="AG24" s="586">
        <f t="shared" si="5"/>
        <v>0.88151517767122056</v>
      </c>
      <c r="AH24" s="637"/>
      <c r="AI24" s="226"/>
      <c r="AN24" s="226"/>
      <c r="AO24" s="638"/>
      <c r="AQ24" s="659"/>
      <c r="AR24" s="659"/>
      <c r="AZ24" s="610"/>
      <c r="BA24" s="610"/>
    </row>
    <row r="25" spans="1:57" s="245" customFormat="1" ht="93.75" customHeight="1">
      <c r="A25" s="637">
        <v>13</v>
      </c>
      <c r="B25" s="594" t="s">
        <v>297</v>
      </c>
      <c r="C25" s="595" t="s">
        <v>38</v>
      </c>
      <c r="D25" s="595" t="s">
        <v>753</v>
      </c>
      <c r="E25" s="660">
        <v>165000</v>
      </c>
      <c r="F25" s="595" t="s">
        <v>38</v>
      </c>
      <c r="G25" s="595" t="s">
        <v>298</v>
      </c>
      <c r="H25" s="660">
        <v>165000</v>
      </c>
      <c r="I25" s="660">
        <v>165000</v>
      </c>
      <c r="J25" s="579"/>
      <c r="K25" s="579"/>
      <c r="L25" s="579"/>
      <c r="M25" s="579"/>
      <c r="N25" s="579">
        <v>22000</v>
      </c>
      <c r="O25" s="579"/>
      <c r="P25" s="580"/>
      <c r="Q25" s="580"/>
      <c r="R25" s="580"/>
      <c r="S25" s="580"/>
      <c r="T25" s="580"/>
      <c r="U25" s="580"/>
      <c r="V25" s="580"/>
      <c r="W25" s="582"/>
      <c r="X25" s="582">
        <v>22000</v>
      </c>
      <c r="Y25" s="579">
        <v>22000</v>
      </c>
      <c r="Z25" s="579">
        <v>22000</v>
      </c>
      <c r="AA25" s="579"/>
      <c r="AB25" s="582">
        <v>22000</v>
      </c>
      <c r="AC25" s="583">
        <f t="shared" ref="AC25:AC28" si="7">(W25+Y25)/I25</f>
        <v>0.13333333333333333</v>
      </c>
      <c r="AD25" s="584">
        <v>1</v>
      </c>
      <c r="AE25" s="585">
        <f t="shared" si="6"/>
        <v>143000</v>
      </c>
      <c r="AF25" s="585">
        <v>80000</v>
      </c>
      <c r="AG25" s="586">
        <f t="shared" si="5"/>
        <v>0.61818181818181817</v>
      </c>
      <c r="AH25" s="661"/>
      <c r="AI25" s="267"/>
      <c r="AJ25" s="588"/>
      <c r="AK25" s="588"/>
      <c r="AL25" s="588"/>
      <c r="AM25" s="588"/>
      <c r="AN25" s="267"/>
      <c r="AO25" s="588"/>
      <c r="AP25" s="588"/>
      <c r="AQ25" s="588"/>
      <c r="AX25" s="588"/>
      <c r="AZ25" s="614"/>
      <c r="BA25" s="614"/>
    </row>
    <row r="26" spans="1:57" s="245" customFormat="1" ht="106.5" customHeight="1">
      <c r="A26" s="670">
        <v>14</v>
      </c>
      <c r="B26" s="594" t="s">
        <v>283</v>
      </c>
      <c r="C26" s="575"/>
      <c r="D26" s="576"/>
      <c r="E26" s="576"/>
      <c r="F26" s="595" t="s">
        <v>35</v>
      </c>
      <c r="G26" s="595" t="s">
        <v>284</v>
      </c>
      <c r="H26" s="662">
        <v>120000</v>
      </c>
      <c r="I26" s="589">
        <v>84000</v>
      </c>
      <c r="J26" s="579"/>
      <c r="K26" s="579"/>
      <c r="L26" s="579"/>
      <c r="M26" s="579"/>
      <c r="N26" s="579">
        <v>26000</v>
      </c>
      <c r="O26" s="579"/>
      <c r="P26" s="580"/>
      <c r="Q26" s="580"/>
      <c r="R26" s="580"/>
      <c r="S26" s="580"/>
      <c r="T26" s="580"/>
      <c r="U26" s="580"/>
      <c r="V26" s="580"/>
      <c r="W26" s="582"/>
      <c r="X26" s="582">
        <v>26000</v>
      </c>
      <c r="Y26" s="579">
        <v>26000</v>
      </c>
      <c r="Z26" s="579">
        <v>26000</v>
      </c>
      <c r="AA26" s="579"/>
      <c r="AB26" s="582">
        <v>26000</v>
      </c>
      <c r="AC26" s="583">
        <f t="shared" si="7"/>
        <v>0.30952380952380953</v>
      </c>
      <c r="AD26" s="584">
        <v>1</v>
      </c>
      <c r="AE26" s="585">
        <f t="shared" si="6"/>
        <v>58000</v>
      </c>
      <c r="AF26" s="585">
        <v>30000</v>
      </c>
      <c r="AG26" s="586">
        <f t="shared" si="5"/>
        <v>0.66666666666666663</v>
      </c>
      <c r="AH26" s="661"/>
      <c r="AI26" s="267"/>
      <c r="AJ26" s="588"/>
      <c r="AK26" s="588"/>
      <c r="AL26" s="588"/>
      <c r="AM26" s="588"/>
      <c r="AN26" s="267"/>
      <c r="AO26" s="588"/>
      <c r="AP26" s="588"/>
      <c r="AQ26" s="588"/>
      <c r="AX26" s="588"/>
      <c r="AZ26" s="614"/>
      <c r="BA26" s="614"/>
    </row>
    <row r="27" spans="1:57" s="245" customFormat="1" ht="102.75" customHeight="1">
      <c r="A27" s="670">
        <v>15</v>
      </c>
      <c r="B27" s="594" t="s">
        <v>100</v>
      </c>
      <c r="C27" s="575"/>
      <c r="D27" s="576"/>
      <c r="E27" s="576"/>
      <c r="F27" s="595" t="s">
        <v>401</v>
      </c>
      <c r="G27" s="595" t="s">
        <v>101</v>
      </c>
      <c r="H27" s="662">
        <v>48000</v>
      </c>
      <c r="I27" s="589">
        <v>48000</v>
      </c>
      <c r="J27" s="579"/>
      <c r="K27" s="579"/>
      <c r="L27" s="579"/>
      <c r="M27" s="579"/>
      <c r="N27" s="579">
        <v>20000</v>
      </c>
      <c r="O27" s="579"/>
      <c r="P27" s="580"/>
      <c r="Q27" s="580"/>
      <c r="R27" s="580"/>
      <c r="S27" s="580"/>
      <c r="T27" s="580"/>
      <c r="U27" s="580"/>
      <c r="V27" s="580"/>
      <c r="W27" s="582"/>
      <c r="X27" s="582">
        <v>20000</v>
      </c>
      <c r="Y27" s="579">
        <v>10000</v>
      </c>
      <c r="Z27" s="579">
        <v>20000</v>
      </c>
      <c r="AA27" s="579"/>
      <c r="AB27" s="582">
        <f>Y27</f>
        <v>10000</v>
      </c>
      <c r="AC27" s="583">
        <f t="shared" si="7"/>
        <v>0.20833333333333334</v>
      </c>
      <c r="AD27" s="584">
        <v>1</v>
      </c>
      <c r="AE27" s="585">
        <f t="shared" si="6"/>
        <v>38000</v>
      </c>
      <c r="AF27" s="585">
        <v>20000</v>
      </c>
      <c r="AG27" s="586">
        <f t="shared" si="5"/>
        <v>0.625</v>
      </c>
      <c r="AH27" s="595"/>
      <c r="AI27" s="267"/>
      <c r="AJ27" s="588"/>
      <c r="AK27" s="588"/>
      <c r="AL27" s="588"/>
      <c r="AM27" s="588"/>
      <c r="AN27" s="267"/>
      <c r="AO27" s="588"/>
      <c r="AP27" s="588"/>
      <c r="AQ27" s="588"/>
      <c r="AX27" s="588"/>
      <c r="AZ27" s="614"/>
      <c r="BA27" s="614"/>
    </row>
    <row r="28" spans="1:57" s="245" customFormat="1" ht="102.75" customHeight="1">
      <c r="A28" s="637">
        <v>16</v>
      </c>
      <c r="B28" s="574" t="s">
        <v>754</v>
      </c>
      <c r="C28" s="575"/>
      <c r="D28" s="576"/>
      <c r="E28" s="576"/>
      <c r="F28" s="595" t="s">
        <v>755</v>
      </c>
      <c r="G28" s="577" t="s">
        <v>756</v>
      </c>
      <c r="H28" s="662">
        <v>70000</v>
      </c>
      <c r="I28" s="589">
        <v>30000</v>
      </c>
      <c r="J28" s="579"/>
      <c r="K28" s="579"/>
      <c r="L28" s="579"/>
      <c r="M28" s="579"/>
      <c r="N28" s="579">
        <v>30000</v>
      </c>
      <c r="O28" s="579"/>
      <c r="P28" s="580"/>
      <c r="Q28" s="580"/>
      <c r="R28" s="580"/>
      <c r="S28" s="580"/>
      <c r="T28" s="580"/>
      <c r="U28" s="580"/>
      <c r="V28" s="580"/>
      <c r="W28" s="582"/>
      <c r="X28" s="582"/>
      <c r="Y28" s="579">
        <v>10000</v>
      </c>
      <c r="Z28" s="579"/>
      <c r="AA28" s="579"/>
      <c r="AB28" s="582">
        <v>10000</v>
      </c>
      <c r="AC28" s="583">
        <f t="shared" si="7"/>
        <v>0.33333333333333331</v>
      </c>
      <c r="AD28" s="584"/>
      <c r="AE28" s="585">
        <f t="shared" si="6"/>
        <v>20000</v>
      </c>
      <c r="AF28" s="585">
        <v>30000</v>
      </c>
      <c r="AG28" s="586">
        <f t="shared" si="5"/>
        <v>1.3333333333333333</v>
      </c>
      <c r="AH28" s="595"/>
      <c r="AI28" s="267"/>
      <c r="AJ28" s="588"/>
      <c r="AK28" s="588"/>
      <c r="AL28" s="588"/>
      <c r="AM28" s="588"/>
      <c r="AN28" s="267"/>
      <c r="AO28" s="588"/>
      <c r="AP28" s="588"/>
      <c r="AQ28" s="588"/>
      <c r="AX28" s="588"/>
      <c r="AZ28" s="614"/>
      <c r="BA28" s="614"/>
    </row>
    <row r="29" spans="1:57" ht="46.5" hidden="1" customHeight="1">
      <c r="A29" s="670">
        <v>17</v>
      </c>
      <c r="B29" s="1440" t="s">
        <v>760</v>
      </c>
      <c r="C29" s="1441"/>
      <c r="D29" s="1441"/>
      <c r="E29" s="1441"/>
      <c r="F29" s="1441"/>
      <c r="G29" s="1441"/>
      <c r="H29" s="1441"/>
      <c r="I29" s="1441"/>
      <c r="J29" s="1441"/>
      <c r="K29" s="1441"/>
      <c r="L29" s="1441"/>
      <c r="M29" s="1441"/>
      <c r="N29" s="1441"/>
      <c r="AE29" s="585">
        <f t="shared" si="6"/>
        <v>0</v>
      </c>
    </row>
    <row r="30" spans="1:57" ht="42.75" hidden="1" customHeight="1">
      <c r="A30" s="637">
        <v>18</v>
      </c>
      <c r="B30" s="1440" t="s">
        <v>757</v>
      </c>
      <c r="C30" s="1441"/>
      <c r="D30" s="1441"/>
      <c r="E30" s="1441"/>
      <c r="F30" s="1441"/>
      <c r="G30" s="1441"/>
      <c r="H30" s="1441"/>
      <c r="I30" s="1441"/>
      <c r="J30" s="1441"/>
      <c r="K30" s="1441"/>
      <c r="L30" s="1441"/>
      <c r="M30" s="1441"/>
      <c r="N30" s="1441"/>
      <c r="O30" s="1441"/>
      <c r="P30" s="1441"/>
      <c r="Q30" s="1441"/>
      <c r="R30" s="1441"/>
      <c r="S30" s="1441"/>
      <c r="T30" s="1441"/>
      <c r="U30" s="1441"/>
      <c r="V30" s="1441"/>
      <c r="W30" s="1441"/>
      <c r="AE30" s="585">
        <f t="shared" si="6"/>
        <v>0</v>
      </c>
    </row>
    <row r="31" spans="1:57" ht="43.5" hidden="1" customHeight="1">
      <c r="A31" s="670">
        <v>19</v>
      </c>
      <c r="B31" s="1441" t="s">
        <v>758</v>
      </c>
      <c r="C31" s="1441"/>
      <c r="D31" s="1441"/>
      <c r="E31" s="1441"/>
      <c r="F31" s="1441"/>
      <c r="G31" s="1441"/>
      <c r="H31" s="1441"/>
      <c r="I31" s="1441"/>
      <c r="J31" s="1441"/>
      <c r="K31" s="1441"/>
      <c r="L31" s="1441"/>
      <c r="M31" s="1441"/>
      <c r="N31" s="1441"/>
      <c r="O31" s="1441"/>
      <c r="P31" s="1441"/>
      <c r="Q31" s="1441"/>
      <c r="R31" s="1441"/>
      <c r="S31" s="1441"/>
      <c r="T31" s="1441"/>
      <c r="U31" s="1441"/>
      <c r="V31" s="1441"/>
      <c r="W31" s="1441"/>
      <c r="AE31" s="585">
        <f t="shared" si="6"/>
        <v>0</v>
      </c>
    </row>
    <row r="32" spans="1:57" s="225" customFormat="1" ht="81">
      <c r="A32" s="637">
        <v>20</v>
      </c>
      <c r="B32" s="590" t="s">
        <v>119</v>
      </c>
      <c r="C32" s="578"/>
      <c r="D32" s="595"/>
      <c r="E32" s="595"/>
      <c r="F32" s="595" t="s">
        <v>3</v>
      </c>
      <c r="G32" s="578" t="s">
        <v>120</v>
      </c>
      <c r="H32" s="666">
        <v>233083</v>
      </c>
      <c r="I32" s="666">
        <v>233083</v>
      </c>
      <c r="J32" s="665"/>
      <c r="K32" s="665"/>
      <c r="L32" s="665"/>
      <c r="M32" s="665"/>
      <c r="N32" s="666">
        <v>200000</v>
      </c>
      <c r="O32" s="665"/>
      <c r="P32" s="665"/>
      <c r="Q32" s="665"/>
      <c r="R32" s="665"/>
      <c r="S32" s="665"/>
      <c r="T32" s="665"/>
      <c r="U32" s="665"/>
      <c r="V32" s="665"/>
      <c r="W32" s="665"/>
      <c r="X32" s="665"/>
      <c r="Y32" s="666">
        <v>50000</v>
      </c>
      <c r="Z32" s="665"/>
      <c r="AA32" s="665"/>
      <c r="AB32" s="666">
        <f>130000+Y32</f>
        <v>180000</v>
      </c>
      <c r="AC32" s="665"/>
      <c r="AD32" s="667"/>
      <c r="AE32" s="585">
        <f t="shared" si="6"/>
        <v>53083</v>
      </c>
      <c r="AF32" s="666"/>
      <c r="AG32" s="666"/>
      <c r="AH32" s="593"/>
      <c r="AI32" s="226"/>
      <c r="AJ32" s="228"/>
      <c r="AK32" s="228"/>
      <c r="AL32" s="228"/>
      <c r="AM32" s="228"/>
      <c r="AN32" s="226"/>
      <c r="AO32" s="228"/>
      <c r="AP32" s="228"/>
      <c r="AQ32" s="228"/>
      <c r="AR32" s="195"/>
      <c r="AS32" s="195"/>
      <c r="AT32" s="195"/>
      <c r="AU32" s="195"/>
      <c r="AV32" s="195"/>
      <c r="AW32" s="195"/>
      <c r="AX32" s="228"/>
      <c r="AY32" s="195"/>
      <c r="AZ32" s="616"/>
      <c r="BA32" s="616"/>
      <c r="BB32" s="195"/>
      <c r="BC32" s="195"/>
      <c r="BD32" s="195"/>
      <c r="BE32" s="195"/>
    </row>
    <row r="33" spans="1:53" s="195" customFormat="1" ht="45.75" customHeight="1">
      <c r="A33" s="670">
        <v>21</v>
      </c>
      <c r="B33" s="590" t="s">
        <v>121</v>
      </c>
      <c r="C33" s="578"/>
      <c r="D33" s="595"/>
      <c r="E33" s="595"/>
      <c r="F33" s="595" t="s">
        <v>3</v>
      </c>
      <c r="G33" s="578" t="s">
        <v>122</v>
      </c>
      <c r="H33" s="666">
        <v>85635</v>
      </c>
      <c r="I33" s="666">
        <v>85635</v>
      </c>
      <c r="J33" s="665"/>
      <c r="K33" s="665"/>
      <c r="L33" s="665"/>
      <c r="M33" s="665"/>
      <c r="N33" s="666">
        <v>80000</v>
      </c>
      <c r="O33" s="666"/>
      <c r="P33" s="666"/>
      <c r="Q33" s="666"/>
      <c r="R33" s="666"/>
      <c r="S33" s="666"/>
      <c r="T33" s="666"/>
      <c r="U33" s="666"/>
      <c r="V33" s="666"/>
      <c r="W33" s="666"/>
      <c r="X33" s="666"/>
      <c r="Y33" s="666">
        <v>36400</v>
      </c>
      <c r="Z33" s="666"/>
      <c r="AA33" s="666"/>
      <c r="AB33" s="666">
        <f>28000+Y33</f>
        <v>64400</v>
      </c>
      <c r="AC33" s="666"/>
      <c r="AD33" s="667"/>
      <c r="AE33" s="585">
        <f t="shared" si="6"/>
        <v>21235</v>
      </c>
      <c r="AF33" s="666"/>
      <c r="AG33" s="666"/>
      <c r="AH33" s="593"/>
      <c r="AI33" s="226"/>
      <c r="AJ33" s="228"/>
      <c r="AK33" s="228"/>
      <c r="AL33" s="228"/>
      <c r="AM33" s="228"/>
      <c r="AN33" s="226"/>
      <c r="AO33" s="228"/>
      <c r="AP33" s="228"/>
      <c r="AQ33" s="228"/>
      <c r="AX33" s="228"/>
      <c r="AZ33" s="616"/>
      <c r="BA33" s="616"/>
    </row>
    <row r="34" spans="1:53" s="195" customFormat="1" ht="72.75" customHeight="1">
      <c r="A34" s="670">
        <v>22</v>
      </c>
      <c r="B34" s="590" t="s">
        <v>123</v>
      </c>
      <c r="C34" s="578"/>
      <c r="D34" s="595"/>
      <c r="E34" s="595"/>
      <c r="F34" s="595" t="s">
        <v>3</v>
      </c>
      <c r="G34" s="578" t="s">
        <v>124</v>
      </c>
      <c r="H34" s="666">
        <v>92340</v>
      </c>
      <c r="I34" s="666">
        <v>92340</v>
      </c>
      <c r="J34" s="665"/>
      <c r="K34" s="665"/>
      <c r="L34" s="665"/>
      <c r="M34" s="665"/>
      <c r="N34" s="666">
        <v>80000</v>
      </c>
      <c r="O34" s="666"/>
      <c r="P34" s="666"/>
      <c r="Q34" s="666"/>
      <c r="R34" s="666"/>
      <c r="S34" s="666"/>
      <c r="T34" s="666"/>
      <c r="U34" s="666"/>
      <c r="V34" s="666"/>
      <c r="W34" s="666"/>
      <c r="X34" s="666"/>
      <c r="Y34" s="666">
        <v>35000</v>
      </c>
      <c r="Z34" s="666"/>
      <c r="AA34" s="666"/>
      <c r="AB34" s="666">
        <f>30000+Y34</f>
        <v>65000</v>
      </c>
      <c r="AC34" s="666"/>
      <c r="AD34" s="667"/>
      <c r="AE34" s="585">
        <f t="shared" si="6"/>
        <v>27340</v>
      </c>
      <c r="AF34" s="666"/>
      <c r="AG34" s="666"/>
      <c r="AH34" s="593"/>
      <c r="AI34" s="226"/>
      <c r="AJ34" s="228"/>
      <c r="AK34" s="228"/>
      <c r="AL34" s="228"/>
      <c r="AM34" s="228"/>
      <c r="AN34" s="226"/>
      <c r="AO34" s="228"/>
      <c r="AP34" s="228"/>
      <c r="AQ34" s="228"/>
      <c r="AX34" s="228"/>
      <c r="AZ34" s="616"/>
      <c r="BA34" s="616"/>
    </row>
    <row r="35" spans="1:53" s="195" customFormat="1" ht="45.75" customHeight="1">
      <c r="A35" s="637">
        <v>23</v>
      </c>
      <c r="B35" s="590" t="s">
        <v>129</v>
      </c>
      <c r="C35" s="578"/>
      <c r="D35" s="595"/>
      <c r="E35" s="595"/>
      <c r="F35" s="595" t="s">
        <v>3</v>
      </c>
      <c r="G35" s="578" t="s">
        <v>130</v>
      </c>
      <c r="H35" s="666">
        <v>429000</v>
      </c>
      <c r="I35" s="666">
        <v>429000</v>
      </c>
      <c r="J35" s="665"/>
      <c r="K35" s="665"/>
      <c r="L35" s="665"/>
      <c r="M35" s="665"/>
      <c r="N35" s="666">
        <v>350000</v>
      </c>
      <c r="O35" s="666"/>
      <c r="P35" s="666"/>
      <c r="Q35" s="666"/>
      <c r="R35" s="666"/>
      <c r="S35" s="666"/>
      <c r="T35" s="666"/>
      <c r="U35" s="666"/>
      <c r="V35" s="666"/>
      <c r="W35" s="666"/>
      <c r="X35" s="666"/>
      <c r="Y35" s="666">
        <v>130426.8</v>
      </c>
      <c r="Z35" s="666"/>
      <c r="AA35" s="666"/>
      <c r="AB35" s="666">
        <f>129000+Y35</f>
        <v>259426.8</v>
      </c>
      <c r="AC35" s="666"/>
      <c r="AD35" s="667"/>
      <c r="AE35" s="585">
        <f t="shared" si="6"/>
        <v>169573.2</v>
      </c>
      <c r="AF35" s="666"/>
      <c r="AG35" s="666"/>
      <c r="AH35" s="593"/>
      <c r="AI35" s="226"/>
      <c r="AJ35" s="228"/>
      <c r="AK35" s="228"/>
      <c r="AL35" s="228"/>
      <c r="AM35" s="228"/>
      <c r="AN35" s="226"/>
      <c r="AO35" s="228"/>
      <c r="AP35" s="228"/>
      <c r="AQ35" s="228"/>
      <c r="AX35" s="228"/>
      <c r="AZ35" s="616"/>
      <c r="BA35" s="616"/>
    </row>
    <row r="36" spans="1:53" s="195" customFormat="1" ht="45.75" customHeight="1">
      <c r="A36" s="670">
        <v>24</v>
      </c>
      <c r="B36" s="590" t="s">
        <v>92</v>
      </c>
      <c r="C36" s="578"/>
      <c r="D36" s="595"/>
      <c r="E36" s="595"/>
      <c r="F36" s="595" t="s">
        <v>67</v>
      </c>
      <c r="G36" s="578" t="s">
        <v>93</v>
      </c>
      <c r="H36" s="666">
        <v>199000</v>
      </c>
      <c r="I36" s="666">
        <v>199000</v>
      </c>
      <c r="J36" s="665"/>
      <c r="K36" s="665"/>
      <c r="L36" s="665"/>
      <c r="M36" s="665"/>
      <c r="N36" s="666">
        <v>180000</v>
      </c>
      <c r="O36" s="666"/>
      <c r="P36" s="666"/>
      <c r="Q36" s="666"/>
      <c r="R36" s="666"/>
      <c r="S36" s="666"/>
      <c r="T36" s="666"/>
      <c r="U36" s="666"/>
      <c r="V36" s="666"/>
      <c r="W36" s="666"/>
      <c r="X36" s="666"/>
      <c r="Y36" s="666">
        <v>84000</v>
      </c>
      <c r="Z36" s="666"/>
      <c r="AA36" s="666"/>
      <c r="AB36" s="666">
        <f>60000+Y36</f>
        <v>144000</v>
      </c>
      <c r="AC36" s="666"/>
      <c r="AD36" s="667"/>
      <c r="AE36" s="585">
        <f t="shared" si="6"/>
        <v>55000</v>
      </c>
      <c r="AF36" s="666"/>
      <c r="AG36" s="666"/>
      <c r="AH36" s="593"/>
      <c r="AI36" s="226"/>
      <c r="AJ36" s="228"/>
      <c r="AK36" s="228"/>
      <c r="AL36" s="228"/>
      <c r="AM36" s="228"/>
      <c r="AN36" s="226"/>
      <c r="AO36" s="228"/>
      <c r="AP36" s="228"/>
      <c r="AQ36" s="228"/>
      <c r="AX36" s="228"/>
      <c r="AZ36" s="616"/>
      <c r="BA36" s="616"/>
    </row>
    <row r="37" spans="1:53" s="195" customFormat="1" ht="45.75" customHeight="1">
      <c r="A37" s="637">
        <v>25</v>
      </c>
      <c r="B37" s="590" t="s">
        <v>94</v>
      </c>
      <c r="C37" s="578"/>
      <c r="D37" s="595"/>
      <c r="E37" s="595"/>
      <c r="F37" s="595" t="s">
        <v>67</v>
      </c>
      <c r="G37" s="578" t="s">
        <v>95</v>
      </c>
      <c r="H37" s="666">
        <v>283000</v>
      </c>
      <c r="I37" s="666">
        <v>283000</v>
      </c>
      <c r="J37" s="665"/>
      <c r="K37" s="665"/>
      <c r="L37" s="665"/>
      <c r="M37" s="665"/>
      <c r="N37" s="666">
        <v>200000</v>
      </c>
      <c r="O37" s="666"/>
      <c r="P37" s="666"/>
      <c r="Q37" s="666"/>
      <c r="R37" s="666"/>
      <c r="S37" s="666"/>
      <c r="T37" s="666"/>
      <c r="U37" s="666"/>
      <c r="V37" s="666"/>
      <c r="W37" s="666"/>
      <c r="X37" s="666"/>
      <c r="Y37" s="666">
        <v>60000</v>
      </c>
      <c r="Z37" s="666"/>
      <c r="AA37" s="666"/>
      <c r="AB37" s="666">
        <f>85000+Y37</f>
        <v>145000</v>
      </c>
      <c r="AC37" s="666"/>
      <c r="AD37" s="667"/>
      <c r="AE37" s="585">
        <f t="shared" si="6"/>
        <v>138000</v>
      </c>
      <c r="AF37" s="666"/>
      <c r="AG37" s="666"/>
      <c r="AH37" s="593"/>
      <c r="AI37" s="226"/>
      <c r="AJ37" s="228"/>
      <c r="AK37" s="228"/>
      <c r="AL37" s="228"/>
      <c r="AM37" s="228"/>
      <c r="AN37" s="226"/>
      <c r="AO37" s="228"/>
      <c r="AP37" s="228"/>
      <c r="AQ37" s="228"/>
      <c r="AX37" s="228"/>
      <c r="AZ37" s="616"/>
      <c r="BA37" s="616"/>
    </row>
    <row r="38" spans="1:53" s="195" customFormat="1" ht="65.25" customHeight="1">
      <c r="A38" s="670">
        <v>26</v>
      </c>
      <c r="B38" s="590" t="s">
        <v>327</v>
      </c>
      <c r="C38" s="578"/>
      <c r="D38" s="595"/>
      <c r="E38" s="595"/>
      <c r="F38" s="595" t="s">
        <v>48</v>
      </c>
      <c r="G38" s="578" t="s">
        <v>328</v>
      </c>
      <c r="H38" s="666">
        <v>198000</v>
      </c>
      <c r="I38" s="666">
        <v>155000</v>
      </c>
      <c r="J38" s="665"/>
      <c r="K38" s="665"/>
      <c r="L38" s="665"/>
      <c r="M38" s="665"/>
      <c r="N38" s="666">
        <v>130000</v>
      </c>
      <c r="O38" s="666"/>
      <c r="P38" s="666"/>
      <c r="Q38" s="666"/>
      <c r="R38" s="666"/>
      <c r="S38" s="666"/>
      <c r="T38" s="666"/>
      <c r="U38" s="666"/>
      <c r="V38" s="666"/>
      <c r="W38" s="666"/>
      <c r="X38" s="666"/>
      <c r="Y38" s="666">
        <v>60000</v>
      </c>
      <c r="Z38" s="666"/>
      <c r="AA38" s="666"/>
      <c r="AB38" s="666">
        <f>40000+Y38</f>
        <v>100000</v>
      </c>
      <c r="AC38" s="666"/>
      <c r="AD38" s="667"/>
      <c r="AE38" s="585">
        <f t="shared" si="6"/>
        <v>55000</v>
      </c>
      <c r="AF38" s="666"/>
      <c r="AG38" s="666"/>
      <c r="AH38" s="593"/>
      <c r="AI38" s="226"/>
      <c r="AJ38" s="228"/>
      <c r="AK38" s="228"/>
      <c r="AL38" s="228"/>
      <c r="AM38" s="228"/>
      <c r="AN38" s="226"/>
      <c r="AO38" s="228"/>
      <c r="AP38" s="228"/>
      <c r="AQ38" s="228"/>
      <c r="AX38" s="228"/>
      <c r="AZ38" s="616"/>
      <c r="BA38" s="616"/>
    </row>
    <row r="39" spans="1:53" s="195" customFormat="1" ht="65.25" customHeight="1">
      <c r="A39" s="637">
        <v>27</v>
      </c>
      <c r="B39" s="590" t="s">
        <v>257</v>
      </c>
      <c r="C39" s="578"/>
      <c r="D39" s="595"/>
      <c r="E39" s="595"/>
      <c r="F39" s="595" t="s">
        <v>32</v>
      </c>
      <c r="G39" s="578" t="s">
        <v>258</v>
      </c>
      <c r="H39" s="666">
        <v>170000</v>
      </c>
      <c r="I39" s="666">
        <v>150000</v>
      </c>
      <c r="J39" s="665"/>
      <c r="K39" s="665"/>
      <c r="L39" s="665"/>
      <c r="M39" s="665"/>
      <c r="N39" s="666">
        <v>120000</v>
      </c>
      <c r="O39" s="666"/>
      <c r="P39" s="666"/>
      <c r="Q39" s="666"/>
      <c r="R39" s="666"/>
      <c r="S39" s="666"/>
      <c r="T39" s="666"/>
      <c r="U39" s="666"/>
      <c r="V39" s="666"/>
      <c r="W39" s="666"/>
      <c r="X39" s="666"/>
      <c r="Y39" s="666">
        <v>65000</v>
      </c>
      <c r="Z39" s="666"/>
      <c r="AA39" s="666"/>
      <c r="AB39" s="666">
        <f>45000+Y39</f>
        <v>110000</v>
      </c>
      <c r="AC39" s="666"/>
      <c r="AD39" s="667"/>
      <c r="AE39" s="585">
        <f t="shared" si="6"/>
        <v>40000</v>
      </c>
      <c r="AF39" s="666"/>
      <c r="AG39" s="666"/>
      <c r="AH39" s="593"/>
      <c r="AI39" s="226"/>
      <c r="AJ39" s="228"/>
      <c r="AK39" s="228"/>
      <c r="AL39" s="228"/>
      <c r="AM39" s="228"/>
      <c r="AN39" s="226"/>
      <c r="AO39" s="228"/>
      <c r="AP39" s="228"/>
      <c r="AQ39" s="228"/>
      <c r="AX39" s="228"/>
      <c r="AZ39" s="616"/>
      <c r="BA39" s="616"/>
    </row>
    <row r="40" spans="1:53" s="195" customFormat="1" ht="81">
      <c r="A40" s="670">
        <v>28</v>
      </c>
      <c r="B40" s="590" t="s">
        <v>204</v>
      </c>
      <c r="C40" s="578"/>
      <c r="D40" s="595"/>
      <c r="E40" s="595"/>
      <c r="F40" s="595" t="s">
        <v>65</v>
      </c>
      <c r="G40" s="578" t="s">
        <v>205</v>
      </c>
      <c r="H40" s="666">
        <v>295493</v>
      </c>
      <c r="I40" s="666">
        <v>295493</v>
      </c>
      <c r="J40" s="665"/>
      <c r="K40" s="665"/>
      <c r="L40" s="665"/>
      <c r="M40" s="665"/>
      <c r="N40" s="666">
        <v>200000</v>
      </c>
      <c r="O40" s="666"/>
      <c r="P40" s="666"/>
      <c r="Q40" s="666"/>
      <c r="R40" s="666"/>
      <c r="S40" s="666"/>
      <c r="T40" s="666"/>
      <c r="U40" s="666"/>
      <c r="V40" s="666"/>
      <c r="W40" s="666"/>
      <c r="X40" s="666"/>
      <c r="Y40" s="666">
        <v>63000</v>
      </c>
      <c r="Z40" s="666"/>
      <c r="AA40" s="666"/>
      <c r="AB40" s="666">
        <f>95000+Y40</f>
        <v>158000</v>
      </c>
      <c r="AC40" s="666"/>
      <c r="AD40" s="667"/>
      <c r="AE40" s="585">
        <f t="shared" si="6"/>
        <v>137493</v>
      </c>
      <c r="AF40" s="666"/>
      <c r="AG40" s="666"/>
      <c r="AH40" s="593"/>
      <c r="AI40" s="226"/>
      <c r="AJ40" s="228"/>
      <c r="AK40" s="228"/>
      <c r="AL40" s="228"/>
      <c r="AM40" s="228"/>
      <c r="AN40" s="226"/>
      <c r="AO40" s="228"/>
      <c r="AP40" s="228"/>
      <c r="AQ40" s="228"/>
      <c r="AX40" s="228"/>
      <c r="AZ40" s="616"/>
      <c r="BA40" s="616"/>
    </row>
    <row r="41" spans="1:53" s="195" customFormat="1" ht="48.75" customHeight="1">
      <c r="A41" s="670">
        <v>29</v>
      </c>
      <c r="B41" s="590" t="s">
        <v>131</v>
      </c>
      <c r="C41" s="578"/>
      <c r="D41" s="595"/>
      <c r="E41" s="595"/>
      <c r="F41" s="595" t="s">
        <v>3</v>
      </c>
      <c r="G41" s="578" t="s">
        <v>132</v>
      </c>
      <c r="H41" s="666">
        <v>54534</v>
      </c>
      <c r="I41" s="666">
        <v>54534</v>
      </c>
      <c r="J41" s="665"/>
      <c r="K41" s="665"/>
      <c r="L41" s="665"/>
      <c r="M41" s="665"/>
      <c r="N41" s="666">
        <v>45000</v>
      </c>
      <c r="O41" s="666"/>
      <c r="P41" s="666"/>
      <c r="Q41" s="666"/>
      <c r="R41" s="666"/>
      <c r="S41" s="666"/>
      <c r="T41" s="666"/>
      <c r="U41" s="666"/>
      <c r="V41" s="666"/>
      <c r="W41" s="666"/>
      <c r="X41" s="666"/>
      <c r="Y41" s="666">
        <v>18900</v>
      </c>
      <c r="Z41" s="666"/>
      <c r="AA41" s="666"/>
      <c r="AB41" s="666">
        <f>18000+Y41</f>
        <v>36900</v>
      </c>
      <c r="AC41" s="666"/>
      <c r="AD41" s="667"/>
      <c r="AE41" s="585">
        <f t="shared" si="6"/>
        <v>17634</v>
      </c>
      <c r="AF41" s="666"/>
      <c r="AG41" s="666"/>
      <c r="AH41" s="593"/>
      <c r="AI41" s="226"/>
      <c r="AJ41" s="228"/>
      <c r="AK41" s="228"/>
      <c r="AL41" s="228"/>
      <c r="AM41" s="228"/>
      <c r="AN41" s="226"/>
      <c r="AO41" s="228"/>
      <c r="AP41" s="228"/>
      <c r="AQ41" s="228"/>
      <c r="AX41" s="228"/>
      <c r="AZ41" s="616"/>
      <c r="BA41" s="616"/>
    </row>
    <row r="42" spans="1:53" s="195" customFormat="1" ht="45.75" customHeight="1">
      <c r="A42" s="637">
        <v>30</v>
      </c>
      <c r="B42" s="590" t="s">
        <v>309</v>
      </c>
      <c r="C42" s="578"/>
      <c r="D42" s="595"/>
      <c r="E42" s="595"/>
      <c r="F42" s="595" t="s">
        <v>41</v>
      </c>
      <c r="G42" s="578" t="s">
        <v>310</v>
      </c>
      <c r="H42" s="666">
        <v>83897</v>
      </c>
      <c r="I42" s="666">
        <v>56600</v>
      </c>
      <c r="J42" s="665"/>
      <c r="K42" s="665"/>
      <c r="L42" s="665"/>
      <c r="M42" s="665"/>
      <c r="N42" s="666">
        <v>50000</v>
      </c>
      <c r="O42" s="666"/>
      <c r="P42" s="666"/>
      <c r="Q42" s="666"/>
      <c r="R42" s="666"/>
      <c r="S42" s="666"/>
      <c r="T42" s="666"/>
      <c r="U42" s="666"/>
      <c r="V42" s="666"/>
      <c r="W42" s="666"/>
      <c r="X42" s="666"/>
      <c r="Y42" s="666">
        <v>21000</v>
      </c>
      <c r="Z42" s="666"/>
      <c r="AA42" s="666"/>
      <c r="AB42" s="666">
        <f>20000+Y42</f>
        <v>41000</v>
      </c>
      <c r="AC42" s="666"/>
      <c r="AD42" s="667"/>
      <c r="AE42" s="585">
        <f t="shared" si="6"/>
        <v>15600</v>
      </c>
      <c r="AF42" s="666"/>
      <c r="AG42" s="666"/>
      <c r="AH42" s="593"/>
      <c r="AI42" s="226"/>
      <c r="AJ42" s="228"/>
      <c r="AK42" s="228"/>
      <c r="AL42" s="228"/>
      <c r="AM42" s="228"/>
      <c r="AN42" s="226"/>
      <c r="AO42" s="228"/>
      <c r="AP42" s="228"/>
      <c r="AQ42" s="228"/>
      <c r="AX42" s="228"/>
      <c r="AZ42" s="616"/>
      <c r="BA42" s="616"/>
    </row>
    <row r="43" spans="1:53" s="195" customFormat="1" ht="81">
      <c r="A43" s="670">
        <v>31</v>
      </c>
      <c r="B43" s="590" t="s">
        <v>188</v>
      </c>
      <c r="C43" s="578"/>
      <c r="D43" s="595"/>
      <c r="E43" s="595"/>
      <c r="F43" s="595" t="s">
        <v>347</v>
      </c>
      <c r="G43" s="578" t="s">
        <v>189</v>
      </c>
      <c r="H43" s="666">
        <v>594884</v>
      </c>
      <c r="I43" s="666">
        <v>59559</v>
      </c>
      <c r="J43" s="665"/>
      <c r="K43" s="665"/>
      <c r="L43" s="665"/>
      <c r="M43" s="665"/>
      <c r="N43" s="666">
        <v>50000</v>
      </c>
      <c r="O43" s="666"/>
      <c r="P43" s="666"/>
      <c r="Q43" s="666"/>
      <c r="R43" s="666"/>
      <c r="S43" s="666"/>
      <c r="T43" s="666"/>
      <c r="U43" s="666"/>
      <c r="V43" s="666"/>
      <c r="W43" s="666"/>
      <c r="X43" s="666"/>
      <c r="Y43" s="666">
        <f>50000-15996</f>
        <v>34004</v>
      </c>
      <c r="Z43" s="666"/>
      <c r="AA43" s="666"/>
      <c r="AB43" s="666">
        <v>34004</v>
      </c>
      <c r="AC43" s="666"/>
      <c r="AD43" s="667"/>
      <c r="AE43" s="585">
        <f t="shared" si="6"/>
        <v>25555</v>
      </c>
      <c r="AF43" s="666"/>
      <c r="AG43" s="666"/>
      <c r="AH43" s="593"/>
      <c r="AI43" s="226"/>
      <c r="AJ43" s="228"/>
      <c r="AK43" s="228"/>
      <c r="AL43" s="228"/>
      <c r="AM43" s="228"/>
      <c r="AN43" s="226"/>
      <c r="AO43" s="228"/>
      <c r="AP43" s="228"/>
      <c r="AQ43" s="228"/>
      <c r="AX43" s="228"/>
      <c r="AZ43" s="616"/>
      <c r="BA43" s="616"/>
    </row>
    <row r="44" spans="1:53" s="195" customFormat="1" ht="70.5" customHeight="1">
      <c r="A44" s="637">
        <v>32</v>
      </c>
      <c r="B44" s="590" t="s">
        <v>100</v>
      </c>
      <c r="C44" s="578"/>
      <c r="D44" s="595"/>
      <c r="E44" s="595"/>
      <c r="F44" s="595" t="s">
        <v>67</v>
      </c>
      <c r="G44" s="578" t="s">
        <v>101</v>
      </c>
      <c r="H44" s="666">
        <v>48000</v>
      </c>
      <c r="I44" s="666">
        <v>48000</v>
      </c>
      <c r="J44" s="665"/>
      <c r="K44" s="665"/>
      <c r="L44" s="665"/>
      <c r="M44" s="665"/>
      <c r="N44" s="666">
        <v>20000</v>
      </c>
      <c r="O44" s="666"/>
      <c r="P44" s="666"/>
      <c r="Q44" s="666"/>
      <c r="R44" s="666"/>
      <c r="S44" s="666"/>
      <c r="T44" s="666"/>
      <c r="U44" s="666"/>
      <c r="V44" s="666"/>
      <c r="W44" s="666"/>
      <c r="X44" s="666"/>
      <c r="Y44" s="666">
        <v>10000</v>
      </c>
      <c r="Z44" s="666"/>
      <c r="AA44" s="666"/>
      <c r="AB44" s="666">
        <v>10000</v>
      </c>
      <c r="AC44" s="666"/>
      <c r="AD44" s="667"/>
      <c r="AE44" s="585">
        <f t="shared" si="6"/>
        <v>38000</v>
      </c>
      <c r="AF44" s="666"/>
      <c r="AG44" s="666"/>
      <c r="AH44" s="593"/>
      <c r="AI44" s="226"/>
      <c r="AJ44" s="228"/>
      <c r="AK44" s="228"/>
      <c r="AL44" s="228"/>
      <c r="AM44" s="228"/>
      <c r="AN44" s="226"/>
      <c r="AO44" s="228"/>
      <c r="AP44" s="228"/>
      <c r="AQ44" s="228"/>
      <c r="AX44" s="228"/>
      <c r="AZ44" s="616"/>
      <c r="BA44" s="616"/>
    </row>
    <row r="45" spans="1:53" s="195" customFormat="1" ht="60.75">
      <c r="A45" s="670">
        <v>33</v>
      </c>
      <c r="B45" s="590" t="s">
        <v>281</v>
      </c>
      <c r="C45" s="578"/>
      <c r="D45" s="595"/>
      <c r="E45" s="595"/>
      <c r="F45" s="595" t="s">
        <v>35</v>
      </c>
      <c r="G45" s="578" t="s">
        <v>282</v>
      </c>
      <c r="H45" s="666">
        <v>79000</v>
      </c>
      <c r="I45" s="666">
        <v>79000</v>
      </c>
      <c r="J45" s="665"/>
      <c r="K45" s="665"/>
      <c r="L45" s="665"/>
      <c r="M45" s="665"/>
      <c r="N45" s="666">
        <v>50000</v>
      </c>
      <c r="O45" s="666"/>
      <c r="P45" s="666"/>
      <c r="Q45" s="666"/>
      <c r="R45" s="666"/>
      <c r="S45" s="666"/>
      <c r="T45" s="666"/>
      <c r="U45" s="666"/>
      <c r="V45" s="666"/>
      <c r="W45" s="666"/>
      <c r="X45" s="666"/>
      <c r="Y45" s="666">
        <v>40000</v>
      </c>
      <c r="Z45" s="666"/>
      <c r="AA45" s="666"/>
      <c r="AB45" s="666">
        <f>Y45</f>
        <v>40000</v>
      </c>
      <c r="AC45" s="666"/>
      <c r="AD45" s="667"/>
      <c r="AE45" s="585">
        <f t="shared" si="6"/>
        <v>39000</v>
      </c>
      <c r="AF45" s="666"/>
      <c r="AG45" s="666"/>
      <c r="AH45" s="593"/>
      <c r="AI45" s="226"/>
      <c r="AJ45" s="228"/>
      <c r="AK45" s="228"/>
      <c r="AL45" s="228"/>
      <c r="AM45" s="228"/>
      <c r="AN45" s="226"/>
      <c r="AO45" s="228"/>
      <c r="AP45" s="228"/>
      <c r="AQ45" s="228"/>
      <c r="AX45" s="228"/>
      <c r="AZ45" s="616"/>
      <c r="BA45" s="616"/>
    </row>
    <row r="46" spans="1:53" s="195" customFormat="1" ht="60.75">
      <c r="A46" s="637">
        <v>34</v>
      </c>
      <c r="B46" s="590" t="s">
        <v>297</v>
      </c>
      <c r="C46" s="578"/>
      <c r="D46" s="595"/>
      <c r="E46" s="595"/>
      <c r="F46" s="595" t="s">
        <v>38</v>
      </c>
      <c r="G46" s="578" t="s">
        <v>298</v>
      </c>
      <c r="H46" s="666">
        <v>165000</v>
      </c>
      <c r="I46" s="666">
        <v>70000</v>
      </c>
      <c r="J46" s="665"/>
      <c r="K46" s="665"/>
      <c r="L46" s="665"/>
      <c r="M46" s="665"/>
      <c r="N46" s="666">
        <v>22000</v>
      </c>
      <c r="O46" s="666"/>
      <c r="P46" s="666"/>
      <c r="Q46" s="666"/>
      <c r="R46" s="666"/>
      <c r="S46" s="666"/>
      <c r="T46" s="666"/>
      <c r="U46" s="666"/>
      <c r="V46" s="666"/>
      <c r="W46" s="666"/>
      <c r="X46" s="666"/>
      <c r="Y46" s="666">
        <v>11000</v>
      </c>
      <c r="Z46" s="666"/>
      <c r="AA46" s="666"/>
      <c r="AB46" s="666">
        <v>11000</v>
      </c>
      <c r="AC46" s="666"/>
      <c r="AD46" s="667"/>
      <c r="AE46" s="585">
        <f t="shared" si="6"/>
        <v>59000</v>
      </c>
      <c r="AF46" s="666"/>
      <c r="AG46" s="666"/>
      <c r="AH46" s="593"/>
      <c r="AI46" s="226"/>
      <c r="AJ46" s="228"/>
      <c r="AK46" s="228"/>
      <c r="AL46" s="228"/>
      <c r="AM46" s="228"/>
      <c r="AN46" s="226"/>
      <c r="AO46" s="228"/>
      <c r="AP46" s="228"/>
      <c r="AQ46" s="228"/>
      <c r="AX46" s="228"/>
      <c r="AZ46" s="616"/>
      <c r="BA46" s="616"/>
    </row>
    <row r="47" spans="1:53" s="607" customFormat="1" ht="89.25" customHeight="1">
      <c r="A47" s="670">
        <v>35</v>
      </c>
      <c r="B47" s="590" t="s">
        <v>235</v>
      </c>
      <c r="C47" s="486" t="s">
        <v>9</v>
      </c>
      <c r="D47" s="486" t="s">
        <v>236</v>
      </c>
      <c r="E47" s="487">
        <v>19101</v>
      </c>
      <c r="F47" s="595" t="s">
        <v>9</v>
      </c>
      <c r="G47" s="578" t="s">
        <v>236</v>
      </c>
      <c r="H47" s="666">
        <v>19101</v>
      </c>
      <c r="I47" s="666">
        <v>19101</v>
      </c>
      <c r="J47" s="666">
        <v>5000</v>
      </c>
      <c r="K47" s="666"/>
      <c r="L47" s="666"/>
      <c r="M47" s="666"/>
      <c r="N47" s="666">
        <v>5000</v>
      </c>
      <c r="O47" s="666">
        <v>5000</v>
      </c>
      <c r="P47" s="666">
        <v>5000</v>
      </c>
      <c r="Q47" s="666">
        <v>5000</v>
      </c>
      <c r="R47" s="666">
        <v>5000</v>
      </c>
      <c r="S47" s="666">
        <v>5000</v>
      </c>
      <c r="T47" s="666">
        <v>5000</v>
      </c>
      <c r="U47" s="666">
        <v>5000</v>
      </c>
      <c r="V47" s="666">
        <v>5000</v>
      </c>
      <c r="W47" s="666">
        <v>5000</v>
      </c>
      <c r="X47" s="666">
        <v>5000</v>
      </c>
      <c r="Y47" s="666">
        <v>5000</v>
      </c>
      <c r="Z47" s="666">
        <v>5000</v>
      </c>
      <c r="AA47" s="666">
        <v>5000</v>
      </c>
      <c r="AB47" s="666">
        <v>5000</v>
      </c>
      <c r="AC47" s="666"/>
      <c r="AD47" s="666"/>
      <c r="AE47" s="585">
        <f t="shared" si="6"/>
        <v>14101</v>
      </c>
      <c r="AF47" s="602"/>
      <c r="AG47" s="602"/>
      <c r="AH47" s="602"/>
      <c r="AZ47" s="617"/>
      <c r="BA47" s="617"/>
    </row>
    <row r="48" spans="1:53">
      <c r="A48" s="637"/>
      <c r="B48" s="274"/>
      <c r="C48" s="668"/>
      <c r="D48" s="595"/>
      <c r="E48" s="275"/>
      <c r="F48" s="275"/>
      <c r="G48" s="668"/>
      <c r="H48" s="277"/>
      <c r="I48" s="277"/>
      <c r="J48" s="669"/>
      <c r="K48" s="669"/>
      <c r="L48" s="669"/>
      <c r="M48" s="669"/>
      <c r="N48" s="277"/>
      <c r="O48" s="277"/>
      <c r="P48" s="277"/>
      <c r="Q48" s="277"/>
      <c r="R48" s="277"/>
      <c r="S48" s="277"/>
      <c r="T48" s="666"/>
      <c r="U48" s="666"/>
      <c r="V48" s="666"/>
      <c r="W48" s="277"/>
      <c r="X48" s="666"/>
      <c r="Y48" s="666"/>
      <c r="Z48" s="666"/>
      <c r="AA48" s="666"/>
      <c r="AB48" s="666"/>
      <c r="AC48" s="666"/>
      <c r="AD48" s="667"/>
      <c r="AE48" s="666"/>
      <c r="AF48" s="666"/>
      <c r="AG48" s="666"/>
      <c r="AH48" s="670"/>
    </row>
    <row r="49" spans="14:29">
      <c r="N49" s="672"/>
      <c r="O49" s="672"/>
      <c r="P49" s="672"/>
      <c r="Q49" s="672"/>
      <c r="R49" s="672"/>
      <c r="S49" s="672"/>
      <c r="T49" s="227"/>
      <c r="U49" s="227"/>
      <c r="V49" s="227"/>
      <c r="W49" s="672"/>
      <c r="X49" s="227"/>
      <c r="Y49" s="227"/>
      <c r="Z49" s="227"/>
      <c r="AA49" s="227"/>
      <c r="AC49" s="227"/>
    </row>
    <row r="50" spans="14:29">
      <c r="N50" s="672"/>
      <c r="O50" s="672"/>
      <c r="P50" s="672"/>
      <c r="Q50" s="672"/>
      <c r="R50" s="672"/>
      <c r="S50" s="672"/>
      <c r="T50" s="227"/>
      <c r="U50" s="227"/>
      <c r="V50" s="227"/>
      <c r="W50" s="672"/>
      <c r="X50" s="227"/>
      <c r="Y50" s="227"/>
      <c r="Z50" s="227"/>
      <c r="AA50" s="227"/>
      <c r="AC50" s="227"/>
    </row>
  </sheetData>
  <autoFilter ref="A11:AH28"/>
  <mergeCells count="50">
    <mergeCell ref="B30:W30"/>
    <mergeCell ref="B31:W31"/>
    <mergeCell ref="K8:K10"/>
    <mergeCell ref="N8:N10"/>
    <mergeCell ref="O8:O10"/>
    <mergeCell ref="P8:P10"/>
    <mergeCell ref="R8:R10"/>
    <mergeCell ref="S8:S10"/>
    <mergeCell ref="W5:W10"/>
    <mergeCell ref="J5:L6"/>
    <mergeCell ref="N5:N6"/>
    <mergeCell ref="O5:Q6"/>
    <mergeCell ref="R5:R6"/>
    <mergeCell ref="S5:S6"/>
    <mergeCell ref="T5:V6"/>
    <mergeCell ref="AB5:AB10"/>
    <mergeCell ref="AC5:AC10"/>
    <mergeCell ref="T8:T10"/>
    <mergeCell ref="U8:U10"/>
    <mergeCell ref="B29:N29"/>
    <mergeCell ref="M7:M10"/>
    <mergeCell ref="L9:L10"/>
    <mergeCell ref="Q7:Q10"/>
    <mergeCell ref="V7:V10"/>
    <mergeCell ref="H8:H10"/>
    <mergeCell ref="I8:I10"/>
    <mergeCell ref="AX5:AX10"/>
    <mergeCell ref="AF5:AF10"/>
    <mergeCell ref="AG5:AG10"/>
    <mergeCell ref="AH5:AH10"/>
    <mergeCell ref="AD5:AD10"/>
    <mergeCell ref="AI5:AI10"/>
    <mergeCell ref="AQ5:AQ10"/>
    <mergeCell ref="AE5:AE10"/>
    <mergeCell ref="A1:AH1"/>
    <mergeCell ref="A2:AI2"/>
    <mergeCell ref="A3:AH3"/>
    <mergeCell ref="A5:A10"/>
    <mergeCell ref="B5:B10"/>
    <mergeCell ref="C5:C10"/>
    <mergeCell ref="D5:D10"/>
    <mergeCell ref="E5:E10"/>
    <mergeCell ref="F5:F10"/>
    <mergeCell ref="G5:I6"/>
    <mergeCell ref="X5:X10"/>
    <mergeCell ref="Y5:AA10"/>
    <mergeCell ref="G7:G10"/>
    <mergeCell ref="H7:I7"/>
    <mergeCell ref="J7:J10"/>
    <mergeCell ref="K7:L7"/>
  </mergeCells>
  <printOptions horizontalCentered="1"/>
  <pageMargins left="0.15748031496063" right="0.15748031496063" top="0.31496062992126" bottom="0.39370078740157499" header="0.196850393700787" footer="0.196850393700787"/>
  <pageSetup paperSize="9" scale="60" fitToHeight="0" orientation="landscape" useFirstPageNumber="1" r:id="rId1"/>
  <headerFooter differentFirst="1">
    <oddFooter>&amp;C&amp;14&amp;P</oddFooter>
  </headerFooter>
  <ignoredErrors>
    <ignoredError sqref="AE22"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1"/>
  <sheetViews>
    <sheetView topLeftCell="F1" zoomScale="70" zoomScaleNormal="70" workbookViewId="0">
      <selection activeCell="U14" sqref="U14"/>
    </sheetView>
  </sheetViews>
  <sheetFormatPr defaultColWidth="10" defaultRowHeight="12.75"/>
  <cols>
    <col min="1" max="1" width="3.7109375" style="1106" customWidth="1"/>
    <col min="2" max="2" width="29.5703125" style="1107" customWidth="1"/>
    <col min="3" max="3" width="12.140625" style="1108" customWidth="1"/>
    <col min="4" max="4" width="10.7109375" style="1109" customWidth="1"/>
    <col min="5" max="5" width="11.28515625" style="1109" customWidth="1"/>
    <col min="6" max="6" width="9" style="1109" customWidth="1"/>
    <col min="7" max="7" width="11.28515625" style="1109" customWidth="1"/>
    <col min="8" max="8" width="8.7109375" style="1110" customWidth="1"/>
    <col min="9" max="9" width="11.28515625" style="1109" customWidth="1"/>
    <col min="10" max="11" width="9.42578125" style="1109" customWidth="1"/>
    <col min="12" max="12" width="11.28515625" style="1109" customWidth="1"/>
    <col min="13" max="21" width="10.28515625" style="1109" customWidth="1"/>
    <col min="22" max="23" width="9.42578125" style="1109" customWidth="1"/>
    <col min="24" max="24" width="11.28515625" style="1109" customWidth="1"/>
    <col min="25" max="25" width="10.28515625" style="1109" customWidth="1"/>
    <col min="26" max="30" width="10.28515625" style="1109" hidden="1" customWidth="1"/>
    <col min="31" max="31" width="41.5703125" style="1110" customWidth="1"/>
    <col min="32" max="32" width="13" style="1079" hidden="1" customWidth="1"/>
    <col min="33" max="37" width="10" style="1079" hidden="1" customWidth="1"/>
    <col min="38" max="16384" width="10" style="1079"/>
  </cols>
  <sheetData>
    <row r="1" spans="1:37" s="1078" customFormat="1" ht="22.5" customHeight="1">
      <c r="A1" s="1463"/>
      <c r="B1" s="1463"/>
      <c r="C1" s="1463"/>
      <c r="D1" s="1463"/>
      <c r="E1" s="1463"/>
      <c r="F1" s="1463"/>
      <c r="G1" s="1463"/>
      <c r="H1" s="1463"/>
      <c r="I1" s="1463"/>
      <c r="J1" s="1075"/>
      <c r="K1" s="1075"/>
      <c r="L1" s="1076"/>
      <c r="M1" s="1076"/>
      <c r="N1" s="1076"/>
      <c r="O1" s="1076"/>
      <c r="P1" s="1076"/>
      <c r="Q1" s="1076"/>
      <c r="R1" s="1076"/>
      <c r="S1" s="1076"/>
      <c r="T1" s="1076"/>
      <c r="U1" s="1076"/>
      <c r="V1" s="1075"/>
      <c r="W1" s="1075"/>
      <c r="X1" s="1076"/>
      <c r="Y1" s="1076"/>
      <c r="Z1" s="1076"/>
      <c r="AA1" s="1076"/>
      <c r="AB1" s="1076"/>
      <c r="AC1" s="1076"/>
      <c r="AD1" s="1076"/>
      <c r="AE1" s="1077"/>
    </row>
    <row r="2" spans="1:37" ht="17.25" customHeight="1">
      <c r="A2" s="1459" t="s">
        <v>1449</v>
      </c>
      <c r="B2" s="1459"/>
      <c r="C2" s="1459"/>
      <c r="D2" s="1459"/>
      <c r="E2" s="1459"/>
      <c r="F2" s="1459"/>
      <c r="G2" s="1459"/>
      <c r="H2" s="1459"/>
      <c r="I2" s="1459"/>
      <c r="J2" s="1459"/>
      <c r="K2" s="1459"/>
      <c r="L2" s="1459"/>
      <c r="M2" s="1459"/>
      <c r="N2" s="1459"/>
      <c r="O2" s="1459"/>
      <c r="P2" s="1459"/>
      <c r="Q2" s="1459"/>
      <c r="R2" s="1459"/>
      <c r="S2" s="1459"/>
      <c r="T2" s="1459"/>
      <c r="U2" s="1459"/>
      <c r="V2" s="1459"/>
      <c r="W2" s="1459"/>
      <c r="X2" s="1459"/>
      <c r="Y2" s="1459"/>
      <c r="Z2" s="1459"/>
      <c r="AA2" s="1459"/>
      <c r="AB2" s="1459"/>
      <c r="AC2" s="1459"/>
      <c r="AD2" s="1459"/>
      <c r="AE2" s="1459"/>
      <c r="AF2" s="1459"/>
      <c r="AG2" s="1459"/>
      <c r="AH2" s="1459"/>
      <c r="AI2" s="1459"/>
      <c r="AJ2" s="1459"/>
      <c r="AK2" s="1459"/>
    </row>
    <row r="3" spans="1:37" ht="15.75" customHeight="1">
      <c r="A3" s="1464" t="str">
        <f>'B7 PA PHAN BO, DIEU HOA'!A2:O2</f>
        <v>(Kèm theo Nghị quyết số 267/2020/NQ-HĐND ngày 09/7/2020 của HĐND tỉnh Quảng Ninh)</v>
      </c>
      <c r="B3" s="1464"/>
      <c r="C3" s="1464"/>
      <c r="D3" s="1464"/>
      <c r="E3" s="1464"/>
      <c r="F3" s="1464"/>
      <c r="G3" s="1464"/>
      <c r="H3" s="1464"/>
      <c r="I3" s="1464"/>
      <c r="J3" s="1464"/>
      <c r="K3" s="1464"/>
      <c r="L3" s="1464"/>
      <c r="M3" s="1464"/>
      <c r="N3" s="1464"/>
      <c r="O3" s="1464"/>
      <c r="P3" s="1464"/>
      <c r="Q3" s="1464"/>
      <c r="R3" s="1464"/>
      <c r="S3" s="1464"/>
      <c r="T3" s="1464"/>
      <c r="U3" s="1464"/>
      <c r="V3" s="1464"/>
      <c r="W3" s="1464"/>
      <c r="X3" s="1464"/>
      <c r="Y3" s="1464"/>
      <c r="Z3" s="1464"/>
      <c r="AA3" s="1464"/>
      <c r="AB3" s="1464"/>
      <c r="AC3" s="1464"/>
      <c r="AD3" s="1464"/>
      <c r="AE3" s="1464"/>
    </row>
    <row r="4" spans="1:37" ht="15.75" customHeight="1">
      <c r="A4" s="1465" t="s">
        <v>710</v>
      </c>
      <c r="B4" s="1465"/>
      <c r="C4" s="1465"/>
      <c r="D4" s="1465"/>
      <c r="E4" s="1465"/>
      <c r="F4" s="1465"/>
      <c r="G4" s="1465"/>
      <c r="H4" s="1465"/>
      <c r="I4" s="1465"/>
      <c r="J4" s="1465"/>
      <c r="K4" s="1465"/>
      <c r="L4" s="1465"/>
      <c r="M4" s="1465"/>
      <c r="N4" s="1465"/>
      <c r="O4" s="1465"/>
      <c r="P4" s="1465"/>
      <c r="Q4" s="1465"/>
      <c r="R4" s="1465"/>
      <c r="S4" s="1465"/>
      <c r="T4" s="1465"/>
      <c r="U4" s="1465"/>
      <c r="V4" s="1465"/>
      <c r="W4" s="1465"/>
      <c r="X4" s="1465"/>
      <c r="Y4" s="1465"/>
      <c r="Z4" s="1465"/>
      <c r="AA4" s="1465"/>
      <c r="AB4" s="1465"/>
      <c r="AC4" s="1465"/>
      <c r="AD4" s="1465"/>
      <c r="AE4" s="1465"/>
    </row>
    <row r="5" spans="1:37" s="1086" customFormat="1" ht="34.15" customHeight="1">
      <c r="A5" s="1449" t="s">
        <v>499</v>
      </c>
      <c r="B5" s="1449" t="s">
        <v>353</v>
      </c>
      <c r="C5" s="1449" t="s">
        <v>1411</v>
      </c>
      <c r="D5" s="1449"/>
      <c r="E5" s="1449"/>
      <c r="F5" s="1449"/>
      <c r="G5" s="1449"/>
      <c r="H5" s="1449"/>
      <c r="I5" s="1449"/>
      <c r="J5" s="1449" t="s">
        <v>1412</v>
      </c>
      <c r="K5" s="1449"/>
      <c r="L5" s="1449"/>
      <c r="M5" s="1449"/>
      <c r="N5" s="1466" t="s">
        <v>1414</v>
      </c>
      <c r="O5" s="1467"/>
      <c r="P5" s="1467"/>
      <c r="Q5" s="1468"/>
      <c r="R5" s="1466" t="s">
        <v>1415</v>
      </c>
      <c r="S5" s="1467"/>
      <c r="T5" s="1467"/>
      <c r="U5" s="1468"/>
      <c r="V5" s="1449" t="s">
        <v>1413</v>
      </c>
      <c r="W5" s="1449"/>
      <c r="X5" s="1449"/>
      <c r="Y5" s="1449"/>
      <c r="Z5" s="1449" t="s">
        <v>1416</v>
      </c>
      <c r="AA5" s="1449"/>
      <c r="AB5" s="1449"/>
      <c r="AC5" s="1449"/>
      <c r="AD5" s="1449"/>
      <c r="AE5" s="1449" t="s">
        <v>77</v>
      </c>
      <c r="AF5" s="1449" t="s">
        <v>1417</v>
      </c>
      <c r="AG5" s="1449"/>
      <c r="AH5" s="1449"/>
      <c r="AI5" s="1449" t="s">
        <v>1415</v>
      </c>
      <c r="AJ5" s="1449"/>
      <c r="AK5" s="1449"/>
    </row>
    <row r="6" spans="1:37" s="1086" customFormat="1" ht="13.9" customHeight="1">
      <c r="A6" s="1449"/>
      <c r="B6" s="1449"/>
      <c r="C6" s="1449" t="s">
        <v>1418</v>
      </c>
      <c r="D6" s="1449" t="s">
        <v>503</v>
      </c>
      <c r="E6" s="1449"/>
      <c r="F6" s="1449"/>
      <c r="G6" s="1449"/>
      <c r="H6" s="1449"/>
      <c r="I6" s="1449"/>
      <c r="J6" s="1449" t="s">
        <v>361</v>
      </c>
      <c r="K6" s="1460" t="s">
        <v>1419</v>
      </c>
      <c r="L6" s="1449" t="s">
        <v>1420</v>
      </c>
      <c r="M6" s="1449" t="s">
        <v>1421</v>
      </c>
      <c r="N6" s="1460" t="s">
        <v>361</v>
      </c>
      <c r="O6" s="1460" t="s">
        <v>1422</v>
      </c>
      <c r="P6" s="1460" t="s">
        <v>1482</v>
      </c>
      <c r="Q6" s="1449" t="s">
        <v>1421</v>
      </c>
      <c r="R6" s="1460" t="s">
        <v>361</v>
      </c>
      <c r="S6" s="1460" t="s">
        <v>1422</v>
      </c>
      <c r="T6" s="1460" t="s">
        <v>1482</v>
      </c>
      <c r="U6" s="1449" t="s">
        <v>1421</v>
      </c>
      <c r="V6" s="1449" t="s">
        <v>361</v>
      </c>
      <c r="W6" s="1460" t="s">
        <v>1419</v>
      </c>
      <c r="X6" s="1449" t="s">
        <v>1420</v>
      </c>
      <c r="Y6" s="1449" t="s">
        <v>1421</v>
      </c>
      <c r="Z6" s="1449" t="s">
        <v>361</v>
      </c>
      <c r="AA6" s="1460" t="s">
        <v>1419</v>
      </c>
      <c r="AB6" s="1449" t="s">
        <v>1423</v>
      </c>
      <c r="AC6" s="1449" t="s">
        <v>1421</v>
      </c>
      <c r="AD6" s="1460" t="s">
        <v>1424</v>
      </c>
      <c r="AE6" s="1449"/>
      <c r="AF6" s="1460" t="s">
        <v>1419</v>
      </c>
      <c r="AG6" s="1449" t="s">
        <v>1420</v>
      </c>
      <c r="AH6" s="1449" t="s">
        <v>1421</v>
      </c>
      <c r="AI6" s="1460" t="s">
        <v>1419</v>
      </c>
      <c r="AJ6" s="1449" t="s">
        <v>1420</v>
      </c>
      <c r="AK6" s="1449" t="s">
        <v>1421</v>
      </c>
    </row>
    <row r="7" spans="1:37" s="1086" customFormat="1" ht="16.899999999999999" customHeight="1">
      <c r="A7" s="1449"/>
      <c r="B7" s="1449"/>
      <c r="C7" s="1449"/>
      <c r="D7" s="1449" t="s">
        <v>735</v>
      </c>
      <c r="E7" s="1450" t="s">
        <v>1425</v>
      </c>
      <c r="F7" s="1451"/>
      <c r="G7" s="1451"/>
      <c r="H7" s="1451"/>
      <c r="I7" s="1452"/>
      <c r="J7" s="1449"/>
      <c r="K7" s="1461"/>
      <c r="L7" s="1449"/>
      <c r="M7" s="1449"/>
      <c r="N7" s="1461"/>
      <c r="O7" s="1461"/>
      <c r="P7" s="1461"/>
      <c r="Q7" s="1449"/>
      <c r="R7" s="1461"/>
      <c r="S7" s="1461"/>
      <c r="T7" s="1461"/>
      <c r="U7" s="1449"/>
      <c r="V7" s="1449"/>
      <c r="W7" s="1461"/>
      <c r="X7" s="1449"/>
      <c r="Y7" s="1449"/>
      <c r="Z7" s="1449"/>
      <c r="AA7" s="1461"/>
      <c r="AB7" s="1449"/>
      <c r="AC7" s="1449"/>
      <c r="AD7" s="1461"/>
      <c r="AE7" s="1449"/>
      <c r="AF7" s="1461"/>
      <c r="AG7" s="1449"/>
      <c r="AH7" s="1449"/>
      <c r="AI7" s="1461"/>
      <c r="AJ7" s="1449"/>
      <c r="AK7" s="1449"/>
    </row>
    <row r="8" spans="1:37" s="1086" customFormat="1" ht="15" customHeight="1">
      <c r="A8" s="1449"/>
      <c r="B8" s="1449"/>
      <c r="C8" s="1449"/>
      <c r="D8" s="1449"/>
      <c r="E8" s="1453" t="s">
        <v>1422</v>
      </c>
      <c r="F8" s="1454"/>
      <c r="G8" s="1455"/>
      <c r="H8" s="1453" t="s">
        <v>1426</v>
      </c>
      <c r="I8" s="1455"/>
      <c r="J8" s="1449"/>
      <c r="K8" s="1461"/>
      <c r="L8" s="1449"/>
      <c r="M8" s="1449"/>
      <c r="N8" s="1461"/>
      <c r="O8" s="1461"/>
      <c r="P8" s="1461"/>
      <c r="Q8" s="1449"/>
      <c r="R8" s="1461"/>
      <c r="S8" s="1461"/>
      <c r="T8" s="1461"/>
      <c r="U8" s="1449"/>
      <c r="V8" s="1449"/>
      <c r="W8" s="1461"/>
      <c r="X8" s="1449"/>
      <c r="Y8" s="1449"/>
      <c r="Z8" s="1449"/>
      <c r="AA8" s="1461"/>
      <c r="AB8" s="1449"/>
      <c r="AC8" s="1449"/>
      <c r="AD8" s="1461"/>
      <c r="AE8" s="1449"/>
      <c r="AF8" s="1461"/>
      <c r="AG8" s="1449"/>
      <c r="AH8" s="1449"/>
      <c r="AI8" s="1461"/>
      <c r="AJ8" s="1449"/>
      <c r="AK8" s="1449"/>
    </row>
    <row r="9" spans="1:37" s="1086" customFormat="1" ht="7.5" customHeight="1">
      <c r="A9" s="1449"/>
      <c r="B9" s="1449"/>
      <c r="C9" s="1449"/>
      <c r="D9" s="1449"/>
      <c r="E9" s="1456"/>
      <c r="F9" s="1457"/>
      <c r="G9" s="1458"/>
      <c r="H9" s="1456"/>
      <c r="I9" s="1458"/>
      <c r="J9" s="1449"/>
      <c r="K9" s="1461"/>
      <c r="L9" s="1449"/>
      <c r="M9" s="1449"/>
      <c r="N9" s="1461"/>
      <c r="O9" s="1461"/>
      <c r="P9" s="1461"/>
      <c r="Q9" s="1449"/>
      <c r="R9" s="1461"/>
      <c r="S9" s="1461"/>
      <c r="T9" s="1461"/>
      <c r="U9" s="1449"/>
      <c r="V9" s="1449"/>
      <c r="W9" s="1461"/>
      <c r="X9" s="1449"/>
      <c r="Y9" s="1449"/>
      <c r="Z9" s="1449"/>
      <c r="AA9" s="1461"/>
      <c r="AB9" s="1449"/>
      <c r="AC9" s="1449"/>
      <c r="AD9" s="1461"/>
      <c r="AE9" s="1449"/>
      <c r="AF9" s="1461"/>
      <c r="AG9" s="1449"/>
      <c r="AH9" s="1449"/>
      <c r="AI9" s="1461"/>
      <c r="AJ9" s="1449"/>
      <c r="AK9" s="1449"/>
    </row>
    <row r="10" spans="1:37" s="1086" customFormat="1" ht="30" customHeight="1">
      <c r="A10" s="1449"/>
      <c r="B10" s="1449"/>
      <c r="C10" s="1449"/>
      <c r="D10" s="1449"/>
      <c r="E10" s="1114" t="s">
        <v>71</v>
      </c>
      <c r="F10" s="1114" t="s">
        <v>1427</v>
      </c>
      <c r="G10" s="1114" t="s">
        <v>362</v>
      </c>
      <c r="H10" s="1114" t="s">
        <v>1428</v>
      </c>
      <c r="I10" s="1114" t="s">
        <v>1429</v>
      </c>
      <c r="J10" s="1449"/>
      <c r="K10" s="1462"/>
      <c r="L10" s="1449"/>
      <c r="M10" s="1449"/>
      <c r="N10" s="1462"/>
      <c r="O10" s="1462"/>
      <c r="P10" s="1462"/>
      <c r="Q10" s="1449"/>
      <c r="R10" s="1462"/>
      <c r="S10" s="1462"/>
      <c r="T10" s="1462"/>
      <c r="U10" s="1449"/>
      <c r="V10" s="1449"/>
      <c r="W10" s="1462"/>
      <c r="X10" s="1449"/>
      <c r="Y10" s="1449"/>
      <c r="Z10" s="1449"/>
      <c r="AA10" s="1462"/>
      <c r="AB10" s="1449"/>
      <c r="AC10" s="1449"/>
      <c r="AD10" s="1462"/>
      <c r="AE10" s="1449"/>
      <c r="AF10" s="1462"/>
      <c r="AG10" s="1449"/>
      <c r="AH10" s="1449"/>
      <c r="AI10" s="1462"/>
      <c r="AJ10" s="1449"/>
      <c r="AK10" s="1449"/>
    </row>
    <row r="11" spans="1:37" s="1083" customFormat="1" ht="12" customHeight="1">
      <c r="A11" s="1082">
        <v>1</v>
      </c>
      <c r="B11" s="1082">
        <v>2</v>
      </c>
      <c r="C11" s="1082">
        <v>3</v>
      </c>
      <c r="D11" s="1082">
        <v>4</v>
      </c>
      <c r="E11" s="1082">
        <v>5</v>
      </c>
      <c r="F11" s="1082">
        <v>6</v>
      </c>
      <c r="G11" s="1082">
        <v>7</v>
      </c>
      <c r="H11" s="1082">
        <v>8</v>
      </c>
      <c r="I11" s="1082">
        <v>9</v>
      </c>
      <c r="J11" s="1082">
        <v>10</v>
      </c>
      <c r="K11" s="1082">
        <v>11</v>
      </c>
      <c r="L11" s="1082">
        <v>12</v>
      </c>
      <c r="M11" s="1082">
        <v>13</v>
      </c>
      <c r="N11" s="1082">
        <v>14</v>
      </c>
      <c r="O11" s="1082">
        <v>15</v>
      </c>
      <c r="P11" s="1082">
        <v>16</v>
      </c>
      <c r="Q11" s="1082">
        <v>17</v>
      </c>
      <c r="R11" s="1082">
        <v>18</v>
      </c>
      <c r="S11" s="1082">
        <v>19</v>
      </c>
      <c r="T11" s="1082">
        <v>20</v>
      </c>
      <c r="U11" s="1082">
        <v>21</v>
      </c>
      <c r="V11" s="1082">
        <v>22</v>
      </c>
      <c r="W11" s="1082">
        <v>23</v>
      </c>
      <c r="X11" s="1082">
        <v>24</v>
      </c>
      <c r="Y11" s="1082">
        <v>25</v>
      </c>
      <c r="Z11" s="1082">
        <v>26</v>
      </c>
      <c r="AA11" s="1082">
        <v>27</v>
      </c>
      <c r="AB11" s="1082">
        <v>28</v>
      </c>
      <c r="AC11" s="1082">
        <v>29</v>
      </c>
      <c r="AD11" s="1082">
        <v>30</v>
      </c>
      <c r="AE11" s="1082">
        <v>26</v>
      </c>
      <c r="AF11" s="1080"/>
      <c r="AG11" s="1080"/>
      <c r="AH11" s="1080"/>
      <c r="AI11" s="1080"/>
    </row>
    <row r="12" spans="1:37" s="1086" customFormat="1" ht="27.6" customHeight="1">
      <c r="A12" s="1084"/>
      <c r="B12" s="1114" t="s">
        <v>1483</v>
      </c>
      <c r="C12" s="1084"/>
      <c r="D12" s="1084">
        <f t="shared" ref="D12:AD12" si="0">SUM(D13:D19)</f>
        <v>5836574.4299999997</v>
      </c>
      <c r="E12" s="1084">
        <f t="shared" si="0"/>
        <v>1395064.7080000001</v>
      </c>
      <c r="F12" s="1084">
        <f t="shared" si="0"/>
        <v>387397.55</v>
      </c>
      <c r="G12" s="1084">
        <f t="shared" si="0"/>
        <v>1007667.1579999999</v>
      </c>
      <c r="H12" s="1084">
        <f t="shared" si="0"/>
        <v>115331.35488407173</v>
      </c>
      <c r="I12" s="1084">
        <f t="shared" si="0"/>
        <v>4441509.7220000001</v>
      </c>
      <c r="J12" s="1084">
        <f t="shared" si="0"/>
        <v>917677</v>
      </c>
      <c r="K12" s="1084">
        <f t="shared" si="0"/>
        <v>86325</v>
      </c>
      <c r="L12" s="1084">
        <f t="shared" si="0"/>
        <v>572300</v>
      </c>
      <c r="M12" s="1084">
        <f>SUM(M13:M19)</f>
        <v>259052</v>
      </c>
      <c r="N12" s="1084">
        <f t="shared" ref="N12:U12" si="1">SUM(N13:N19)</f>
        <v>14066</v>
      </c>
      <c r="O12" s="1084">
        <f t="shared" si="1"/>
        <v>2064</v>
      </c>
      <c r="P12" s="1084">
        <f t="shared" si="1"/>
        <v>5492</v>
      </c>
      <c r="Q12" s="1084">
        <f t="shared" si="1"/>
        <v>6510</v>
      </c>
      <c r="R12" s="1084">
        <f t="shared" si="1"/>
        <v>571561</v>
      </c>
      <c r="S12" s="1084">
        <f t="shared" si="1"/>
        <v>32609</v>
      </c>
      <c r="T12" s="1084">
        <f t="shared" si="1"/>
        <v>373580</v>
      </c>
      <c r="U12" s="1084">
        <f t="shared" si="1"/>
        <v>165372</v>
      </c>
      <c r="V12" s="1084">
        <f>SUM(V13:V19)</f>
        <v>384596</v>
      </c>
      <c r="W12" s="1084">
        <f>SUM(W13:W19)</f>
        <v>80194</v>
      </c>
      <c r="X12" s="1084">
        <f t="shared" si="0"/>
        <v>204212</v>
      </c>
      <c r="Y12" s="1084">
        <f t="shared" si="0"/>
        <v>100190</v>
      </c>
      <c r="Z12" s="1085">
        <f t="shared" si="0"/>
        <v>132299.92286600001</v>
      </c>
      <c r="AA12" s="1085">
        <f t="shared" si="0"/>
        <v>15332.935083999999</v>
      </c>
      <c r="AB12" s="1085">
        <f t="shared" si="0"/>
        <v>103593.7914474</v>
      </c>
      <c r="AC12" s="1085">
        <f t="shared" si="0"/>
        <v>13373.196334600001</v>
      </c>
      <c r="AD12" s="1085">
        <f t="shared" si="0"/>
        <v>79.239828900000006</v>
      </c>
      <c r="AE12" s="1085"/>
      <c r="AF12" s="1080"/>
      <c r="AG12" s="1080"/>
      <c r="AH12" s="1080"/>
      <c r="AI12" s="1086">
        <f>W12-K12</f>
        <v>-6131</v>
      </c>
      <c r="AJ12" s="1086">
        <f>X12-L12</f>
        <v>-368088</v>
      </c>
      <c r="AK12" s="1086">
        <f>Y12-M12</f>
        <v>-158862</v>
      </c>
    </row>
    <row r="13" spans="1:37" s="1080" customFormat="1" ht="75" customHeight="1">
      <c r="A13" s="1087">
        <v>1</v>
      </c>
      <c r="B13" s="1088" t="s">
        <v>1430</v>
      </c>
      <c r="C13" s="1087" t="s">
        <v>1431</v>
      </c>
      <c r="D13" s="1087">
        <v>35989</v>
      </c>
      <c r="E13" s="1087">
        <v>9304</v>
      </c>
      <c r="F13" s="1087">
        <v>0</v>
      </c>
      <c r="G13" s="1087">
        <v>9304</v>
      </c>
      <c r="H13" s="1087">
        <v>1.1859999999999999</v>
      </c>
      <c r="I13" s="1087">
        <v>26685</v>
      </c>
      <c r="J13" s="1087"/>
      <c r="K13" s="1087"/>
      <c r="L13" s="1087">
        <v>0</v>
      </c>
      <c r="M13" s="1087">
        <v>0</v>
      </c>
      <c r="N13" s="1089">
        <f>P13+Q13</f>
        <v>2200</v>
      </c>
      <c r="O13" s="1089"/>
      <c r="P13" s="1089">
        <v>1320</v>
      </c>
      <c r="Q13" s="1089">
        <v>880</v>
      </c>
      <c r="R13" s="1089">
        <f>S13</f>
        <v>2064</v>
      </c>
      <c r="S13" s="1089">
        <v>2064</v>
      </c>
      <c r="T13" s="1089"/>
      <c r="U13" s="1089"/>
      <c r="V13" s="1087">
        <v>2550</v>
      </c>
      <c r="W13" s="1087">
        <v>350</v>
      </c>
      <c r="X13" s="1087">
        <v>1320</v>
      </c>
      <c r="Y13" s="1087">
        <v>880</v>
      </c>
      <c r="Z13" s="1089"/>
      <c r="AA13" s="1089"/>
      <c r="AB13" s="1089"/>
      <c r="AC13" s="1089"/>
      <c r="AD13" s="1089">
        <v>0</v>
      </c>
      <c r="AE13" s="1090" t="s">
        <v>1452</v>
      </c>
      <c r="AF13" s="1091"/>
      <c r="AG13" s="1087">
        <v>1320</v>
      </c>
      <c r="AH13" s="1087">
        <v>880</v>
      </c>
      <c r="AI13" s="1091">
        <f>K13-W13</f>
        <v>-350</v>
      </c>
      <c r="AJ13" s="1081"/>
      <c r="AK13" s="1081"/>
    </row>
    <row r="14" spans="1:37" s="1080" customFormat="1" ht="89.25">
      <c r="A14" s="1087">
        <v>2</v>
      </c>
      <c r="B14" s="1088" t="s">
        <v>1432</v>
      </c>
      <c r="C14" s="1087" t="s">
        <v>1433</v>
      </c>
      <c r="D14" s="1087">
        <v>204011</v>
      </c>
      <c r="E14" s="1087">
        <v>30696</v>
      </c>
      <c r="F14" s="1087">
        <v>0</v>
      </c>
      <c r="G14" s="1087">
        <v>30696</v>
      </c>
      <c r="H14" s="1087">
        <v>7.7028888888888902</v>
      </c>
      <c r="I14" s="1087">
        <v>173315</v>
      </c>
      <c r="J14" s="1087">
        <v>95152</v>
      </c>
      <c r="K14" s="1087">
        <v>2686</v>
      </c>
      <c r="L14" s="1087">
        <v>55480</v>
      </c>
      <c r="M14" s="1087">
        <v>36986</v>
      </c>
      <c r="N14" s="1089">
        <f>O14</f>
        <v>2064</v>
      </c>
      <c r="O14" s="1089">
        <v>2064</v>
      </c>
      <c r="P14" s="1089"/>
      <c r="Q14" s="1089"/>
      <c r="R14" s="1089">
        <f>T14+U14</f>
        <v>23266</v>
      </c>
      <c r="S14" s="1089"/>
      <c r="T14" s="1089">
        <v>13960</v>
      </c>
      <c r="U14" s="1089">
        <v>9306</v>
      </c>
      <c r="V14" s="1087">
        <v>73950</v>
      </c>
      <c r="W14" s="1087">
        <v>4750</v>
      </c>
      <c r="X14" s="1087">
        <v>41520</v>
      </c>
      <c r="Y14" s="1087">
        <v>27680</v>
      </c>
      <c r="Z14" s="1089">
        <v>34531.400000000009</v>
      </c>
      <c r="AA14" s="1089">
        <v>1623.4</v>
      </c>
      <c r="AB14" s="1089">
        <v>19744.800000000003</v>
      </c>
      <c r="AC14" s="1089">
        <v>13163.2</v>
      </c>
      <c r="AD14" s="1089">
        <v>36</v>
      </c>
      <c r="AE14" s="1090" t="s">
        <v>1450</v>
      </c>
      <c r="AF14" s="1081">
        <f>W14-K14</f>
        <v>2064</v>
      </c>
      <c r="AG14" s="1081"/>
      <c r="AH14" s="1081"/>
      <c r="AI14" s="1081"/>
      <c r="AJ14" s="1081"/>
      <c r="AK14" s="1081"/>
    </row>
    <row r="15" spans="1:37" ht="89.25">
      <c r="A15" s="1087">
        <v>3</v>
      </c>
      <c r="B15" s="1092" t="s">
        <v>1434</v>
      </c>
      <c r="C15" s="1093" t="s">
        <v>1435</v>
      </c>
      <c r="D15" s="1094">
        <v>725285</v>
      </c>
      <c r="E15" s="1094">
        <v>143769</v>
      </c>
      <c r="F15" s="1094">
        <v>49894</v>
      </c>
      <c r="G15" s="1094">
        <v>93875</v>
      </c>
      <c r="H15" s="1179">
        <v>25.465995182833371</v>
      </c>
      <c r="I15" s="1094">
        <v>581516</v>
      </c>
      <c r="J15" s="1094">
        <v>21639</v>
      </c>
      <c r="K15" s="1094">
        <v>13639</v>
      </c>
      <c r="L15" s="1094">
        <v>4000</v>
      </c>
      <c r="M15" s="1094">
        <v>4000</v>
      </c>
      <c r="N15" s="1096"/>
      <c r="O15" s="1096"/>
      <c r="P15" s="1096"/>
      <c r="Q15" s="1096"/>
      <c r="R15" s="1096">
        <f>S15+T15+U15</f>
        <v>15349</v>
      </c>
      <c r="S15" s="1096">
        <v>8549</v>
      </c>
      <c r="T15" s="1096">
        <v>3400</v>
      </c>
      <c r="U15" s="1096">
        <v>3400</v>
      </c>
      <c r="V15" s="1094">
        <v>6290</v>
      </c>
      <c r="W15" s="1094">
        <v>5090</v>
      </c>
      <c r="X15" s="1094">
        <v>600</v>
      </c>
      <c r="Y15" s="1094">
        <v>600</v>
      </c>
      <c r="Z15" s="1096">
        <v>4974.43</v>
      </c>
      <c r="AA15" s="1096">
        <v>4974.43</v>
      </c>
      <c r="AB15" s="1096"/>
      <c r="AC15" s="1096"/>
      <c r="AD15" s="1096">
        <v>23</v>
      </c>
      <c r="AE15" s="1097" t="s">
        <v>1451</v>
      </c>
      <c r="AF15" s="1098"/>
      <c r="AG15" s="1099"/>
      <c r="AH15" s="1091"/>
      <c r="AI15" s="1091"/>
      <c r="AJ15" s="1091"/>
      <c r="AK15" s="1091"/>
    </row>
    <row r="16" spans="1:37" ht="107.45" customHeight="1">
      <c r="A16" s="1087">
        <v>4</v>
      </c>
      <c r="B16" s="1092" t="s">
        <v>23</v>
      </c>
      <c r="C16" s="1093" t="s">
        <v>1436</v>
      </c>
      <c r="D16" s="1094">
        <v>3193731.75</v>
      </c>
      <c r="E16" s="1094">
        <v>621179.64</v>
      </c>
      <c r="F16" s="1094">
        <v>0</v>
      </c>
      <c r="G16" s="1095">
        <v>621179.64</v>
      </c>
      <c r="H16" s="1179">
        <v>115297</v>
      </c>
      <c r="I16" s="1094">
        <v>2572552.11</v>
      </c>
      <c r="J16" s="1094">
        <v>526886</v>
      </c>
      <c r="K16" s="1094"/>
      <c r="L16" s="1094">
        <v>368820</v>
      </c>
      <c r="M16" s="1094">
        <v>158066</v>
      </c>
      <c r="N16" s="1096"/>
      <c r="O16" s="1096"/>
      <c r="P16" s="1096"/>
      <c r="Q16" s="1096"/>
      <c r="R16" s="1096">
        <f>U16+T16</f>
        <v>508886</v>
      </c>
      <c r="S16" s="1096"/>
      <c r="T16" s="1096">
        <v>356220</v>
      </c>
      <c r="U16" s="1096">
        <v>152666</v>
      </c>
      <c r="V16" s="1094">
        <v>40000</v>
      </c>
      <c r="W16" s="1094">
        <v>22000</v>
      </c>
      <c r="X16" s="1094">
        <v>12600</v>
      </c>
      <c r="Y16" s="1094">
        <v>5400</v>
      </c>
      <c r="Z16" s="1096">
        <v>7167.93156</v>
      </c>
      <c r="AA16" s="1096">
        <v>6467.9437779999998</v>
      </c>
      <c r="AB16" s="1096">
        <v>489.99144739999997</v>
      </c>
      <c r="AC16" s="1096">
        <v>209.99633459999998</v>
      </c>
      <c r="AD16" s="1096">
        <v>17.919828899999999</v>
      </c>
      <c r="AE16" s="1097" t="s">
        <v>1437</v>
      </c>
      <c r="AF16" s="1091"/>
      <c r="AG16" s="1091"/>
      <c r="AH16" s="1091"/>
      <c r="AI16" s="1091"/>
      <c r="AJ16" s="1091"/>
      <c r="AK16" s="1091"/>
    </row>
    <row r="17" spans="1:38" ht="54" customHeight="1">
      <c r="A17" s="1087">
        <v>5</v>
      </c>
      <c r="B17" s="1092" t="s">
        <v>1438</v>
      </c>
      <c r="C17" s="1100" t="s">
        <v>1439</v>
      </c>
      <c r="D17" s="1094">
        <v>861404</v>
      </c>
      <c r="E17" s="1094">
        <v>151144</v>
      </c>
      <c r="F17" s="1094">
        <v>0</v>
      </c>
      <c r="G17" s="1094">
        <v>151144</v>
      </c>
      <c r="H17" s="1179" t="s">
        <v>1440</v>
      </c>
      <c r="I17" s="1094">
        <v>710260</v>
      </c>
      <c r="J17" s="1094">
        <v>140000</v>
      </c>
      <c r="K17" s="1094">
        <v>20000</v>
      </c>
      <c r="L17" s="1094">
        <v>60000</v>
      </c>
      <c r="M17" s="1094">
        <v>60000</v>
      </c>
      <c r="N17" s="1096"/>
      <c r="O17" s="1096"/>
      <c r="P17" s="1096"/>
      <c r="Q17" s="1096"/>
      <c r="R17" s="1096">
        <v>6000</v>
      </c>
      <c r="S17" s="1096">
        <v>6000</v>
      </c>
      <c r="T17" s="1096"/>
      <c r="U17" s="1096"/>
      <c r="V17" s="1094">
        <v>134000</v>
      </c>
      <c r="W17" s="1094">
        <v>14000</v>
      </c>
      <c r="X17" s="1094">
        <v>60000</v>
      </c>
      <c r="Y17" s="1094">
        <v>60000</v>
      </c>
      <c r="Z17" s="1096">
        <v>2267.161306</v>
      </c>
      <c r="AA17" s="1096">
        <v>2267.161306</v>
      </c>
      <c r="AB17" s="1096">
        <v>0</v>
      </c>
      <c r="AC17" s="1096">
        <v>0</v>
      </c>
      <c r="AD17" s="1096">
        <v>1.7</v>
      </c>
      <c r="AE17" s="1097" t="s">
        <v>1441</v>
      </c>
      <c r="AF17" s="1091"/>
      <c r="AG17" s="1091"/>
      <c r="AH17" s="1091"/>
      <c r="AI17" s="1091"/>
      <c r="AJ17" s="1091"/>
      <c r="AK17" s="1091"/>
    </row>
    <row r="18" spans="1:38" ht="63.75">
      <c r="A18" s="1087">
        <v>6</v>
      </c>
      <c r="B18" s="1101" t="s">
        <v>1442</v>
      </c>
      <c r="C18" s="1102" t="s">
        <v>1443</v>
      </c>
      <c r="D18" s="1094">
        <v>397063</v>
      </c>
      <c r="E18" s="1094">
        <v>397063</v>
      </c>
      <c r="F18" s="1094">
        <v>337503.55</v>
      </c>
      <c r="G18" s="1094">
        <v>59559.45</v>
      </c>
      <c r="H18" s="1179">
        <v>0</v>
      </c>
      <c r="I18" s="1094">
        <v>0</v>
      </c>
      <c r="J18" s="1094">
        <v>134000</v>
      </c>
      <c r="K18" s="1094">
        <v>50000</v>
      </c>
      <c r="L18" s="1094">
        <v>84000</v>
      </c>
      <c r="M18" s="1094">
        <v>0</v>
      </c>
      <c r="N18" s="1103"/>
      <c r="O18" s="1103"/>
      <c r="P18" s="1103"/>
      <c r="Q18" s="1103"/>
      <c r="R18" s="1094">
        <f>S18</f>
        <v>15996</v>
      </c>
      <c r="S18" s="1094">
        <v>15996</v>
      </c>
      <c r="T18" s="1094"/>
      <c r="U18" s="1103"/>
      <c r="V18" s="1094">
        <v>118004</v>
      </c>
      <c r="W18" s="1094">
        <v>34004</v>
      </c>
      <c r="X18" s="1094">
        <v>84000</v>
      </c>
      <c r="Y18" s="1103">
        <v>0</v>
      </c>
      <c r="Z18" s="1094">
        <v>83359</v>
      </c>
      <c r="AA18" s="1094">
        <v>0</v>
      </c>
      <c r="AB18" s="1094">
        <v>83359</v>
      </c>
      <c r="AC18" s="1094">
        <v>0</v>
      </c>
      <c r="AD18" s="1104">
        <v>0.62</v>
      </c>
      <c r="AE18" s="1101" t="s">
        <v>1444</v>
      </c>
      <c r="AF18" s="1091"/>
      <c r="AG18" s="1091"/>
      <c r="AH18" s="1091"/>
      <c r="AI18" s="1091"/>
      <c r="AJ18" s="1091"/>
      <c r="AK18" s="1091"/>
    </row>
    <row r="19" spans="1:38" s="1091" customFormat="1" ht="51">
      <c r="A19" s="1087">
        <v>7</v>
      </c>
      <c r="B19" s="1101" t="s">
        <v>1445</v>
      </c>
      <c r="C19" s="1102" t="s">
        <v>1446</v>
      </c>
      <c r="D19" s="1094">
        <v>419090.68</v>
      </c>
      <c r="E19" s="1094">
        <v>41909.067999999999</v>
      </c>
      <c r="F19" s="1094"/>
      <c r="G19" s="1094">
        <v>41909.067999999999</v>
      </c>
      <c r="H19" s="1179"/>
      <c r="I19" s="1094">
        <v>377181.61200000002</v>
      </c>
      <c r="J19" s="1094">
        <v>0</v>
      </c>
      <c r="K19" s="1094">
        <v>0</v>
      </c>
      <c r="L19" s="1094">
        <v>0</v>
      </c>
      <c r="M19" s="1094">
        <v>0</v>
      </c>
      <c r="N19" s="1094">
        <f>P19+Q19</f>
        <v>9802</v>
      </c>
      <c r="O19" s="1094"/>
      <c r="P19" s="1094">
        <v>4172</v>
      </c>
      <c r="Q19" s="1094">
        <v>5630</v>
      </c>
      <c r="R19" s="1094"/>
      <c r="S19" s="1094"/>
      <c r="T19" s="1094"/>
      <c r="U19" s="1094"/>
      <c r="V19" s="1094">
        <f>X19+Y19</f>
        <v>9802</v>
      </c>
      <c r="W19" s="1094">
        <v>0</v>
      </c>
      <c r="X19" s="1094">
        <v>4172</v>
      </c>
      <c r="Y19" s="1094">
        <v>5630</v>
      </c>
      <c r="Z19" s="1094">
        <v>0</v>
      </c>
      <c r="AA19" s="1094">
        <v>0</v>
      </c>
      <c r="AB19" s="1094">
        <v>0</v>
      </c>
      <c r="AC19" s="1094">
        <v>0</v>
      </c>
      <c r="AD19" s="1094"/>
      <c r="AE19" s="1101" t="s">
        <v>1447</v>
      </c>
      <c r="AF19" s="1094">
        <v>10390</v>
      </c>
      <c r="AG19" s="1094">
        <v>0</v>
      </c>
      <c r="AH19" s="1094">
        <v>4760</v>
      </c>
      <c r="AI19" s="1094">
        <v>5630</v>
      </c>
      <c r="AL19" s="1105"/>
    </row>
    <row r="21" spans="1:38" ht="51" hidden="1">
      <c r="B21" s="1107" t="s">
        <v>1448</v>
      </c>
    </row>
  </sheetData>
  <mergeCells count="48">
    <mergeCell ref="A1:I1"/>
    <mergeCell ref="A3:AE3"/>
    <mergeCell ref="A4:AE4"/>
    <mergeCell ref="A5:A10"/>
    <mergeCell ref="B5:B10"/>
    <mergeCell ref="C5:I5"/>
    <mergeCell ref="J5:M5"/>
    <mergeCell ref="N5:Q5"/>
    <mergeCell ref="R5:U5"/>
    <mergeCell ref="AD6:AD10"/>
    <mergeCell ref="S6:S10"/>
    <mergeCell ref="T6:T10"/>
    <mergeCell ref="U6:U10"/>
    <mergeCell ref="V6:V10"/>
    <mergeCell ref="W6:W10"/>
    <mergeCell ref="X6:X10"/>
    <mergeCell ref="AI5:AK5"/>
    <mergeCell ref="C6:C10"/>
    <mergeCell ref="D6:I6"/>
    <mergeCell ref="J6:J10"/>
    <mergeCell ref="K6:K10"/>
    <mergeCell ref="L6:L10"/>
    <mergeCell ref="R6:R10"/>
    <mergeCell ref="V5:Y5"/>
    <mergeCell ref="Z5:AD5"/>
    <mergeCell ref="AE5:AE10"/>
    <mergeCell ref="AF5:AH5"/>
    <mergeCell ref="M6:M10"/>
    <mergeCell ref="N6:N10"/>
    <mergeCell ref="O6:O10"/>
    <mergeCell ref="P6:P10"/>
    <mergeCell ref="Q6:Q10"/>
    <mergeCell ref="D7:D10"/>
    <mergeCell ref="E7:I7"/>
    <mergeCell ref="E8:G9"/>
    <mergeCell ref="H8:I9"/>
    <mergeCell ref="A2:AK2"/>
    <mergeCell ref="AF6:AF10"/>
    <mergeCell ref="AG6:AG10"/>
    <mergeCell ref="AH6:AH10"/>
    <mergeCell ref="AI6:AI10"/>
    <mergeCell ref="AJ6:AJ10"/>
    <mergeCell ref="AK6:AK10"/>
    <mergeCell ref="Y6:Y10"/>
    <mergeCell ref="Z6:Z10"/>
    <mergeCell ref="AA6:AA10"/>
    <mergeCell ref="AB6:AB10"/>
    <mergeCell ref="AC6:AC10"/>
  </mergeCells>
  <pageMargins left="0.2" right="0.19" top="0.48" bottom="0.23" header="0.3" footer="0.2"/>
  <pageSetup paperSize="9" scale="4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workbookViewId="0">
      <selection activeCell="L24" sqref="L24:L34"/>
    </sheetView>
  </sheetViews>
  <sheetFormatPr defaultColWidth="9.140625" defaultRowHeight="15"/>
  <cols>
    <col min="1" max="1" width="6.42578125" style="1181" customWidth="1"/>
    <col min="2" max="2" width="46" style="7" customWidth="1"/>
    <col min="3" max="3" width="16.85546875" style="24" customWidth="1"/>
    <col min="4" max="4" width="25.7109375" style="24" hidden="1" customWidth="1"/>
    <col min="5" max="5" width="11.28515625" style="10" hidden="1" customWidth="1"/>
    <col min="6" max="6" width="11" style="10" hidden="1" customWidth="1"/>
    <col min="7" max="7" width="12" style="53" hidden="1" customWidth="1"/>
    <col min="8" max="8" width="15" style="50" hidden="1" customWidth="1"/>
    <col min="9" max="9" width="10.5703125" style="406" hidden="1" customWidth="1"/>
    <col min="10" max="10" width="14.140625" style="406" customWidth="1"/>
    <col min="11" max="11" width="13.7109375" style="407" customWidth="1"/>
    <col min="12" max="12" width="15.42578125" style="407" customWidth="1"/>
    <col min="13" max="13" width="16.140625" style="406" customWidth="1"/>
    <col min="14" max="15" width="14.42578125" style="408" customWidth="1"/>
    <col min="16" max="17" width="14.42578125" style="406" customWidth="1"/>
    <col min="18" max="18" width="15.5703125" style="1182" customWidth="1"/>
    <col min="19" max="19" width="10.28515625" style="1182" bestFit="1" customWidth="1"/>
    <col min="20" max="16384" width="9.140625" style="1182"/>
  </cols>
  <sheetData>
    <row r="1" spans="1:19" ht="15" customHeight="1">
      <c r="A1" s="1332" t="s">
        <v>1486</v>
      </c>
      <c r="B1" s="1332"/>
      <c r="C1" s="1332"/>
      <c r="D1" s="1332"/>
      <c r="E1" s="1332"/>
      <c r="F1" s="1332"/>
      <c r="G1" s="1332"/>
      <c r="H1" s="1332"/>
      <c r="I1" s="1332"/>
      <c r="J1" s="1332"/>
      <c r="K1" s="1332"/>
      <c r="L1" s="1332"/>
      <c r="M1" s="1332"/>
      <c r="N1" s="40"/>
      <c r="O1" s="40"/>
      <c r="P1" s="1180"/>
      <c r="Q1" s="1180"/>
    </row>
    <row r="2" spans="1:19" ht="15.75" customHeight="1">
      <c r="A2" s="1333"/>
      <c r="B2" s="1334"/>
      <c r="C2" s="57"/>
      <c r="H2" s="1335" t="s">
        <v>15</v>
      </c>
      <c r="I2" s="1335"/>
      <c r="J2" s="1335"/>
      <c r="K2" s="1335"/>
      <c r="L2" s="1335"/>
      <c r="M2" s="1335"/>
      <c r="N2" s="41"/>
      <c r="O2" s="41"/>
      <c r="P2" s="12"/>
      <c r="Q2" s="12"/>
    </row>
    <row r="3" spans="1:19" ht="12.75" customHeight="1">
      <c r="A3" s="1469" t="s">
        <v>0</v>
      </c>
      <c r="B3" s="1470" t="s">
        <v>346</v>
      </c>
      <c r="C3" s="1470" t="s">
        <v>345</v>
      </c>
      <c r="D3" s="1470" t="s">
        <v>69</v>
      </c>
      <c r="E3" s="1471" t="s">
        <v>70</v>
      </c>
      <c r="F3" s="1471"/>
      <c r="G3" s="1396" t="s">
        <v>57</v>
      </c>
      <c r="H3" s="1472" t="s">
        <v>12</v>
      </c>
      <c r="I3" s="1473" t="s">
        <v>335</v>
      </c>
      <c r="J3" s="1473" t="s">
        <v>1487</v>
      </c>
      <c r="K3" s="1474" t="s">
        <v>1484</v>
      </c>
      <c r="L3" s="1474" t="s">
        <v>1485</v>
      </c>
      <c r="M3" s="1475" t="s">
        <v>77</v>
      </c>
      <c r="N3" s="371"/>
      <c r="O3" s="371"/>
      <c r="P3" s="372"/>
      <c r="Q3" s="372"/>
    </row>
    <row r="4" spans="1:19" ht="12.75" customHeight="1">
      <c r="A4" s="1337"/>
      <c r="B4" s="1340"/>
      <c r="C4" s="1340"/>
      <c r="D4" s="1340"/>
      <c r="E4" s="1471"/>
      <c r="F4" s="1471"/>
      <c r="G4" s="1344"/>
      <c r="H4" s="1323"/>
      <c r="I4" s="1326"/>
      <c r="J4" s="1326"/>
      <c r="K4" s="1329"/>
      <c r="L4" s="1329"/>
      <c r="M4" s="1475"/>
      <c r="N4" s="371"/>
      <c r="O4" s="373">
        <v>4738516</v>
      </c>
      <c r="P4" s="372"/>
      <c r="Q4" s="372"/>
    </row>
    <row r="5" spans="1:19" ht="16.5" customHeight="1">
      <c r="A5" s="1337"/>
      <c r="B5" s="1340"/>
      <c r="C5" s="1340"/>
      <c r="D5" s="1340"/>
      <c r="E5" s="1471"/>
      <c r="F5" s="1471"/>
      <c r="G5" s="1344"/>
      <c r="H5" s="1323"/>
      <c r="I5" s="1326"/>
      <c r="J5" s="1326"/>
      <c r="K5" s="1329"/>
      <c r="L5" s="1329"/>
      <c r="M5" s="1475"/>
      <c r="N5" s="371"/>
      <c r="O5" s="371"/>
      <c r="P5" s="372"/>
      <c r="Q5" s="372"/>
    </row>
    <row r="6" spans="1:19" ht="9.6" hidden="1" customHeight="1">
      <c r="A6" s="1337"/>
      <c r="B6" s="1340"/>
      <c r="C6" s="1340"/>
      <c r="D6" s="1340"/>
      <c r="E6" s="1471"/>
      <c r="F6" s="1471"/>
      <c r="G6" s="1344"/>
      <c r="H6" s="1323"/>
      <c r="I6" s="1326"/>
      <c r="J6" s="1326"/>
      <c r="K6" s="1329"/>
      <c r="L6" s="1329"/>
      <c r="M6" s="1475"/>
      <c r="N6" s="371"/>
      <c r="O6" s="371"/>
      <c r="P6" s="372"/>
      <c r="Q6" s="372"/>
    </row>
    <row r="7" spans="1:19" ht="49.5" customHeight="1">
      <c r="A7" s="1338"/>
      <c r="B7" s="1341"/>
      <c r="C7" s="1341"/>
      <c r="D7" s="1341"/>
      <c r="E7" s="1183" t="s">
        <v>71</v>
      </c>
      <c r="F7" s="1183" t="s">
        <v>72</v>
      </c>
      <c r="G7" s="1345"/>
      <c r="H7" s="1324"/>
      <c r="I7" s="1327"/>
      <c r="J7" s="1327"/>
      <c r="K7" s="1330"/>
      <c r="L7" s="1330"/>
      <c r="M7" s="1475"/>
      <c r="N7" s="371">
        <v>0</v>
      </c>
      <c r="O7" s="371" t="s">
        <v>338</v>
      </c>
      <c r="P7" s="372" t="s">
        <v>336</v>
      </c>
      <c r="Q7" s="372" t="s">
        <v>337</v>
      </c>
    </row>
    <row r="8" spans="1:19" ht="24" hidden="1" customHeight="1">
      <c r="A8" s="1184"/>
      <c r="B8" s="1185"/>
      <c r="C8" s="1185"/>
      <c r="D8" s="1185"/>
      <c r="G8" s="1186"/>
      <c r="H8" s="1187"/>
      <c r="I8" s="1188"/>
      <c r="J8" s="1188"/>
      <c r="K8" s="1189"/>
      <c r="L8" s="1189"/>
      <c r="M8" s="1190"/>
      <c r="N8" s="378"/>
      <c r="O8" s="378"/>
      <c r="P8" s="379"/>
      <c r="Q8" s="379"/>
    </row>
    <row r="9" spans="1:19" s="30" customFormat="1" ht="14.25">
      <c r="A9" s="1191"/>
      <c r="B9" s="1192" t="s">
        <v>13</v>
      </c>
      <c r="C9" s="1192"/>
      <c r="D9" s="1192"/>
      <c r="E9" s="1193">
        <f>SUBTOTAL(9,E24:E32)</f>
        <v>233083</v>
      </c>
      <c r="F9" s="1193">
        <f>SUBTOTAL(9,F24:F32)</f>
        <v>233083</v>
      </c>
      <c r="G9" s="1193">
        <f>SUBTOTAL(9,G24:G32)</f>
        <v>70000</v>
      </c>
      <c r="H9" s="1193">
        <f>SUBTOTAL(9,H24:H32)</f>
        <v>0</v>
      </c>
      <c r="I9" s="1193">
        <f>SUBTOTAL(9,I24:I32)</f>
        <v>0</v>
      </c>
      <c r="J9" s="1193"/>
      <c r="K9" s="1193"/>
      <c r="L9" s="1193"/>
      <c r="M9" s="1193"/>
      <c r="N9" s="1193">
        <f>SUBTOTAL(9,N24:N32)</f>
        <v>1</v>
      </c>
      <c r="O9" s="380"/>
      <c r="P9" s="381"/>
      <c r="Q9" s="381"/>
      <c r="S9" s="31">
        <f>H9-287423</f>
        <v>-287423</v>
      </c>
    </row>
    <row r="10" spans="1:19" s="30" customFormat="1" ht="14.25">
      <c r="A10" s="1191" t="s">
        <v>577</v>
      </c>
      <c r="B10" s="1226" t="s">
        <v>1493</v>
      </c>
      <c r="C10" s="1192"/>
      <c r="D10" s="1192"/>
      <c r="E10" s="1193"/>
      <c r="F10" s="1193"/>
      <c r="G10" s="1193"/>
      <c r="H10" s="1193"/>
      <c r="I10" s="1193"/>
      <c r="J10" s="1193"/>
      <c r="K10" s="1193"/>
      <c r="L10" s="1193"/>
      <c r="M10" s="1193"/>
      <c r="N10" s="49"/>
      <c r="O10" s="380"/>
      <c r="P10" s="381"/>
      <c r="Q10" s="381"/>
      <c r="S10" s="31"/>
    </row>
    <row r="11" spans="1:19" s="30" customFormat="1" ht="14.25">
      <c r="A11" s="1191" t="s">
        <v>78</v>
      </c>
      <c r="B11" s="1226" t="s">
        <v>1490</v>
      </c>
      <c r="C11" s="1192"/>
      <c r="D11" s="1192"/>
      <c r="E11" s="1193"/>
      <c r="F11" s="1193"/>
      <c r="G11" s="1193"/>
      <c r="H11" s="1193"/>
      <c r="I11" s="1193"/>
      <c r="J11" s="1193">
        <v>2254033</v>
      </c>
      <c r="K11" s="1193">
        <v>2527033</v>
      </c>
      <c r="L11" s="1193">
        <f>K11-J11</f>
        <v>273000</v>
      </c>
      <c r="M11" s="1193"/>
      <c r="N11" s="49"/>
      <c r="O11" s="380"/>
      <c r="P11" s="381"/>
      <c r="Q11" s="381"/>
      <c r="S11" s="31"/>
    </row>
    <row r="12" spans="1:19" s="30" customFormat="1" ht="60">
      <c r="A12" s="1228" t="s">
        <v>816</v>
      </c>
      <c r="B12" s="1229" t="s">
        <v>1488</v>
      </c>
      <c r="C12" s="1192"/>
      <c r="D12" s="1192"/>
      <c r="E12" s="1193"/>
      <c r="F12" s="1193"/>
      <c r="G12" s="1193"/>
      <c r="H12" s="1193"/>
      <c r="I12" s="1193"/>
      <c r="J12" s="1193"/>
      <c r="K12" s="1193"/>
      <c r="L12" s="1193"/>
      <c r="M12" s="1193"/>
      <c r="N12" s="49"/>
      <c r="O12" s="380"/>
      <c r="P12" s="381"/>
      <c r="Q12" s="381"/>
      <c r="S12" s="31"/>
    </row>
    <row r="13" spans="1:19" s="30" customFormat="1" ht="60" customHeight="1">
      <c r="A13" s="1191" t="s">
        <v>633</v>
      </c>
      <c r="B13" s="1227" t="s">
        <v>1489</v>
      </c>
      <c r="C13" s="1036" t="s">
        <v>747</v>
      </c>
      <c r="D13" s="1192"/>
      <c r="E13" s="1193"/>
      <c r="F13" s="1193"/>
      <c r="G13" s="1193"/>
      <c r="H13" s="1193"/>
      <c r="I13" s="1193"/>
      <c r="J13" s="1231">
        <v>0</v>
      </c>
      <c r="K13" s="1231">
        <v>273000</v>
      </c>
      <c r="L13" s="1231">
        <f t="shared" ref="L13:L21" si="0">K13-J13</f>
        <v>273000</v>
      </c>
      <c r="M13" s="1193"/>
      <c r="N13" s="49"/>
      <c r="O13" s="380"/>
      <c r="P13" s="381"/>
      <c r="Q13" s="381"/>
      <c r="S13" s="31"/>
    </row>
    <row r="14" spans="1:19" s="30" customFormat="1" ht="28.5">
      <c r="A14" s="1191" t="s">
        <v>79</v>
      </c>
      <c r="B14" s="1226" t="s">
        <v>1491</v>
      </c>
      <c r="C14" s="1036"/>
      <c r="D14" s="1192"/>
      <c r="E14" s="1193"/>
      <c r="F14" s="1193"/>
      <c r="G14" s="1193"/>
      <c r="H14" s="1193"/>
      <c r="I14" s="1193"/>
      <c r="J14" s="1193">
        <v>2254033</v>
      </c>
      <c r="K14" s="1193">
        <v>2527033</v>
      </c>
      <c r="L14" s="1193">
        <f t="shared" si="0"/>
        <v>273000</v>
      </c>
      <c r="M14" s="1193"/>
      <c r="N14" s="49"/>
      <c r="O14" s="380"/>
      <c r="P14" s="381"/>
      <c r="Q14" s="381"/>
      <c r="S14" s="31"/>
    </row>
    <row r="15" spans="1:19" s="30" customFormat="1" ht="30">
      <c r="A15" s="1191"/>
      <c r="B15" s="1227" t="s">
        <v>1492</v>
      </c>
      <c r="C15" s="1036"/>
      <c r="D15" s="1192"/>
      <c r="E15" s="1193"/>
      <c r="F15" s="1193"/>
      <c r="G15" s="1193"/>
      <c r="H15" s="1193"/>
      <c r="I15" s="1193"/>
      <c r="J15" s="1231">
        <v>30450</v>
      </c>
      <c r="K15" s="1231">
        <v>26500</v>
      </c>
      <c r="L15" s="1231">
        <f t="shared" si="0"/>
        <v>-3950</v>
      </c>
      <c r="M15" s="1193"/>
      <c r="N15" s="49"/>
      <c r="O15" s="380"/>
      <c r="P15" s="381"/>
      <c r="Q15" s="381"/>
      <c r="S15" s="31"/>
    </row>
    <row r="16" spans="1:19" s="30" customFormat="1" ht="45">
      <c r="A16" s="1191"/>
      <c r="B16" s="1230" t="s">
        <v>1495</v>
      </c>
      <c r="C16" s="1036"/>
      <c r="D16" s="1192"/>
      <c r="E16" s="1193"/>
      <c r="F16" s="1193"/>
      <c r="G16" s="1193"/>
      <c r="H16" s="1193"/>
      <c r="I16" s="1193"/>
      <c r="J16" s="1231">
        <v>0</v>
      </c>
      <c r="K16" s="1231">
        <v>800</v>
      </c>
      <c r="L16" s="1231">
        <f t="shared" si="0"/>
        <v>800</v>
      </c>
      <c r="M16" s="1193"/>
      <c r="N16" s="49"/>
      <c r="O16" s="380"/>
      <c r="P16" s="381"/>
      <c r="Q16" s="381"/>
      <c r="S16" s="31"/>
    </row>
    <row r="17" spans="1:22" s="30" customFormat="1" ht="30">
      <c r="A17" s="1191"/>
      <c r="B17" s="1230" t="s">
        <v>1494</v>
      </c>
      <c r="C17" s="1036"/>
      <c r="D17" s="1192"/>
      <c r="E17" s="1193"/>
      <c r="F17" s="1193"/>
      <c r="G17" s="1193"/>
      <c r="H17" s="1193"/>
      <c r="I17" s="1193"/>
      <c r="J17" s="1231">
        <v>620000</v>
      </c>
      <c r="K17" s="1231">
        <v>650000</v>
      </c>
      <c r="L17" s="1231">
        <f t="shared" si="0"/>
        <v>30000</v>
      </c>
      <c r="M17" s="1193"/>
      <c r="N17" s="49"/>
      <c r="O17" s="380"/>
      <c r="P17" s="381"/>
      <c r="Q17" s="381"/>
      <c r="S17" s="31"/>
    </row>
    <row r="18" spans="1:22" s="30" customFormat="1" ht="45">
      <c r="A18" s="1191"/>
      <c r="B18" s="1230" t="s">
        <v>1496</v>
      </c>
      <c r="C18" s="1036"/>
      <c r="D18" s="1192"/>
      <c r="E18" s="1193"/>
      <c r="F18" s="1193"/>
      <c r="G18" s="1193"/>
      <c r="H18" s="1193"/>
      <c r="I18" s="1193"/>
      <c r="J18" s="1231">
        <v>100000</v>
      </c>
      <c r="K18" s="1248">
        <v>120000</v>
      </c>
      <c r="L18" s="1248">
        <f t="shared" si="0"/>
        <v>20000</v>
      </c>
      <c r="M18" s="1193"/>
      <c r="N18" s="1250" t="s">
        <v>1513</v>
      </c>
      <c r="O18" s="380"/>
      <c r="P18" s="381"/>
      <c r="Q18" s="381"/>
      <c r="S18" s="31"/>
    </row>
    <row r="19" spans="1:22" s="30" customFormat="1" ht="45">
      <c r="A19" s="1191"/>
      <c r="B19" s="1227" t="s">
        <v>1410</v>
      </c>
      <c r="C19" s="1036"/>
      <c r="D19" s="1192"/>
      <c r="E19" s="1193"/>
      <c r="F19" s="1193"/>
      <c r="G19" s="1193"/>
      <c r="H19" s="1193"/>
      <c r="I19" s="1193"/>
      <c r="J19" s="1231">
        <v>0</v>
      </c>
      <c r="K19" s="1248">
        <v>100000</v>
      </c>
      <c r="L19" s="1248">
        <f t="shared" si="0"/>
        <v>100000</v>
      </c>
      <c r="M19" s="1193"/>
      <c r="N19" s="1249" t="s">
        <v>1512</v>
      </c>
      <c r="O19" s="380"/>
      <c r="P19" s="381"/>
      <c r="Q19" s="381"/>
      <c r="S19" s="31"/>
    </row>
    <row r="20" spans="1:22" s="30" customFormat="1" ht="45">
      <c r="A20" s="1191"/>
      <c r="B20" s="1227" t="s">
        <v>527</v>
      </c>
      <c r="C20" s="1036"/>
      <c r="D20" s="1192"/>
      <c r="E20" s="1193"/>
      <c r="F20" s="1193"/>
      <c r="G20" s="1193"/>
      <c r="H20" s="1193"/>
      <c r="I20" s="1193"/>
      <c r="J20" s="1231">
        <v>300000</v>
      </c>
      <c r="K20" s="1231">
        <v>500000</v>
      </c>
      <c r="L20" s="1231">
        <f t="shared" si="0"/>
        <v>200000</v>
      </c>
      <c r="M20" s="1193"/>
      <c r="N20" s="49"/>
      <c r="O20" s="380"/>
      <c r="P20" s="381"/>
      <c r="Q20" s="381"/>
      <c r="S20" s="31"/>
    </row>
    <row r="21" spans="1:22" s="30" customFormat="1">
      <c r="A21" s="1191"/>
      <c r="B21" s="1227" t="s">
        <v>529</v>
      </c>
      <c r="C21" s="1036"/>
      <c r="D21" s="1192"/>
      <c r="E21" s="1193"/>
      <c r="F21" s="1193"/>
      <c r="G21" s="1193"/>
      <c r="H21" s="1193"/>
      <c r="I21" s="1193"/>
      <c r="J21" s="1231">
        <v>716234</v>
      </c>
      <c r="K21" s="1231">
        <v>642384</v>
      </c>
      <c r="L21" s="1231">
        <f t="shared" si="0"/>
        <v>-73850</v>
      </c>
      <c r="M21" s="1193"/>
      <c r="N21" s="49"/>
      <c r="O21" s="380"/>
      <c r="P21" s="381"/>
      <c r="Q21" s="381"/>
      <c r="S21" s="31"/>
    </row>
    <row r="22" spans="1:22" s="30" customFormat="1">
      <c r="A22" s="1191" t="s">
        <v>580</v>
      </c>
      <c r="B22" s="1226" t="s">
        <v>1497</v>
      </c>
      <c r="C22" s="1036"/>
      <c r="D22" s="1192"/>
      <c r="E22" s="1193"/>
      <c r="F22" s="1193"/>
      <c r="G22" s="1193"/>
      <c r="H22" s="1193"/>
      <c r="I22" s="1193"/>
      <c r="J22" s="1231"/>
      <c r="K22" s="1231"/>
      <c r="L22" s="1231"/>
      <c r="M22" s="1193"/>
      <c r="N22" s="49"/>
      <c r="O22" s="380"/>
      <c r="P22" s="381"/>
      <c r="Q22" s="381"/>
      <c r="S22" s="31"/>
    </row>
    <row r="23" spans="1:22" s="1202" customFormat="1" ht="24.75" customHeight="1">
      <c r="A23" s="1194" t="s">
        <v>78</v>
      </c>
      <c r="B23" s="1195" t="s">
        <v>1498</v>
      </c>
      <c r="C23" s="1196"/>
      <c r="D23" s="1196"/>
      <c r="E23" s="1197"/>
      <c r="F23" s="1197"/>
      <c r="G23" s="1197" t="e">
        <f>SUBTOTAL(9,#REF!)</f>
        <v>#REF!</v>
      </c>
      <c r="H23" s="1197" t="e">
        <f>SUBTOTAL(9,#REF!)</f>
        <v>#REF!</v>
      </c>
      <c r="I23" s="1198"/>
      <c r="J23" s="1233">
        <v>1629251</v>
      </c>
      <c r="K23" s="1233">
        <v>2107470</v>
      </c>
      <c r="L23" s="1233">
        <f>K23-J23</f>
        <v>478219</v>
      </c>
      <c r="M23" s="1199"/>
      <c r="N23" s="1200">
        <f>SUM(L24:L33)-L23</f>
        <v>50</v>
      </c>
      <c r="O23" s="1200"/>
      <c r="P23" s="1201"/>
      <c r="Q23" s="1201"/>
      <c r="S23" s="1203"/>
    </row>
    <row r="24" spans="1:22" s="1" customFormat="1" ht="25.5" customHeight="1">
      <c r="A24" s="1204"/>
      <c r="B24" s="1043" t="s">
        <v>1499</v>
      </c>
      <c r="C24" s="1044"/>
      <c r="D24" s="1044" t="s">
        <v>120</v>
      </c>
      <c r="E24" s="1045">
        <v>233083</v>
      </c>
      <c r="F24" s="1045">
        <v>233083</v>
      </c>
      <c r="G24" s="1205">
        <v>70000</v>
      </c>
      <c r="H24" s="1206">
        <v>0</v>
      </c>
      <c r="I24" s="1207">
        <f>H24/G24</f>
        <v>0</v>
      </c>
      <c r="J24" s="1208">
        <v>683095</v>
      </c>
      <c r="K24" s="1208">
        <v>683092</v>
      </c>
      <c r="L24" s="1231">
        <f>K24-J24</f>
        <v>-3</v>
      </c>
      <c r="M24" s="1209"/>
      <c r="N24" s="390">
        <v>1</v>
      </c>
      <c r="O24" s="390"/>
      <c r="P24" s="391"/>
      <c r="Q24" s="391"/>
      <c r="S24" s="3"/>
    </row>
    <row r="25" spans="1:22" s="32" customFormat="1" ht="30">
      <c r="A25" s="1204"/>
      <c r="B25" s="1043" t="s">
        <v>1500</v>
      </c>
      <c r="C25" s="1044"/>
      <c r="D25" s="1044"/>
      <c r="E25" s="1045"/>
      <c r="F25" s="1045"/>
      <c r="G25" s="1046"/>
      <c r="H25" s="1210"/>
      <c r="I25" s="1209"/>
      <c r="J25" s="1208">
        <v>242249</v>
      </c>
      <c r="K25" s="1208">
        <v>238370</v>
      </c>
      <c r="L25" s="1231">
        <f t="shared" ref="L25:L46" si="1">K25-J25</f>
        <v>-3879</v>
      </c>
      <c r="M25" s="1211"/>
      <c r="N25" s="390"/>
      <c r="O25" s="390">
        <v>349307</v>
      </c>
      <c r="P25" s="390">
        <v>367868</v>
      </c>
      <c r="Q25" s="390">
        <f>P25-O25</f>
        <v>18561</v>
      </c>
      <c r="U25" s="33"/>
      <c r="V25" s="33"/>
    </row>
    <row r="26" spans="1:22" s="32" customFormat="1">
      <c r="A26" s="1204"/>
      <c r="B26" s="1043" t="s">
        <v>1501</v>
      </c>
      <c r="C26" s="1044"/>
      <c r="D26" s="1044"/>
      <c r="E26" s="1045"/>
      <c r="F26" s="1045"/>
      <c r="G26" s="1046"/>
      <c r="H26" s="1210"/>
      <c r="I26" s="1209"/>
      <c r="J26" s="1208">
        <v>0</v>
      </c>
      <c r="K26" s="1208">
        <v>4636</v>
      </c>
      <c r="L26" s="1231">
        <f t="shared" si="1"/>
        <v>4636</v>
      </c>
      <c r="M26" s="1211"/>
      <c r="N26" s="390"/>
      <c r="O26" s="390"/>
      <c r="P26" s="391"/>
      <c r="Q26" s="391"/>
      <c r="U26" s="33"/>
      <c r="V26" s="33"/>
    </row>
    <row r="27" spans="1:22" s="32" customFormat="1" ht="30">
      <c r="A27" s="1204"/>
      <c r="B27" s="1043" t="s">
        <v>1502</v>
      </c>
      <c r="C27" s="1044"/>
      <c r="D27" s="1044"/>
      <c r="E27" s="1045"/>
      <c r="F27" s="1045"/>
      <c r="G27" s="1046"/>
      <c r="H27" s="1210"/>
      <c r="I27" s="1209"/>
      <c r="J27" s="1208">
        <v>0</v>
      </c>
      <c r="K27" s="1208">
        <v>10000</v>
      </c>
      <c r="L27" s="1231">
        <f t="shared" si="1"/>
        <v>10000</v>
      </c>
      <c r="M27" s="1211"/>
      <c r="N27" s="390"/>
      <c r="O27" s="390"/>
      <c r="P27" s="391"/>
      <c r="Q27" s="391"/>
      <c r="U27" s="33"/>
      <c r="V27" s="33"/>
    </row>
    <row r="28" spans="1:22" s="1" customFormat="1" ht="45">
      <c r="A28" s="1204"/>
      <c r="B28" s="1035" t="s">
        <v>1503</v>
      </c>
      <c r="C28" s="1044"/>
      <c r="D28" s="1044"/>
      <c r="E28" s="1045"/>
      <c r="F28" s="1045"/>
      <c r="G28" s="1046"/>
      <c r="H28" s="1210"/>
      <c r="I28" s="1209"/>
      <c r="J28" s="1208">
        <v>0</v>
      </c>
      <c r="K28" s="1208">
        <v>175904</v>
      </c>
      <c r="L28" s="1231">
        <f t="shared" si="1"/>
        <v>175904</v>
      </c>
      <c r="M28" s="1211"/>
      <c r="N28" s="390"/>
      <c r="O28" s="390"/>
      <c r="P28" s="391"/>
      <c r="Q28" s="391"/>
    </row>
    <row r="29" spans="1:22" s="402" customFormat="1">
      <c r="A29" s="1212"/>
      <c r="B29" s="1035" t="s">
        <v>49</v>
      </c>
      <c r="C29" s="1044"/>
      <c r="D29" s="1213"/>
      <c r="E29" s="1214"/>
      <c r="F29" s="1214"/>
      <c r="G29" s="1193"/>
      <c r="H29" s="1215"/>
      <c r="I29" s="1216"/>
      <c r="J29" s="1208">
        <v>2850</v>
      </c>
      <c r="K29" s="1208">
        <v>2800</v>
      </c>
      <c r="L29" s="1231">
        <f t="shared" si="1"/>
        <v>-50</v>
      </c>
      <c r="M29" s="1217"/>
      <c r="N29" s="378"/>
      <c r="O29" s="378"/>
      <c r="P29" s="400"/>
      <c r="Q29" s="400"/>
    </row>
    <row r="30" spans="1:22" s="1" customFormat="1">
      <c r="A30" s="1204"/>
      <c r="B30" s="1035" t="s">
        <v>129</v>
      </c>
      <c r="C30" s="1044"/>
      <c r="D30" s="1044"/>
      <c r="E30" s="1045"/>
      <c r="F30" s="1045"/>
      <c r="G30" s="1046"/>
      <c r="H30" s="1210"/>
      <c r="I30" s="1209"/>
      <c r="J30" s="1208">
        <v>55897</v>
      </c>
      <c r="K30" s="1208">
        <f>'PB6.1 DH giảm '!K26</f>
        <v>55800</v>
      </c>
      <c r="L30" s="1231">
        <f t="shared" si="1"/>
        <v>-97</v>
      </c>
      <c r="M30" s="1211"/>
      <c r="N30" s="390"/>
      <c r="O30" s="390"/>
      <c r="P30" s="391"/>
      <c r="Q30" s="391"/>
    </row>
    <row r="31" spans="1:22" s="402" customFormat="1" ht="28.5" customHeight="1">
      <c r="A31" s="1212"/>
      <c r="B31" s="1035" t="s">
        <v>24</v>
      </c>
      <c r="C31" s="1036"/>
      <c r="D31" s="1213"/>
      <c r="E31" s="1214"/>
      <c r="F31" s="1214"/>
      <c r="G31" s="1193"/>
      <c r="H31" s="1193"/>
      <c r="I31" s="1193"/>
      <c r="J31" s="1208">
        <v>0</v>
      </c>
      <c r="K31" s="1208">
        <f>'PB6.1 DH giảm '!K32</f>
        <v>9100</v>
      </c>
      <c r="L31" s="1231">
        <f t="shared" si="1"/>
        <v>9100</v>
      </c>
      <c r="M31" s="1217"/>
      <c r="N31" s="378"/>
      <c r="O31" s="378"/>
      <c r="P31" s="400"/>
      <c r="Q31" s="400"/>
    </row>
    <row r="32" spans="1:22" s="1" customFormat="1" ht="49.5" customHeight="1">
      <c r="A32" s="1204"/>
      <c r="B32" s="1035" t="s">
        <v>162</v>
      </c>
      <c r="C32" s="1036"/>
      <c r="D32" s="1044"/>
      <c r="E32" s="1045"/>
      <c r="F32" s="1045"/>
      <c r="G32" s="1046"/>
      <c r="H32" s="1210"/>
      <c r="I32" s="1209"/>
      <c r="J32" s="1208">
        <v>0</v>
      </c>
      <c r="K32" s="1208">
        <v>9658</v>
      </c>
      <c r="L32" s="1231">
        <f t="shared" si="1"/>
        <v>9658</v>
      </c>
      <c r="M32" s="1211"/>
      <c r="N32" s="390"/>
      <c r="O32" s="390"/>
      <c r="P32" s="391"/>
      <c r="Q32" s="391"/>
    </row>
    <row r="33" spans="1:17" ht="60">
      <c r="A33" s="1212"/>
      <c r="B33" s="1035" t="s">
        <v>183</v>
      </c>
      <c r="C33" s="1036"/>
      <c r="D33" s="1213"/>
      <c r="E33" s="1214"/>
      <c r="F33" s="1214"/>
      <c r="G33" s="1193"/>
      <c r="H33" s="1215"/>
      <c r="I33" s="1216"/>
      <c r="J33" s="1208">
        <v>0</v>
      </c>
      <c r="K33" s="1208">
        <f>'PB6.1 DH giảm '!K56</f>
        <v>273000</v>
      </c>
      <c r="L33" s="1231">
        <f t="shared" si="1"/>
        <v>273000</v>
      </c>
      <c r="M33" s="1217"/>
    </row>
    <row r="34" spans="1:17" ht="30">
      <c r="A34" s="1204"/>
      <c r="B34" s="1043" t="s">
        <v>303</v>
      </c>
      <c r="C34" s="1044"/>
      <c r="D34" s="1044"/>
      <c r="E34" s="1045"/>
      <c r="F34" s="1045"/>
      <c r="G34" s="1046"/>
      <c r="H34" s="1210"/>
      <c r="I34" s="1209"/>
      <c r="J34" s="1208">
        <v>4050</v>
      </c>
      <c r="K34" s="1208">
        <v>4000</v>
      </c>
      <c r="L34" s="1231">
        <f t="shared" si="1"/>
        <v>-50</v>
      </c>
      <c r="M34" s="1211"/>
    </row>
    <row r="35" spans="1:17" s="1241" customFormat="1" ht="26.25" customHeight="1">
      <c r="A35" s="1194" t="s">
        <v>79</v>
      </c>
      <c r="B35" s="1195" t="s">
        <v>1511</v>
      </c>
      <c r="C35" s="1234"/>
      <c r="D35" s="1234"/>
      <c r="E35" s="1235"/>
      <c r="F35" s="1235"/>
      <c r="G35" s="1236"/>
      <c r="H35" s="1237"/>
      <c r="I35" s="1238"/>
      <c r="J35" s="1233">
        <v>1629251</v>
      </c>
      <c r="K35" s="1233">
        <v>2107470</v>
      </c>
      <c r="L35" s="1233">
        <f>K35-J35</f>
        <v>478219</v>
      </c>
      <c r="M35" s="1238"/>
      <c r="N35" s="1239"/>
      <c r="O35" s="1239"/>
      <c r="P35" s="1240"/>
      <c r="Q35" s="1240"/>
    </row>
    <row r="36" spans="1:17">
      <c r="A36" s="1218"/>
      <c r="B36" s="1224" t="s">
        <v>1504</v>
      </c>
      <c r="C36" s="1219"/>
      <c r="D36" s="1219"/>
      <c r="E36" s="1220"/>
      <c r="F36" s="1220"/>
      <c r="G36" s="1221"/>
      <c r="H36" s="1222"/>
      <c r="I36" s="1223"/>
      <c r="J36" s="1208">
        <v>152839</v>
      </c>
      <c r="K36" s="1208">
        <v>238370</v>
      </c>
      <c r="L36" s="1231">
        <f t="shared" si="1"/>
        <v>85531</v>
      </c>
      <c r="M36" s="1223"/>
    </row>
    <row r="37" spans="1:17">
      <c r="A37" s="1218"/>
      <c r="B37" s="1224" t="s">
        <v>1505</v>
      </c>
      <c r="C37" s="1219"/>
      <c r="D37" s="1219"/>
      <c r="E37" s="1220"/>
      <c r="F37" s="1220"/>
      <c r="G37" s="1221"/>
      <c r="H37" s="1222"/>
      <c r="I37" s="1223"/>
      <c r="J37" s="1208">
        <v>0</v>
      </c>
      <c r="K37" s="1208">
        <v>4636</v>
      </c>
      <c r="L37" s="1231">
        <f t="shared" si="1"/>
        <v>4636</v>
      </c>
      <c r="M37" s="1223"/>
    </row>
    <row r="38" spans="1:17" ht="60">
      <c r="A38" s="1218"/>
      <c r="B38" s="1224" t="s">
        <v>1506</v>
      </c>
      <c r="C38" s="1219"/>
      <c r="D38" s="1219"/>
      <c r="E38" s="1220"/>
      <c r="F38" s="1220"/>
      <c r="G38" s="1221"/>
      <c r="H38" s="1222"/>
      <c r="I38" s="1223"/>
      <c r="J38" s="1208">
        <v>21675</v>
      </c>
      <c r="K38" s="1208">
        <v>53927</v>
      </c>
      <c r="L38" s="1231">
        <f t="shared" si="1"/>
        <v>32252</v>
      </c>
      <c r="M38" s="1223"/>
    </row>
    <row r="39" spans="1:17" ht="30">
      <c r="A39" s="1218"/>
      <c r="B39" s="1224" t="s">
        <v>1507</v>
      </c>
      <c r="C39" s="1219"/>
      <c r="D39" s="1219"/>
      <c r="E39" s="1220"/>
      <c r="F39" s="1220"/>
      <c r="G39" s="1221"/>
      <c r="H39" s="1222"/>
      <c r="I39" s="1223"/>
      <c r="J39" s="1208">
        <v>30450</v>
      </c>
      <c r="K39" s="1208">
        <v>26500</v>
      </c>
      <c r="L39" s="1231">
        <f t="shared" si="1"/>
        <v>-3950</v>
      </c>
      <c r="M39" s="1223"/>
    </row>
    <row r="40" spans="1:17" ht="45">
      <c r="A40" s="1218"/>
      <c r="B40" s="1224" t="s">
        <v>1508</v>
      </c>
      <c r="C40" s="1219"/>
      <c r="D40" s="1219"/>
      <c r="E40" s="1220"/>
      <c r="F40" s="1220"/>
      <c r="G40" s="1221"/>
      <c r="H40" s="1222"/>
      <c r="I40" s="1223"/>
      <c r="J40" s="1208">
        <v>0</v>
      </c>
      <c r="K40" s="1208">
        <v>3950</v>
      </c>
      <c r="L40" s="1231">
        <f t="shared" si="1"/>
        <v>3950</v>
      </c>
      <c r="M40" s="1223"/>
    </row>
    <row r="41" spans="1:17" ht="30">
      <c r="A41" s="1218"/>
      <c r="B41" s="1224" t="s">
        <v>1509</v>
      </c>
      <c r="C41" s="1219"/>
      <c r="D41" s="1219"/>
      <c r="E41" s="1220"/>
      <c r="F41" s="1220"/>
      <c r="G41" s="1221"/>
      <c r="H41" s="1222"/>
      <c r="I41" s="1223"/>
      <c r="J41" s="1208">
        <v>0</v>
      </c>
      <c r="K41" s="1208">
        <v>800</v>
      </c>
      <c r="L41" s="1231">
        <f t="shared" si="1"/>
        <v>800</v>
      </c>
      <c r="M41" s="1223"/>
    </row>
    <row r="42" spans="1:17" ht="30">
      <c r="A42" s="1218"/>
      <c r="B42" s="1224" t="s">
        <v>1510</v>
      </c>
      <c r="C42" s="1219"/>
      <c r="D42" s="1219"/>
      <c r="E42" s="1220"/>
      <c r="F42" s="1220"/>
      <c r="G42" s="1221"/>
      <c r="H42" s="1222"/>
      <c r="I42" s="1223"/>
      <c r="J42" s="1208">
        <v>0</v>
      </c>
      <c r="K42" s="1208">
        <v>5000</v>
      </c>
      <c r="L42" s="1231">
        <f t="shared" si="1"/>
        <v>5000</v>
      </c>
      <c r="M42" s="1223"/>
    </row>
    <row r="43" spans="1:17" ht="30">
      <c r="A43" s="1218"/>
      <c r="B43" s="1224" t="s">
        <v>206</v>
      </c>
      <c r="C43" s="1219"/>
      <c r="D43" s="1219"/>
      <c r="E43" s="1220"/>
      <c r="F43" s="1220"/>
      <c r="G43" s="1221"/>
      <c r="H43" s="1222"/>
      <c r="I43" s="1223"/>
      <c r="J43" s="1208">
        <v>620000</v>
      </c>
      <c r="K43" s="1208">
        <v>650000</v>
      </c>
      <c r="L43" s="1231">
        <f t="shared" si="1"/>
        <v>30000</v>
      </c>
      <c r="M43" s="1223"/>
    </row>
    <row r="44" spans="1:17" ht="45">
      <c r="A44" s="1218"/>
      <c r="B44" s="1224" t="s">
        <v>17</v>
      </c>
      <c r="C44" s="1219"/>
      <c r="D44" s="1219"/>
      <c r="E44" s="1220"/>
      <c r="F44" s="1220"/>
      <c r="G44" s="1221"/>
      <c r="H44" s="1222"/>
      <c r="I44" s="1223"/>
      <c r="J44" s="1208">
        <v>100000</v>
      </c>
      <c r="K44" s="1247">
        <v>120000</v>
      </c>
      <c r="L44" s="1248">
        <f t="shared" si="1"/>
        <v>20000</v>
      </c>
      <c r="M44" s="1223"/>
      <c r="N44" s="1250" t="s">
        <v>1513</v>
      </c>
    </row>
    <row r="45" spans="1:17" ht="45">
      <c r="A45" s="1218"/>
      <c r="B45" s="1225" t="s">
        <v>1410</v>
      </c>
      <c r="C45" s="1219"/>
      <c r="D45" s="1219"/>
      <c r="E45" s="1220"/>
      <c r="F45" s="1220"/>
      <c r="G45" s="1221"/>
      <c r="H45" s="1222"/>
      <c r="I45" s="1223"/>
      <c r="J45" s="1208">
        <v>0</v>
      </c>
      <c r="K45" s="1247">
        <v>100000</v>
      </c>
      <c r="L45" s="1248">
        <f t="shared" si="1"/>
        <v>100000</v>
      </c>
      <c r="M45" s="1223"/>
      <c r="N45" s="1249" t="s">
        <v>1512</v>
      </c>
    </row>
    <row r="46" spans="1:17" ht="29.25" customHeight="1">
      <c r="A46" s="1218"/>
      <c r="B46" s="1225" t="s">
        <v>703</v>
      </c>
      <c r="C46" s="1219"/>
      <c r="D46" s="1219"/>
      <c r="E46" s="1220"/>
      <c r="F46" s="1220"/>
      <c r="G46" s="1221"/>
      <c r="H46" s="1222"/>
      <c r="I46" s="1223"/>
      <c r="J46" s="1208">
        <v>300000</v>
      </c>
      <c r="K46" s="1208">
        <v>500000</v>
      </c>
      <c r="L46" s="1231">
        <f t="shared" si="1"/>
        <v>200000</v>
      </c>
      <c r="M46" s="1223"/>
    </row>
  </sheetData>
  <mergeCells count="15">
    <mergeCell ref="A1:M1"/>
    <mergeCell ref="A2:B2"/>
    <mergeCell ref="H2:M2"/>
    <mergeCell ref="A3:A7"/>
    <mergeCell ref="B3:B7"/>
    <mergeCell ref="C3:C7"/>
    <mergeCell ref="D3:D7"/>
    <mergeCell ref="E3:F6"/>
    <mergeCell ref="G3:G7"/>
    <mergeCell ref="H3:H7"/>
    <mergeCell ref="I3:I7"/>
    <mergeCell ref="J3:J7"/>
    <mergeCell ref="K3:K7"/>
    <mergeCell ref="L3:L7"/>
    <mergeCell ref="M3:M7"/>
  </mergeCells>
  <pageMargins left="0.39370078740157483" right="0.70866141732283472" top="0.47244094488188981" bottom="0.74803149606299213" header="0.31496062992125984" footer="0.31496062992125984"/>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E37"/>
  <sheetViews>
    <sheetView zoomScale="55" zoomScaleNormal="55" zoomScaleSheetLayoutView="70" zoomScalePageLayoutView="75" workbookViewId="0">
      <selection activeCell="BJ20" sqref="BJ20"/>
    </sheetView>
  </sheetViews>
  <sheetFormatPr defaultColWidth="9.5703125" defaultRowHeight="20.25"/>
  <cols>
    <col min="1" max="1" width="7.85546875" style="664" customWidth="1"/>
    <col min="2" max="2" width="48.28515625" style="304" customWidth="1"/>
    <col min="3" max="3" width="17" style="671" hidden="1" customWidth="1"/>
    <col min="4" max="4" width="19.85546875" style="226" hidden="1" customWidth="1"/>
    <col min="5" max="5" width="1.42578125" style="301" hidden="1" customWidth="1"/>
    <col min="6" max="6" width="24.5703125" style="301" customWidth="1"/>
    <col min="7" max="7" width="27.140625" style="671" customWidth="1"/>
    <col min="8" max="8" width="19.85546875" style="672" customWidth="1"/>
    <col min="9" max="9" width="19.5703125" style="672" customWidth="1"/>
    <col min="10" max="10" width="19" style="354" hidden="1" customWidth="1"/>
    <col min="11" max="11" width="19.42578125" style="354" hidden="1" customWidth="1"/>
    <col min="12" max="12" width="16.5703125" style="354" hidden="1" customWidth="1"/>
    <col min="13" max="13" width="19" style="354" hidden="1" customWidth="1"/>
    <col min="14" max="14" width="16.42578125" style="1016" customWidth="1"/>
    <col min="15" max="15" width="22.42578125" style="354" customWidth="1"/>
    <col min="16" max="16" width="17.85546875" style="354" hidden="1" customWidth="1"/>
    <col min="17" max="17" width="17.7109375" style="354" hidden="1" customWidth="1"/>
    <col min="18" max="18" width="14.5703125" style="354" hidden="1" customWidth="1"/>
    <col min="19" max="19" width="19" style="354" hidden="1" customWidth="1"/>
    <col min="20" max="20" width="19.85546875" style="354" hidden="1" customWidth="1"/>
    <col min="21" max="21" width="19.5703125" style="228" hidden="1" customWidth="1"/>
    <col min="22" max="22" width="19.140625" style="228" hidden="1" customWidth="1"/>
    <col min="23" max="23" width="14.140625" style="228" hidden="1" customWidth="1"/>
    <col min="24" max="24" width="19.85546875" style="354" hidden="1" customWidth="1"/>
    <col min="25" max="25" width="19.85546875" style="228" hidden="1" customWidth="1"/>
    <col min="26" max="26" width="19.5703125" style="228" hidden="1" customWidth="1"/>
    <col min="27" max="27" width="20.28515625" style="228" hidden="1" customWidth="1"/>
    <col min="28" max="28" width="13.85546875" style="228" hidden="1" customWidth="1"/>
    <col min="29" max="29" width="14.7109375" style="227" customWidth="1"/>
    <col min="30" max="30" width="15.85546875" style="228" hidden="1" customWidth="1"/>
    <col min="31" max="31" width="15.85546875" style="663" hidden="1" customWidth="1"/>
    <col min="32" max="32" width="18.5703125" style="227" customWidth="1"/>
    <col min="33" max="34" width="21.85546875" style="227" hidden="1" customWidth="1"/>
    <col min="35" max="35" width="25.140625" style="664" customWidth="1"/>
    <col min="36" max="36" width="31.42578125" style="301" hidden="1" customWidth="1"/>
    <col min="37" max="37" width="10.28515625" style="354" hidden="1" customWidth="1"/>
    <col min="38" max="38" width="11.42578125" style="354" hidden="1" customWidth="1"/>
    <col min="39" max="39" width="10.28515625" style="354" hidden="1" customWidth="1"/>
    <col min="40" max="40" width="19.140625" style="354" hidden="1" customWidth="1"/>
    <col min="41" max="41" width="18.85546875" style="301" hidden="1" customWidth="1"/>
    <col min="42" max="42" width="19.85546875" style="354" hidden="1" customWidth="1"/>
    <col min="43" max="43" width="20.42578125" style="354" hidden="1" customWidth="1"/>
    <col min="44" max="44" width="39.7109375" style="354" hidden="1" customWidth="1"/>
    <col min="45" max="45" width="19" style="217" hidden="1" customWidth="1"/>
    <col min="46" max="47" width="21.140625" style="217" hidden="1" customWidth="1"/>
    <col min="48" max="48" width="25.5703125" style="217" hidden="1" customWidth="1"/>
    <col min="49" max="49" width="21.140625" style="217" hidden="1" customWidth="1"/>
    <col min="50" max="50" width="10" style="217" hidden="1" customWidth="1"/>
    <col min="51" max="51" width="19.5703125" style="354" hidden="1" customWidth="1"/>
    <col min="52" max="52" width="10" style="217" hidden="1" customWidth="1"/>
    <col min="53" max="53" width="28.85546875" style="608" hidden="1" customWidth="1"/>
    <col min="54" max="54" width="18.28515625" style="608" hidden="1" customWidth="1"/>
    <col min="55" max="55" width="18.28515625" style="608" customWidth="1"/>
    <col min="56" max="56" width="19.85546875" style="217" customWidth="1"/>
    <col min="57" max="57" width="20" style="217" customWidth="1"/>
    <col min="58" max="218" width="9.5703125" style="217"/>
    <col min="219" max="219" width="7.85546875" style="217" customWidth="1"/>
    <col min="220" max="220" width="72.5703125" style="217" customWidth="1"/>
    <col min="221" max="223" width="0" style="217" hidden="1" customWidth="1"/>
    <col min="224" max="224" width="24.5703125" style="217" customWidth="1"/>
    <col min="225" max="225" width="34.28515625" style="217" customWidth="1"/>
    <col min="226" max="226" width="19.85546875" style="217" customWidth="1"/>
    <col min="227" max="227" width="19.5703125" style="217" customWidth="1"/>
    <col min="228" max="231" width="0" style="217" hidden="1" customWidth="1"/>
    <col min="232" max="232" width="21.5703125" style="217" customWidth="1"/>
    <col min="233" max="240" width="0" style="217" hidden="1" customWidth="1"/>
    <col min="241" max="242" width="19.85546875" style="217" customWidth="1"/>
    <col min="243" max="243" width="19.5703125" style="217" customWidth="1"/>
    <col min="244" max="247" width="0" style="217" hidden="1" customWidth="1"/>
    <col min="248" max="248" width="23.140625" style="217" customWidth="1"/>
    <col min="249" max="249" width="34.28515625" style="217" customWidth="1"/>
    <col min="250" max="294" width="0" style="217" hidden="1" customWidth="1"/>
    <col min="295" max="295" width="36.5703125" style="217" customWidth="1"/>
    <col min="296" max="296" width="30.5703125" style="217" customWidth="1"/>
    <col min="297" max="297" width="16.85546875" style="217" bestFit="1" customWidth="1"/>
    <col min="298" max="298" width="19.140625" style="217" customWidth="1"/>
    <col min="299" max="299" width="15.140625" style="217" bestFit="1" customWidth="1"/>
    <col min="300" max="300" width="14.5703125" style="217" customWidth="1"/>
    <col min="301" max="474" width="9.5703125" style="217"/>
    <col min="475" max="475" width="7.85546875" style="217" customWidth="1"/>
    <col min="476" max="476" width="72.5703125" style="217" customWidth="1"/>
    <col min="477" max="479" width="0" style="217" hidden="1" customWidth="1"/>
    <col min="480" max="480" width="24.5703125" style="217" customWidth="1"/>
    <col min="481" max="481" width="34.28515625" style="217" customWidth="1"/>
    <col min="482" max="482" width="19.85546875" style="217" customWidth="1"/>
    <col min="483" max="483" width="19.5703125" style="217" customWidth="1"/>
    <col min="484" max="487" width="0" style="217" hidden="1" customWidth="1"/>
    <col min="488" max="488" width="21.5703125" style="217" customWidth="1"/>
    <col min="489" max="496" width="0" style="217" hidden="1" customWidth="1"/>
    <col min="497" max="498" width="19.85546875" style="217" customWidth="1"/>
    <col min="499" max="499" width="19.5703125" style="217" customWidth="1"/>
    <col min="500" max="503" width="0" style="217" hidden="1" customWidth="1"/>
    <col min="504" max="504" width="23.140625" style="217" customWidth="1"/>
    <col min="505" max="505" width="34.28515625" style="217" customWidth="1"/>
    <col min="506" max="550" width="0" style="217" hidden="1" customWidth="1"/>
    <col min="551" max="551" width="36.5703125" style="217" customWidth="1"/>
    <col min="552" max="552" width="30.5703125" style="217" customWidth="1"/>
    <col min="553" max="553" width="16.85546875" style="217" bestFit="1" customWidth="1"/>
    <col min="554" max="554" width="19.140625" style="217" customWidth="1"/>
    <col min="555" max="555" width="15.140625" style="217" bestFit="1" customWidth="1"/>
    <col min="556" max="556" width="14.5703125" style="217" customWidth="1"/>
    <col min="557" max="730" width="9.5703125" style="217"/>
    <col min="731" max="731" width="7.85546875" style="217" customWidth="1"/>
    <col min="732" max="732" width="72.5703125" style="217" customWidth="1"/>
    <col min="733" max="735" width="0" style="217" hidden="1" customWidth="1"/>
    <col min="736" max="736" width="24.5703125" style="217" customWidth="1"/>
    <col min="737" max="737" width="34.28515625" style="217" customWidth="1"/>
    <col min="738" max="738" width="19.85546875" style="217" customWidth="1"/>
    <col min="739" max="739" width="19.5703125" style="217" customWidth="1"/>
    <col min="740" max="743" width="0" style="217" hidden="1" customWidth="1"/>
    <col min="744" max="744" width="21.5703125" style="217" customWidth="1"/>
    <col min="745" max="752" width="0" style="217" hidden="1" customWidth="1"/>
    <col min="753" max="754" width="19.85546875" style="217" customWidth="1"/>
    <col min="755" max="755" width="19.5703125" style="217" customWidth="1"/>
    <col min="756" max="759" width="0" style="217" hidden="1" customWidth="1"/>
    <col min="760" max="760" width="23.140625" style="217" customWidth="1"/>
    <col min="761" max="761" width="34.28515625" style="217" customWidth="1"/>
    <col min="762" max="806" width="0" style="217" hidden="1" customWidth="1"/>
    <col min="807" max="807" width="36.5703125" style="217" customWidth="1"/>
    <col min="808" max="808" width="30.5703125" style="217" customWidth="1"/>
    <col min="809" max="809" width="16.85546875" style="217" bestFit="1" customWidth="1"/>
    <col min="810" max="810" width="19.140625" style="217" customWidth="1"/>
    <col min="811" max="811" width="15.140625" style="217" bestFit="1" customWidth="1"/>
    <col min="812" max="812" width="14.5703125" style="217" customWidth="1"/>
    <col min="813" max="986" width="9.5703125" style="217"/>
    <col min="987" max="987" width="7.85546875" style="217" customWidth="1"/>
    <col min="988" max="988" width="72.5703125" style="217" customWidth="1"/>
    <col min="989" max="991" width="0" style="217" hidden="1" customWidth="1"/>
    <col min="992" max="992" width="24.5703125" style="217" customWidth="1"/>
    <col min="993" max="993" width="34.28515625" style="217" customWidth="1"/>
    <col min="994" max="994" width="19.85546875" style="217" customWidth="1"/>
    <col min="995" max="995" width="19.5703125" style="217" customWidth="1"/>
    <col min="996" max="999" width="0" style="217" hidden="1" customWidth="1"/>
    <col min="1000" max="1000" width="21.5703125" style="217" customWidth="1"/>
    <col min="1001" max="1008" width="0" style="217" hidden="1" customWidth="1"/>
    <col min="1009" max="1010" width="19.85546875" style="217" customWidth="1"/>
    <col min="1011" max="1011" width="19.5703125" style="217" customWidth="1"/>
    <col min="1012" max="1015" width="0" style="217" hidden="1" customWidth="1"/>
    <col min="1016" max="1016" width="23.140625" style="217" customWidth="1"/>
    <col min="1017" max="1017" width="34.28515625" style="217" customWidth="1"/>
    <col min="1018" max="1062" width="0" style="217" hidden="1" customWidth="1"/>
    <col min="1063" max="1063" width="36.5703125" style="217" customWidth="1"/>
    <col min="1064" max="1064" width="30.5703125" style="217" customWidth="1"/>
    <col min="1065" max="1065" width="16.85546875" style="217" bestFit="1" customWidth="1"/>
    <col min="1066" max="1066" width="19.140625" style="217" customWidth="1"/>
    <col min="1067" max="1067" width="15.140625" style="217" bestFit="1" customWidth="1"/>
    <col min="1068" max="1068" width="14.5703125" style="217" customWidth="1"/>
    <col min="1069" max="1242" width="9.5703125" style="217"/>
    <col min="1243" max="1243" width="7.85546875" style="217" customWidth="1"/>
    <col min="1244" max="1244" width="72.5703125" style="217" customWidth="1"/>
    <col min="1245" max="1247" width="0" style="217" hidden="1" customWidth="1"/>
    <col min="1248" max="1248" width="24.5703125" style="217" customWidth="1"/>
    <col min="1249" max="1249" width="34.28515625" style="217" customWidth="1"/>
    <col min="1250" max="1250" width="19.85546875" style="217" customWidth="1"/>
    <col min="1251" max="1251" width="19.5703125" style="217" customWidth="1"/>
    <col min="1252" max="1255" width="0" style="217" hidden="1" customWidth="1"/>
    <col min="1256" max="1256" width="21.5703125" style="217" customWidth="1"/>
    <col min="1257" max="1264" width="0" style="217" hidden="1" customWidth="1"/>
    <col min="1265" max="1266" width="19.85546875" style="217" customWidth="1"/>
    <col min="1267" max="1267" width="19.5703125" style="217" customWidth="1"/>
    <col min="1268" max="1271" width="0" style="217" hidden="1" customWidth="1"/>
    <col min="1272" max="1272" width="23.140625" style="217" customWidth="1"/>
    <col min="1273" max="1273" width="34.28515625" style="217" customWidth="1"/>
    <col min="1274" max="1318" width="0" style="217" hidden="1" customWidth="1"/>
    <col min="1319" max="1319" width="36.5703125" style="217" customWidth="1"/>
    <col min="1320" max="1320" width="30.5703125" style="217" customWidth="1"/>
    <col min="1321" max="1321" width="16.85546875" style="217" bestFit="1" customWidth="1"/>
    <col min="1322" max="1322" width="19.140625" style="217" customWidth="1"/>
    <col min="1323" max="1323" width="15.140625" style="217" bestFit="1" customWidth="1"/>
    <col min="1324" max="1324" width="14.5703125" style="217" customWidth="1"/>
    <col min="1325" max="1498" width="9.5703125" style="217"/>
    <col min="1499" max="1499" width="7.85546875" style="217" customWidth="1"/>
    <col min="1500" max="1500" width="72.5703125" style="217" customWidth="1"/>
    <col min="1501" max="1503" width="0" style="217" hidden="1" customWidth="1"/>
    <col min="1504" max="1504" width="24.5703125" style="217" customWidth="1"/>
    <col min="1505" max="1505" width="34.28515625" style="217" customWidth="1"/>
    <col min="1506" max="1506" width="19.85546875" style="217" customWidth="1"/>
    <col min="1507" max="1507" width="19.5703125" style="217" customWidth="1"/>
    <col min="1508" max="1511" width="0" style="217" hidden="1" customWidth="1"/>
    <col min="1512" max="1512" width="21.5703125" style="217" customWidth="1"/>
    <col min="1513" max="1520" width="0" style="217" hidden="1" customWidth="1"/>
    <col min="1521" max="1522" width="19.85546875" style="217" customWidth="1"/>
    <col min="1523" max="1523" width="19.5703125" style="217" customWidth="1"/>
    <col min="1524" max="1527" width="0" style="217" hidden="1" customWidth="1"/>
    <col min="1528" max="1528" width="23.140625" style="217" customWidth="1"/>
    <col min="1529" max="1529" width="34.28515625" style="217" customWidth="1"/>
    <col min="1530" max="1574" width="0" style="217" hidden="1" customWidth="1"/>
    <col min="1575" max="1575" width="36.5703125" style="217" customWidth="1"/>
    <col min="1576" max="1576" width="30.5703125" style="217" customWidth="1"/>
    <col min="1577" max="1577" width="16.85546875" style="217" bestFit="1" customWidth="1"/>
    <col min="1578" max="1578" width="19.140625" style="217" customWidth="1"/>
    <col min="1579" max="1579" width="15.140625" style="217" bestFit="1" customWidth="1"/>
    <col min="1580" max="1580" width="14.5703125" style="217" customWidth="1"/>
    <col min="1581" max="1754" width="9.5703125" style="217"/>
    <col min="1755" max="1755" width="7.85546875" style="217" customWidth="1"/>
    <col min="1756" max="1756" width="72.5703125" style="217" customWidth="1"/>
    <col min="1757" max="1759" width="0" style="217" hidden="1" customWidth="1"/>
    <col min="1760" max="1760" width="24.5703125" style="217" customWidth="1"/>
    <col min="1761" max="1761" width="34.28515625" style="217" customWidth="1"/>
    <col min="1762" max="1762" width="19.85546875" style="217" customWidth="1"/>
    <col min="1763" max="1763" width="19.5703125" style="217" customWidth="1"/>
    <col min="1764" max="1767" width="0" style="217" hidden="1" customWidth="1"/>
    <col min="1768" max="1768" width="21.5703125" style="217" customWidth="1"/>
    <col min="1769" max="1776" width="0" style="217" hidden="1" customWidth="1"/>
    <col min="1777" max="1778" width="19.85546875" style="217" customWidth="1"/>
    <col min="1779" max="1779" width="19.5703125" style="217" customWidth="1"/>
    <col min="1780" max="1783" width="0" style="217" hidden="1" customWidth="1"/>
    <col min="1784" max="1784" width="23.140625" style="217" customWidth="1"/>
    <col min="1785" max="1785" width="34.28515625" style="217" customWidth="1"/>
    <col min="1786" max="1830" width="0" style="217" hidden="1" customWidth="1"/>
    <col min="1831" max="1831" width="36.5703125" style="217" customWidth="1"/>
    <col min="1832" max="1832" width="30.5703125" style="217" customWidth="1"/>
    <col min="1833" max="1833" width="16.85546875" style="217" bestFit="1" customWidth="1"/>
    <col min="1834" max="1834" width="19.140625" style="217" customWidth="1"/>
    <col min="1835" max="1835" width="15.140625" style="217" bestFit="1" customWidth="1"/>
    <col min="1836" max="1836" width="14.5703125" style="217" customWidth="1"/>
    <col min="1837" max="2010" width="9.5703125" style="217"/>
    <col min="2011" max="2011" width="7.85546875" style="217" customWidth="1"/>
    <col min="2012" max="2012" width="72.5703125" style="217" customWidth="1"/>
    <col min="2013" max="2015" width="0" style="217" hidden="1" customWidth="1"/>
    <col min="2016" max="2016" width="24.5703125" style="217" customWidth="1"/>
    <col min="2017" max="2017" width="34.28515625" style="217" customWidth="1"/>
    <col min="2018" max="2018" width="19.85546875" style="217" customWidth="1"/>
    <col min="2019" max="2019" width="19.5703125" style="217" customWidth="1"/>
    <col min="2020" max="2023" width="0" style="217" hidden="1" customWidth="1"/>
    <col min="2024" max="2024" width="21.5703125" style="217" customWidth="1"/>
    <col min="2025" max="2032" width="0" style="217" hidden="1" customWidth="1"/>
    <col min="2033" max="2034" width="19.85546875" style="217" customWidth="1"/>
    <col min="2035" max="2035" width="19.5703125" style="217" customWidth="1"/>
    <col min="2036" max="2039" width="0" style="217" hidden="1" customWidth="1"/>
    <col min="2040" max="2040" width="23.140625" style="217" customWidth="1"/>
    <col min="2041" max="2041" width="34.28515625" style="217" customWidth="1"/>
    <col min="2042" max="2086" width="0" style="217" hidden="1" customWidth="1"/>
    <col min="2087" max="2087" width="36.5703125" style="217" customWidth="1"/>
    <col min="2088" max="2088" width="30.5703125" style="217" customWidth="1"/>
    <col min="2089" max="2089" width="16.85546875" style="217" bestFit="1" customWidth="1"/>
    <col min="2090" max="2090" width="19.140625" style="217" customWidth="1"/>
    <col min="2091" max="2091" width="15.140625" style="217" bestFit="1" customWidth="1"/>
    <col min="2092" max="2092" width="14.5703125" style="217" customWidth="1"/>
    <col min="2093" max="2266" width="9.5703125" style="217"/>
    <col min="2267" max="2267" width="7.85546875" style="217" customWidth="1"/>
    <col min="2268" max="2268" width="72.5703125" style="217" customWidth="1"/>
    <col min="2269" max="2271" width="0" style="217" hidden="1" customWidth="1"/>
    <col min="2272" max="2272" width="24.5703125" style="217" customWidth="1"/>
    <col min="2273" max="2273" width="34.28515625" style="217" customWidth="1"/>
    <col min="2274" max="2274" width="19.85546875" style="217" customWidth="1"/>
    <col min="2275" max="2275" width="19.5703125" style="217" customWidth="1"/>
    <col min="2276" max="2279" width="0" style="217" hidden="1" customWidth="1"/>
    <col min="2280" max="2280" width="21.5703125" style="217" customWidth="1"/>
    <col min="2281" max="2288" width="0" style="217" hidden="1" customWidth="1"/>
    <col min="2289" max="2290" width="19.85546875" style="217" customWidth="1"/>
    <col min="2291" max="2291" width="19.5703125" style="217" customWidth="1"/>
    <col min="2292" max="2295" width="0" style="217" hidden="1" customWidth="1"/>
    <col min="2296" max="2296" width="23.140625" style="217" customWidth="1"/>
    <col min="2297" max="2297" width="34.28515625" style="217" customWidth="1"/>
    <col min="2298" max="2342" width="0" style="217" hidden="1" customWidth="1"/>
    <col min="2343" max="2343" width="36.5703125" style="217" customWidth="1"/>
    <col min="2344" max="2344" width="30.5703125" style="217" customWidth="1"/>
    <col min="2345" max="2345" width="16.85546875" style="217" bestFit="1" customWidth="1"/>
    <col min="2346" max="2346" width="19.140625" style="217" customWidth="1"/>
    <col min="2347" max="2347" width="15.140625" style="217" bestFit="1" customWidth="1"/>
    <col min="2348" max="2348" width="14.5703125" style="217" customWidth="1"/>
    <col min="2349" max="2522" width="9.5703125" style="217"/>
    <col min="2523" max="2523" width="7.85546875" style="217" customWidth="1"/>
    <col min="2524" max="2524" width="72.5703125" style="217" customWidth="1"/>
    <col min="2525" max="2527" width="0" style="217" hidden="1" customWidth="1"/>
    <col min="2528" max="2528" width="24.5703125" style="217" customWidth="1"/>
    <col min="2529" max="2529" width="34.28515625" style="217" customWidth="1"/>
    <col min="2530" max="2530" width="19.85546875" style="217" customWidth="1"/>
    <col min="2531" max="2531" width="19.5703125" style="217" customWidth="1"/>
    <col min="2532" max="2535" width="0" style="217" hidden="1" customWidth="1"/>
    <col min="2536" max="2536" width="21.5703125" style="217" customWidth="1"/>
    <col min="2537" max="2544" width="0" style="217" hidden="1" customWidth="1"/>
    <col min="2545" max="2546" width="19.85546875" style="217" customWidth="1"/>
    <col min="2547" max="2547" width="19.5703125" style="217" customWidth="1"/>
    <col min="2548" max="2551" width="0" style="217" hidden="1" customWidth="1"/>
    <col min="2552" max="2552" width="23.140625" style="217" customWidth="1"/>
    <col min="2553" max="2553" width="34.28515625" style="217" customWidth="1"/>
    <col min="2554" max="2598" width="0" style="217" hidden="1" customWidth="1"/>
    <col min="2599" max="2599" width="36.5703125" style="217" customWidth="1"/>
    <col min="2600" max="2600" width="30.5703125" style="217" customWidth="1"/>
    <col min="2601" max="2601" width="16.85546875" style="217" bestFit="1" customWidth="1"/>
    <col min="2602" max="2602" width="19.140625" style="217" customWidth="1"/>
    <col min="2603" max="2603" width="15.140625" style="217" bestFit="1" customWidth="1"/>
    <col min="2604" max="2604" width="14.5703125" style="217" customWidth="1"/>
    <col min="2605" max="2778" width="9.5703125" style="217"/>
    <col min="2779" max="2779" width="7.85546875" style="217" customWidth="1"/>
    <col min="2780" max="2780" width="72.5703125" style="217" customWidth="1"/>
    <col min="2781" max="2783" width="0" style="217" hidden="1" customWidth="1"/>
    <col min="2784" max="2784" width="24.5703125" style="217" customWidth="1"/>
    <col min="2785" max="2785" width="34.28515625" style="217" customWidth="1"/>
    <col min="2786" max="2786" width="19.85546875" style="217" customWidth="1"/>
    <col min="2787" max="2787" width="19.5703125" style="217" customWidth="1"/>
    <col min="2788" max="2791" width="0" style="217" hidden="1" customWidth="1"/>
    <col min="2792" max="2792" width="21.5703125" style="217" customWidth="1"/>
    <col min="2793" max="2800" width="0" style="217" hidden="1" customWidth="1"/>
    <col min="2801" max="2802" width="19.85546875" style="217" customWidth="1"/>
    <col min="2803" max="2803" width="19.5703125" style="217" customWidth="1"/>
    <col min="2804" max="2807" width="0" style="217" hidden="1" customWidth="1"/>
    <col min="2808" max="2808" width="23.140625" style="217" customWidth="1"/>
    <col min="2809" max="2809" width="34.28515625" style="217" customWidth="1"/>
    <col min="2810" max="2854" width="0" style="217" hidden="1" customWidth="1"/>
    <col min="2855" max="2855" width="36.5703125" style="217" customWidth="1"/>
    <col min="2856" max="2856" width="30.5703125" style="217" customWidth="1"/>
    <col min="2857" max="2857" width="16.85546875" style="217" bestFit="1" customWidth="1"/>
    <col min="2858" max="2858" width="19.140625" style="217" customWidth="1"/>
    <col min="2859" max="2859" width="15.140625" style="217" bestFit="1" customWidth="1"/>
    <col min="2860" max="2860" width="14.5703125" style="217" customWidth="1"/>
    <col min="2861" max="3034" width="9.5703125" style="217"/>
    <col min="3035" max="3035" width="7.85546875" style="217" customWidth="1"/>
    <col min="3036" max="3036" width="72.5703125" style="217" customWidth="1"/>
    <col min="3037" max="3039" width="0" style="217" hidden="1" customWidth="1"/>
    <col min="3040" max="3040" width="24.5703125" style="217" customWidth="1"/>
    <col min="3041" max="3041" width="34.28515625" style="217" customWidth="1"/>
    <col min="3042" max="3042" width="19.85546875" style="217" customWidth="1"/>
    <col min="3043" max="3043" width="19.5703125" style="217" customWidth="1"/>
    <col min="3044" max="3047" width="0" style="217" hidden="1" customWidth="1"/>
    <col min="3048" max="3048" width="21.5703125" style="217" customWidth="1"/>
    <col min="3049" max="3056" width="0" style="217" hidden="1" customWidth="1"/>
    <col min="3057" max="3058" width="19.85546875" style="217" customWidth="1"/>
    <col min="3059" max="3059" width="19.5703125" style="217" customWidth="1"/>
    <col min="3060" max="3063" width="0" style="217" hidden="1" customWidth="1"/>
    <col min="3064" max="3064" width="23.140625" style="217" customWidth="1"/>
    <col min="3065" max="3065" width="34.28515625" style="217" customWidth="1"/>
    <col min="3066" max="3110" width="0" style="217" hidden="1" customWidth="1"/>
    <col min="3111" max="3111" width="36.5703125" style="217" customWidth="1"/>
    <col min="3112" max="3112" width="30.5703125" style="217" customWidth="1"/>
    <col min="3113" max="3113" width="16.85546875" style="217" bestFit="1" customWidth="1"/>
    <col min="3114" max="3114" width="19.140625" style="217" customWidth="1"/>
    <col min="3115" max="3115" width="15.140625" style="217" bestFit="1" customWidth="1"/>
    <col min="3116" max="3116" width="14.5703125" style="217" customWidth="1"/>
    <col min="3117" max="3290" width="9.5703125" style="217"/>
    <col min="3291" max="3291" width="7.85546875" style="217" customWidth="1"/>
    <col min="3292" max="3292" width="72.5703125" style="217" customWidth="1"/>
    <col min="3293" max="3295" width="0" style="217" hidden="1" customWidth="1"/>
    <col min="3296" max="3296" width="24.5703125" style="217" customWidth="1"/>
    <col min="3297" max="3297" width="34.28515625" style="217" customWidth="1"/>
    <col min="3298" max="3298" width="19.85546875" style="217" customWidth="1"/>
    <col min="3299" max="3299" width="19.5703125" style="217" customWidth="1"/>
    <col min="3300" max="3303" width="0" style="217" hidden="1" customWidth="1"/>
    <col min="3304" max="3304" width="21.5703125" style="217" customWidth="1"/>
    <col min="3305" max="3312" width="0" style="217" hidden="1" customWidth="1"/>
    <col min="3313" max="3314" width="19.85546875" style="217" customWidth="1"/>
    <col min="3315" max="3315" width="19.5703125" style="217" customWidth="1"/>
    <col min="3316" max="3319" width="0" style="217" hidden="1" customWidth="1"/>
    <col min="3320" max="3320" width="23.140625" style="217" customWidth="1"/>
    <col min="3321" max="3321" width="34.28515625" style="217" customWidth="1"/>
    <col min="3322" max="3366" width="0" style="217" hidden="1" customWidth="1"/>
    <col min="3367" max="3367" width="36.5703125" style="217" customWidth="1"/>
    <col min="3368" max="3368" width="30.5703125" style="217" customWidth="1"/>
    <col min="3369" max="3369" width="16.85546875" style="217" bestFit="1" customWidth="1"/>
    <col min="3370" max="3370" width="19.140625" style="217" customWidth="1"/>
    <col min="3371" max="3371" width="15.140625" style="217" bestFit="1" customWidth="1"/>
    <col min="3372" max="3372" width="14.5703125" style="217" customWidth="1"/>
    <col min="3373" max="3546" width="9.5703125" style="217"/>
    <col min="3547" max="3547" width="7.85546875" style="217" customWidth="1"/>
    <col min="3548" max="3548" width="72.5703125" style="217" customWidth="1"/>
    <col min="3549" max="3551" width="0" style="217" hidden="1" customWidth="1"/>
    <col min="3552" max="3552" width="24.5703125" style="217" customWidth="1"/>
    <col min="3553" max="3553" width="34.28515625" style="217" customWidth="1"/>
    <col min="3554" max="3554" width="19.85546875" style="217" customWidth="1"/>
    <col min="3555" max="3555" width="19.5703125" style="217" customWidth="1"/>
    <col min="3556" max="3559" width="0" style="217" hidden="1" customWidth="1"/>
    <col min="3560" max="3560" width="21.5703125" style="217" customWidth="1"/>
    <col min="3561" max="3568" width="0" style="217" hidden="1" customWidth="1"/>
    <col min="3569" max="3570" width="19.85546875" style="217" customWidth="1"/>
    <col min="3571" max="3571" width="19.5703125" style="217" customWidth="1"/>
    <col min="3572" max="3575" width="0" style="217" hidden="1" customWidth="1"/>
    <col min="3576" max="3576" width="23.140625" style="217" customWidth="1"/>
    <col min="3577" max="3577" width="34.28515625" style="217" customWidth="1"/>
    <col min="3578" max="3622" width="0" style="217" hidden="1" customWidth="1"/>
    <col min="3623" max="3623" width="36.5703125" style="217" customWidth="1"/>
    <col min="3624" max="3624" width="30.5703125" style="217" customWidth="1"/>
    <col min="3625" max="3625" width="16.85546875" style="217" bestFit="1" customWidth="1"/>
    <col min="3626" max="3626" width="19.140625" style="217" customWidth="1"/>
    <col min="3627" max="3627" width="15.140625" style="217" bestFit="1" customWidth="1"/>
    <col min="3628" max="3628" width="14.5703125" style="217" customWidth="1"/>
    <col min="3629" max="3802" width="9.5703125" style="217"/>
    <col min="3803" max="3803" width="7.85546875" style="217" customWidth="1"/>
    <col min="3804" max="3804" width="72.5703125" style="217" customWidth="1"/>
    <col min="3805" max="3807" width="0" style="217" hidden="1" customWidth="1"/>
    <col min="3808" max="3808" width="24.5703125" style="217" customWidth="1"/>
    <col min="3809" max="3809" width="34.28515625" style="217" customWidth="1"/>
    <col min="3810" max="3810" width="19.85546875" style="217" customWidth="1"/>
    <col min="3811" max="3811" width="19.5703125" style="217" customWidth="1"/>
    <col min="3812" max="3815" width="0" style="217" hidden="1" customWidth="1"/>
    <col min="3816" max="3816" width="21.5703125" style="217" customWidth="1"/>
    <col min="3817" max="3824" width="0" style="217" hidden="1" customWidth="1"/>
    <col min="3825" max="3826" width="19.85546875" style="217" customWidth="1"/>
    <col min="3827" max="3827" width="19.5703125" style="217" customWidth="1"/>
    <col min="3828" max="3831" width="0" style="217" hidden="1" customWidth="1"/>
    <col min="3832" max="3832" width="23.140625" style="217" customWidth="1"/>
    <col min="3833" max="3833" width="34.28515625" style="217" customWidth="1"/>
    <col min="3834" max="3878" width="0" style="217" hidden="1" customWidth="1"/>
    <col min="3879" max="3879" width="36.5703125" style="217" customWidth="1"/>
    <col min="3880" max="3880" width="30.5703125" style="217" customWidth="1"/>
    <col min="3881" max="3881" width="16.85546875" style="217" bestFit="1" customWidth="1"/>
    <col min="3882" max="3882" width="19.140625" style="217" customWidth="1"/>
    <col min="3883" max="3883" width="15.140625" style="217" bestFit="1" customWidth="1"/>
    <col min="3884" max="3884" width="14.5703125" style="217" customWidth="1"/>
    <col min="3885" max="4058" width="9.5703125" style="217"/>
    <col min="4059" max="4059" width="7.85546875" style="217" customWidth="1"/>
    <col min="4060" max="4060" width="72.5703125" style="217" customWidth="1"/>
    <col min="4061" max="4063" width="0" style="217" hidden="1" customWidth="1"/>
    <col min="4064" max="4064" width="24.5703125" style="217" customWidth="1"/>
    <col min="4065" max="4065" width="34.28515625" style="217" customWidth="1"/>
    <col min="4066" max="4066" width="19.85546875" style="217" customWidth="1"/>
    <col min="4067" max="4067" width="19.5703125" style="217" customWidth="1"/>
    <col min="4068" max="4071" width="0" style="217" hidden="1" customWidth="1"/>
    <col min="4072" max="4072" width="21.5703125" style="217" customWidth="1"/>
    <col min="4073" max="4080" width="0" style="217" hidden="1" customWidth="1"/>
    <col min="4081" max="4082" width="19.85546875" style="217" customWidth="1"/>
    <col min="4083" max="4083" width="19.5703125" style="217" customWidth="1"/>
    <col min="4084" max="4087" width="0" style="217" hidden="1" customWidth="1"/>
    <col min="4088" max="4088" width="23.140625" style="217" customWidth="1"/>
    <col min="4089" max="4089" width="34.28515625" style="217" customWidth="1"/>
    <col min="4090" max="4134" width="0" style="217" hidden="1" customWidth="1"/>
    <col min="4135" max="4135" width="36.5703125" style="217" customWidth="1"/>
    <col min="4136" max="4136" width="30.5703125" style="217" customWidth="1"/>
    <col min="4137" max="4137" width="16.85546875" style="217" bestFit="1" customWidth="1"/>
    <col min="4138" max="4138" width="19.140625" style="217" customWidth="1"/>
    <col min="4139" max="4139" width="15.140625" style="217" bestFit="1" customWidth="1"/>
    <col min="4140" max="4140" width="14.5703125" style="217" customWidth="1"/>
    <col min="4141" max="4314" width="9.5703125" style="217"/>
    <col min="4315" max="4315" width="7.85546875" style="217" customWidth="1"/>
    <col min="4316" max="4316" width="72.5703125" style="217" customWidth="1"/>
    <col min="4317" max="4319" width="0" style="217" hidden="1" customWidth="1"/>
    <col min="4320" max="4320" width="24.5703125" style="217" customWidth="1"/>
    <col min="4321" max="4321" width="34.28515625" style="217" customWidth="1"/>
    <col min="4322" max="4322" width="19.85546875" style="217" customWidth="1"/>
    <col min="4323" max="4323" width="19.5703125" style="217" customWidth="1"/>
    <col min="4324" max="4327" width="0" style="217" hidden="1" customWidth="1"/>
    <col min="4328" max="4328" width="21.5703125" style="217" customWidth="1"/>
    <col min="4329" max="4336" width="0" style="217" hidden="1" customWidth="1"/>
    <col min="4337" max="4338" width="19.85546875" style="217" customWidth="1"/>
    <col min="4339" max="4339" width="19.5703125" style="217" customWidth="1"/>
    <col min="4340" max="4343" width="0" style="217" hidden="1" customWidth="1"/>
    <col min="4344" max="4344" width="23.140625" style="217" customWidth="1"/>
    <col min="4345" max="4345" width="34.28515625" style="217" customWidth="1"/>
    <col min="4346" max="4390" width="0" style="217" hidden="1" customWidth="1"/>
    <col min="4391" max="4391" width="36.5703125" style="217" customWidth="1"/>
    <col min="4392" max="4392" width="30.5703125" style="217" customWidth="1"/>
    <col min="4393" max="4393" width="16.85546875" style="217" bestFit="1" customWidth="1"/>
    <col min="4394" max="4394" width="19.140625" style="217" customWidth="1"/>
    <col min="4395" max="4395" width="15.140625" style="217" bestFit="1" customWidth="1"/>
    <col min="4396" max="4396" width="14.5703125" style="217" customWidth="1"/>
    <col min="4397" max="4570" width="9.5703125" style="217"/>
    <col min="4571" max="4571" width="7.85546875" style="217" customWidth="1"/>
    <col min="4572" max="4572" width="72.5703125" style="217" customWidth="1"/>
    <col min="4573" max="4575" width="0" style="217" hidden="1" customWidth="1"/>
    <col min="4576" max="4576" width="24.5703125" style="217" customWidth="1"/>
    <col min="4577" max="4577" width="34.28515625" style="217" customWidth="1"/>
    <col min="4578" max="4578" width="19.85546875" style="217" customWidth="1"/>
    <col min="4579" max="4579" width="19.5703125" style="217" customWidth="1"/>
    <col min="4580" max="4583" width="0" style="217" hidden="1" customWidth="1"/>
    <col min="4584" max="4584" width="21.5703125" style="217" customWidth="1"/>
    <col min="4585" max="4592" width="0" style="217" hidden="1" customWidth="1"/>
    <col min="4593" max="4594" width="19.85546875" style="217" customWidth="1"/>
    <col min="4595" max="4595" width="19.5703125" style="217" customWidth="1"/>
    <col min="4596" max="4599" width="0" style="217" hidden="1" customWidth="1"/>
    <col min="4600" max="4600" width="23.140625" style="217" customWidth="1"/>
    <col min="4601" max="4601" width="34.28515625" style="217" customWidth="1"/>
    <col min="4602" max="4646" width="0" style="217" hidden="1" customWidth="1"/>
    <col min="4647" max="4647" width="36.5703125" style="217" customWidth="1"/>
    <col min="4648" max="4648" width="30.5703125" style="217" customWidth="1"/>
    <col min="4649" max="4649" width="16.85546875" style="217" bestFit="1" customWidth="1"/>
    <col min="4650" max="4650" width="19.140625" style="217" customWidth="1"/>
    <col min="4651" max="4651" width="15.140625" style="217" bestFit="1" customWidth="1"/>
    <col min="4652" max="4652" width="14.5703125" style="217" customWidth="1"/>
    <col min="4653" max="4826" width="9.5703125" style="217"/>
    <col min="4827" max="4827" width="7.85546875" style="217" customWidth="1"/>
    <col min="4828" max="4828" width="72.5703125" style="217" customWidth="1"/>
    <col min="4829" max="4831" width="0" style="217" hidden="1" customWidth="1"/>
    <col min="4832" max="4832" width="24.5703125" style="217" customWidth="1"/>
    <col min="4833" max="4833" width="34.28515625" style="217" customWidth="1"/>
    <col min="4834" max="4834" width="19.85546875" style="217" customWidth="1"/>
    <col min="4835" max="4835" width="19.5703125" style="217" customWidth="1"/>
    <col min="4836" max="4839" width="0" style="217" hidden="1" customWidth="1"/>
    <col min="4840" max="4840" width="21.5703125" style="217" customWidth="1"/>
    <col min="4841" max="4848" width="0" style="217" hidden="1" customWidth="1"/>
    <col min="4849" max="4850" width="19.85546875" style="217" customWidth="1"/>
    <col min="4851" max="4851" width="19.5703125" style="217" customWidth="1"/>
    <col min="4852" max="4855" width="0" style="217" hidden="1" customWidth="1"/>
    <col min="4856" max="4856" width="23.140625" style="217" customWidth="1"/>
    <col min="4857" max="4857" width="34.28515625" style="217" customWidth="1"/>
    <col min="4858" max="4902" width="0" style="217" hidden="1" customWidth="1"/>
    <col min="4903" max="4903" width="36.5703125" style="217" customWidth="1"/>
    <col min="4904" max="4904" width="30.5703125" style="217" customWidth="1"/>
    <col min="4905" max="4905" width="16.85546875" style="217" bestFit="1" customWidth="1"/>
    <col min="4906" max="4906" width="19.140625" style="217" customWidth="1"/>
    <col min="4907" max="4907" width="15.140625" style="217" bestFit="1" customWidth="1"/>
    <col min="4908" max="4908" width="14.5703125" style="217" customWidth="1"/>
    <col min="4909" max="5082" width="9.5703125" style="217"/>
    <col min="5083" max="5083" width="7.85546875" style="217" customWidth="1"/>
    <col min="5084" max="5084" width="72.5703125" style="217" customWidth="1"/>
    <col min="5085" max="5087" width="0" style="217" hidden="1" customWidth="1"/>
    <col min="5088" max="5088" width="24.5703125" style="217" customWidth="1"/>
    <col min="5089" max="5089" width="34.28515625" style="217" customWidth="1"/>
    <col min="5090" max="5090" width="19.85546875" style="217" customWidth="1"/>
    <col min="5091" max="5091" width="19.5703125" style="217" customWidth="1"/>
    <col min="5092" max="5095" width="0" style="217" hidden="1" customWidth="1"/>
    <col min="5096" max="5096" width="21.5703125" style="217" customWidth="1"/>
    <col min="5097" max="5104" width="0" style="217" hidden="1" customWidth="1"/>
    <col min="5105" max="5106" width="19.85546875" style="217" customWidth="1"/>
    <col min="5107" max="5107" width="19.5703125" style="217" customWidth="1"/>
    <col min="5108" max="5111" width="0" style="217" hidden="1" customWidth="1"/>
    <col min="5112" max="5112" width="23.140625" style="217" customWidth="1"/>
    <col min="5113" max="5113" width="34.28515625" style="217" customWidth="1"/>
    <col min="5114" max="5158" width="0" style="217" hidden="1" customWidth="1"/>
    <col min="5159" max="5159" width="36.5703125" style="217" customWidth="1"/>
    <col min="5160" max="5160" width="30.5703125" style="217" customWidth="1"/>
    <col min="5161" max="5161" width="16.85546875" style="217" bestFit="1" customWidth="1"/>
    <col min="5162" max="5162" width="19.140625" style="217" customWidth="1"/>
    <col min="5163" max="5163" width="15.140625" style="217" bestFit="1" customWidth="1"/>
    <col min="5164" max="5164" width="14.5703125" style="217" customWidth="1"/>
    <col min="5165" max="5338" width="9.5703125" style="217"/>
    <col min="5339" max="5339" width="7.85546875" style="217" customWidth="1"/>
    <col min="5340" max="5340" width="72.5703125" style="217" customWidth="1"/>
    <col min="5341" max="5343" width="0" style="217" hidden="1" customWidth="1"/>
    <col min="5344" max="5344" width="24.5703125" style="217" customWidth="1"/>
    <col min="5345" max="5345" width="34.28515625" style="217" customWidth="1"/>
    <col min="5346" max="5346" width="19.85546875" style="217" customWidth="1"/>
    <col min="5347" max="5347" width="19.5703125" style="217" customWidth="1"/>
    <col min="5348" max="5351" width="0" style="217" hidden="1" customWidth="1"/>
    <col min="5352" max="5352" width="21.5703125" style="217" customWidth="1"/>
    <col min="5353" max="5360" width="0" style="217" hidden="1" customWidth="1"/>
    <col min="5361" max="5362" width="19.85546875" style="217" customWidth="1"/>
    <col min="5363" max="5363" width="19.5703125" style="217" customWidth="1"/>
    <col min="5364" max="5367" width="0" style="217" hidden="1" customWidth="1"/>
    <col min="5368" max="5368" width="23.140625" style="217" customWidth="1"/>
    <col min="5369" max="5369" width="34.28515625" style="217" customWidth="1"/>
    <col min="5370" max="5414" width="0" style="217" hidden="1" customWidth="1"/>
    <col min="5415" max="5415" width="36.5703125" style="217" customWidth="1"/>
    <col min="5416" max="5416" width="30.5703125" style="217" customWidth="1"/>
    <col min="5417" max="5417" width="16.85546875" style="217" bestFit="1" customWidth="1"/>
    <col min="5418" max="5418" width="19.140625" style="217" customWidth="1"/>
    <col min="5419" max="5419" width="15.140625" style="217" bestFit="1" customWidth="1"/>
    <col min="5420" max="5420" width="14.5703125" style="217" customWidth="1"/>
    <col min="5421" max="5594" width="9.5703125" style="217"/>
    <col min="5595" max="5595" width="7.85546875" style="217" customWidth="1"/>
    <col min="5596" max="5596" width="72.5703125" style="217" customWidth="1"/>
    <col min="5597" max="5599" width="0" style="217" hidden="1" customWidth="1"/>
    <col min="5600" max="5600" width="24.5703125" style="217" customWidth="1"/>
    <col min="5601" max="5601" width="34.28515625" style="217" customWidth="1"/>
    <col min="5602" max="5602" width="19.85546875" style="217" customWidth="1"/>
    <col min="5603" max="5603" width="19.5703125" style="217" customWidth="1"/>
    <col min="5604" max="5607" width="0" style="217" hidden="1" customWidth="1"/>
    <col min="5608" max="5608" width="21.5703125" style="217" customWidth="1"/>
    <col min="5609" max="5616" width="0" style="217" hidden="1" customWidth="1"/>
    <col min="5617" max="5618" width="19.85546875" style="217" customWidth="1"/>
    <col min="5619" max="5619" width="19.5703125" style="217" customWidth="1"/>
    <col min="5620" max="5623" width="0" style="217" hidden="1" customWidth="1"/>
    <col min="5624" max="5624" width="23.140625" style="217" customWidth="1"/>
    <col min="5625" max="5625" width="34.28515625" style="217" customWidth="1"/>
    <col min="5626" max="5670" width="0" style="217" hidden="1" customWidth="1"/>
    <col min="5671" max="5671" width="36.5703125" style="217" customWidth="1"/>
    <col min="5672" max="5672" width="30.5703125" style="217" customWidth="1"/>
    <col min="5673" max="5673" width="16.85546875" style="217" bestFit="1" customWidth="1"/>
    <col min="5674" max="5674" width="19.140625" style="217" customWidth="1"/>
    <col min="5675" max="5675" width="15.140625" style="217" bestFit="1" customWidth="1"/>
    <col min="5676" max="5676" width="14.5703125" style="217" customWidth="1"/>
    <col min="5677" max="5850" width="9.5703125" style="217"/>
    <col min="5851" max="5851" width="7.85546875" style="217" customWidth="1"/>
    <col min="5852" max="5852" width="72.5703125" style="217" customWidth="1"/>
    <col min="5853" max="5855" width="0" style="217" hidden="1" customWidth="1"/>
    <col min="5856" max="5856" width="24.5703125" style="217" customWidth="1"/>
    <col min="5857" max="5857" width="34.28515625" style="217" customWidth="1"/>
    <col min="5858" max="5858" width="19.85546875" style="217" customWidth="1"/>
    <col min="5859" max="5859" width="19.5703125" style="217" customWidth="1"/>
    <col min="5860" max="5863" width="0" style="217" hidden="1" customWidth="1"/>
    <col min="5864" max="5864" width="21.5703125" style="217" customWidth="1"/>
    <col min="5865" max="5872" width="0" style="217" hidden="1" customWidth="1"/>
    <col min="5873" max="5874" width="19.85546875" style="217" customWidth="1"/>
    <col min="5875" max="5875" width="19.5703125" style="217" customWidth="1"/>
    <col min="5876" max="5879" width="0" style="217" hidden="1" customWidth="1"/>
    <col min="5880" max="5880" width="23.140625" style="217" customWidth="1"/>
    <col min="5881" max="5881" width="34.28515625" style="217" customWidth="1"/>
    <col min="5882" max="5926" width="0" style="217" hidden="1" customWidth="1"/>
    <col min="5927" max="5927" width="36.5703125" style="217" customWidth="1"/>
    <col min="5928" max="5928" width="30.5703125" style="217" customWidth="1"/>
    <col min="5929" max="5929" width="16.85546875" style="217" bestFit="1" customWidth="1"/>
    <col min="5930" max="5930" width="19.140625" style="217" customWidth="1"/>
    <col min="5931" max="5931" width="15.140625" style="217" bestFit="1" customWidth="1"/>
    <col min="5932" max="5932" width="14.5703125" style="217" customWidth="1"/>
    <col min="5933" max="6106" width="9.5703125" style="217"/>
    <col min="6107" max="6107" width="7.85546875" style="217" customWidth="1"/>
    <col min="6108" max="6108" width="72.5703125" style="217" customWidth="1"/>
    <col min="6109" max="6111" width="0" style="217" hidden="1" customWidth="1"/>
    <col min="6112" max="6112" width="24.5703125" style="217" customWidth="1"/>
    <col min="6113" max="6113" width="34.28515625" style="217" customWidth="1"/>
    <col min="6114" max="6114" width="19.85546875" style="217" customWidth="1"/>
    <col min="6115" max="6115" width="19.5703125" style="217" customWidth="1"/>
    <col min="6116" max="6119" width="0" style="217" hidden="1" customWidth="1"/>
    <col min="6120" max="6120" width="21.5703125" style="217" customWidth="1"/>
    <col min="6121" max="6128" width="0" style="217" hidden="1" customWidth="1"/>
    <col min="6129" max="6130" width="19.85546875" style="217" customWidth="1"/>
    <col min="6131" max="6131" width="19.5703125" style="217" customWidth="1"/>
    <col min="6132" max="6135" width="0" style="217" hidden="1" customWidth="1"/>
    <col min="6136" max="6136" width="23.140625" style="217" customWidth="1"/>
    <col min="6137" max="6137" width="34.28515625" style="217" customWidth="1"/>
    <col min="6138" max="6182" width="0" style="217" hidden="1" customWidth="1"/>
    <col min="6183" max="6183" width="36.5703125" style="217" customWidth="1"/>
    <col min="6184" max="6184" width="30.5703125" style="217" customWidth="1"/>
    <col min="6185" max="6185" width="16.85546875" style="217" bestFit="1" customWidth="1"/>
    <col min="6186" max="6186" width="19.140625" style="217" customWidth="1"/>
    <col min="6187" max="6187" width="15.140625" style="217" bestFit="1" customWidth="1"/>
    <col min="6188" max="6188" width="14.5703125" style="217" customWidth="1"/>
    <col min="6189" max="6362" width="9.5703125" style="217"/>
    <col min="6363" max="6363" width="7.85546875" style="217" customWidth="1"/>
    <col min="6364" max="6364" width="72.5703125" style="217" customWidth="1"/>
    <col min="6365" max="6367" width="0" style="217" hidden="1" customWidth="1"/>
    <col min="6368" max="6368" width="24.5703125" style="217" customWidth="1"/>
    <col min="6369" max="6369" width="34.28515625" style="217" customWidth="1"/>
    <col min="6370" max="6370" width="19.85546875" style="217" customWidth="1"/>
    <col min="6371" max="6371" width="19.5703125" style="217" customWidth="1"/>
    <col min="6372" max="6375" width="0" style="217" hidden="1" customWidth="1"/>
    <col min="6376" max="6376" width="21.5703125" style="217" customWidth="1"/>
    <col min="6377" max="6384" width="0" style="217" hidden="1" customWidth="1"/>
    <col min="6385" max="6386" width="19.85546875" style="217" customWidth="1"/>
    <col min="6387" max="6387" width="19.5703125" style="217" customWidth="1"/>
    <col min="6388" max="6391" width="0" style="217" hidden="1" customWidth="1"/>
    <col min="6392" max="6392" width="23.140625" style="217" customWidth="1"/>
    <col min="6393" max="6393" width="34.28515625" style="217" customWidth="1"/>
    <col min="6394" max="6438" width="0" style="217" hidden="1" customWidth="1"/>
    <col min="6439" max="6439" width="36.5703125" style="217" customWidth="1"/>
    <col min="6440" max="6440" width="30.5703125" style="217" customWidth="1"/>
    <col min="6441" max="6441" width="16.85546875" style="217" bestFit="1" customWidth="1"/>
    <col min="6442" max="6442" width="19.140625" style="217" customWidth="1"/>
    <col min="6443" max="6443" width="15.140625" style="217" bestFit="1" customWidth="1"/>
    <col min="6444" max="6444" width="14.5703125" style="217" customWidth="1"/>
    <col min="6445" max="6618" width="9.5703125" style="217"/>
    <col min="6619" max="6619" width="7.85546875" style="217" customWidth="1"/>
    <col min="6620" max="6620" width="72.5703125" style="217" customWidth="1"/>
    <col min="6621" max="6623" width="0" style="217" hidden="1" customWidth="1"/>
    <col min="6624" max="6624" width="24.5703125" style="217" customWidth="1"/>
    <col min="6625" max="6625" width="34.28515625" style="217" customWidth="1"/>
    <col min="6626" max="6626" width="19.85546875" style="217" customWidth="1"/>
    <col min="6627" max="6627" width="19.5703125" style="217" customWidth="1"/>
    <col min="6628" max="6631" width="0" style="217" hidden="1" customWidth="1"/>
    <col min="6632" max="6632" width="21.5703125" style="217" customWidth="1"/>
    <col min="6633" max="6640" width="0" style="217" hidden="1" customWidth="1"/>
    <col min="6641" max="6642" width="19.85546875" style="217" customWidth="1"/>
    <col min="6643" max="6643" width="19.5703125" style="217" customWidth="1"/>
    <col min="6644" max="6647" width="0" style="217" hidden="1" customWidth="1"/>
    <col min="6648" max="6648" width="23.140625" style="217" customWidth="1"/>
    <col min="6649" max="6649" width="34.28515625" style="217" customWidth="1"/>
    <col min="6650" max="6694" width="0" style="217" hidden="1" customWidth="1"/>
    <col min="6695" max="6695" width="36.5703125" style="217" customWidth="1"/>
    <col min="6696" max="6696" width="30.5703125" style="217" customWidth="1"/>
    <col min="6697" max="6697" width="16.85546875" style="217" bestFit="1" customWidth="1"/>
    <col min="6698" max="6698" width="19.140625" style="217" customWidth="1"/>
    <col min="6699" max="6699" width="15.140625" style="217" bestFit="1" customWidth="1"/>
    <col min="6700" max="6700" width="14.5703125" style="217" customWidth="1"/>
    <col min="6701" max="6874" width="9.5703125" style="217"/>
    <col min="6875" max="6875" width="7.85546875" style="217" customWidth="1"/>
    <col min="6876" max="6876" width="72.5703125" style="217" customWidth="1"/>
    <col min="6877" max="6879" width="0" style="217" hidden="1" customWidth="1"/>
    <col min="6880" max="6880" width="24.5703125" style="217" customWidth="1"/>
    <col min="6881" max="6881" width="34.28515625" style="217" customWidth="1"/>
    <col min="6882" max="6882" width="19.85546875" style="217" customWidth="1"/>
    <col min="6883" max="6883" width="19.5703125" style="217" customWidth="1"/>
    <col min="6884" max="6887" width="0" style="217" hidden="1" customWidth="1"/>
    <col min="6888" max="6888" width="21.5703125" style="217" customWidth="1"/>
    <col min="6889" max="6896" width="0" style="217" hidden="1" customWidth="1"/>
    <col min="6897" max="6898" width="19.85546875" style="217" customWidth="1"/>
    <col min="6899" max="6899" width="19.5703125" style="217" customWidth="1"/>
    <col min="6900" max="6903" width="0" style="217" hidden="1" customWidth="1"/>
    <col min="6904" max="6904" width="23.140625" style="217" customWidth="1"/>
    <col min="6905" max="6905" width="34.28515625" style="217" customWidth="1"/>
    <col min="6906" max="6950" width="0" style="217" hidden="1" customWidth="1"/>
    <col min="6951" max="6951" width="36.5703125" style="217" customWidth="1"/>
    <col min="6952" max="6952" width="30.5703125" style="217" customWidth="1"/>
    <col min="6953" max="6953" width="16.85546875" style="217" bestFit="1" customWidth="1"/>
    <col min="6954" max="6954" width="19.140625" style="217" customWidth="1"/>
    <col min="6955" max="6955" width="15.140625" style="217" bestFit="1" customWidth="1"/>
    <col min="6956" max="6956" width="14.5703125" style="217" customWidth="1"/>
    <col min="6957" max="7130" width="9.5703125" style="217"/>
    <col min="7131" max="7131" width="7.85546875" style="217" customWidth="1"/>
    <col min="7132" max="7132" width="72.5703125" style="217" customWidth="1"/>
    <col min="7133" max="7135" width="0" style="217" hidden="1" customWidth="1"/>
    <col min="7136" max="7136" width="24.5703125" style="217" customWidth="1"/>
    <col min="7137" max="7137" width="34.28515625" style="217" customWidth="1"/>
    <col min="7138" max="7138" width="19.85546875" style="217" customWidth="1"/>
    <col min="7139" max="7139" width="19.5703125" style="217" customWidth="1"/>
    <col min="7140" max="7143" width="0" style="217" hidden="1" customWidth="1"/>
    <col min="7144" max="7144" width="21.5703125" style="217" customWidth="1"/>
    <col min="7145" max="7152" width="0" style="217" hidden="1" customWidth="1"/>
    <col min="7153" max="7154" width="19.85546875" style="217" customWidth="1"/>
    <col min="7155" max="7155" width="19.5703125" style="217" customWidth="1"/>
    <col min="7156" max="7159" width="0" style="217" hidden="1" customWidth="1"/>
    <col min="7160" max="7160" width="23.140625" style="217" customWidth="1"/>
    <col min="7161" max="7161" width="34.28515625" style="217" customWidth="1"/>
    <col min="7162" max="7206" width="0" style="217" hidden="1" customWidth="1"/>
    <col min="7207" max="7207" width="36.5703125" style="217" customWidth="1"/>
    <col min="7208" max="7208" width="30.5703125" style="217" customWidth="1"/>
    <col min="7209" max="7209" width="16.85546875" style="217" bestFit="1" customWidth="1"/>
    <col min="7210" max="7210" width="19.140625" style="217" customWidth="1"/>
    <col min="7211" max="7211" width="15.140625" style="217" bestFit="1" customWidth="1"/>
    <col min="7212" max="7212" width="14.5703125" style="217" customWidth="1"/>
    <col min="7213" max="7386" width="9.5703125" style="217"/>
    <col min="7387" max="7387" width="7.85546875" style="217" customWidth="1"/>
    <col min="7388" max="7388" width="72.5703125" style="217" customWidth="1"/>
    <col min="7389" max="7391" width="0" style="217" hidden="1" customWidth="1"/>
    <col min="7392" max="7392" width="24.5703125" style="217" customWidth="1"/>
    <col min="7393" max="7393" width="34.28515625" style="217" customWidth="1"/>
    <col min="7394" max="7394" width="19.85546875" style="217" customWidth="1"/>
    <col min="7395" max="7395" width="19.5703125" style="217" customWidth="1"/>
    <col min="7396" max="7399" width="0" style="217" hidden="1" customWidth="1"/>
    <col min="7400" max="7400" width="21.5703125" style="217" customWidth="1"/>
    <col min="7401" max="7408" width="0" style="217" hidden="1" customWidth="1"/>
    <col min="7409" max="7410" width="19.85546875" style="217" customWidth="1"/>
    <col min="7411" max="7411" width="19.5703125" style="217" customWidth="1"/>
    <col min="7412" max="7415" width="0" style="217" hidden="1" customWidth="1"/>
    <col min="7416" max="7416" width="23.140625" style="217" customWidth="1"/>
    <col min="7417" max="7417" width="34.28515625" style="217" customWidth="1"/>
    <col min="7418" max="7462" width="0" style="217" hidden="1" customWidth="1"/>
    <col min="7463" max="7463" width="36.5703125" style="217" customWidth="1"/>
    <col min="7464" max="7464" width="30.5703125" style="217" customWidth="1"/>
    <col min="7465" max="7465" width="16.85546875" style="217" bestFit="1" customWidth="1"/>
    <col min="7466" max="7466" width="19.140625" style="217" customWidth="1"/>
    <col min="7467" max="7467" width="15.140625" style="217" bestFit="1" customWidth="1"/>
    <col min="7468" max="7468" width="14.5703125" style="217" customWidth="1"/>
    <col min="7469" max="7642" width="9.5703125" style="217"/>
    <col min="7643" max="7643" width="7.85546875" style="217" customWidth="1"/>
    <col min="7644" max="7644" width="72.5703125" style="217" customWidth="1"/>
    <col min="7645" max="7647" width="0" style="217" hidden="1" customWidth="1"/>
    <col min="7648" max="7648" width="24.5703125" style="217" customWidth="1"/>
    <col min="7649" max="7649" width="34.28515625" style="217" customWidth="1"/>
    <col min="7650" max="7650" width="19.85546875" style="217" customWidth="1"/>
    <col min="7651" max="7651" width="19.5703125" style="217" customWidth="1"/>
    <col min="7652" max="7655" width="0" style="217" hidden="1" customWidth="1"/>
    <col min="7656" max="7656" width="21.5703125" style="217" customWidth="1"/>
    <col min="7657" max="7664" width="0" style="217" hidden="1" customWidth="1"/>
    <col min="7665" max="7666" width="19.85546875" style="217" customWidth="1"/>
    <col min="7667" max="7667" width="19.5703125" style="217" customWidth="1"/>
    <col min="7668" max="7671" width="0" style="217" hidden="1" customWidth="1"/>
    <col min="7672" max="7672" width="23.140625" style="217" customWidth="1"/>
    <col min="7673" max="7673" width="34.28515625" style="217" customWidth="1"/>
    <col min="7674" max="7718" width="0" style="217" hidden="1" customWidth="1"/>
    <col min="7719" max="7719" width="36.5703125" style="217" customWidth="1"/>
    <col min="7720" max="7720" width="30.5703125" style="217" customWidth="1"/>
    <col min="7721" max="7721" width="16.85546875" style="217" bestFit="1" customWidth="1"/>
    <col min="7722" max="7722" width="19.140625" style="217" customWidth="1"/>
    <col min="7723" max="7723" width="15.140625" style="217" bestFit="1" customWidth="1"/>
    <col min="7724" max="7724" width="14.5703125" style="217" customWidth="1"/>
    <col min="7725" max="7898" width="9.5703125" style="217"/>
    <col min="7899" max="7899" width="7.85546875" style="217" customWidth="1"/>
    <col min="7900" max="7900" width="72.5703125" style="217" customWidth="1"/>
    <col min="7901" max="7903" width="0" style="217" hidden="1" customWidth="1"/>
    <col min="7904" max="7904" width="24.5703125" style="217" customWidth="1"/>
    <col min="7905" max="7905" width="34.28515625" style="217" customWidth="1"/>
    <col min="7906" max="7906" width="19.85546875" style="217" customWidth="1"/>
    <col min="7907" max="7907" width="19.5703125" style="217" customWidth="1"/>
    <col min="7908" max="7911" width="0" style="217" hidden="1" customWidth="1"/>
    <col min="7912" max="7912" width="21.5703125" style="217" customWidth="1"/>
    <col min="7913" max="7920" width="0" style="217" hidden="1" customWidth="1"/>
    <col min="7921" max="7922" width="19.85546875" style="217" customWidth="1"/>
    <col min="7923" max="7923" width="19.5703125" style="217" customWidth="1"/>
    <col min="7924" max="7927" width="0" style="217" hidden="1" customWidth="1"/>
    <col min="7928" max="7928" width="23.140625" style="217" customWidth="1"/>
    <col min="7929" max="7929" width="34.28515625" style="217" customWidth="1"/>
    <col min="7930" max="7974" width="0" style="217" hidden="1" customWidth="1"/>
    <col min="7975" max="7975" width="36.5703125" style="217" customWidth="1"/>
    <col min="7976" max="7976" width="30.5703125" style="217" customWidth="1"/>
    <col min="7977" max="7977" width="16.85546875" style="217" bestFit="1" customWidth="1"/>
    <col min="7978" max="7978" width="19.140625" style="217" customWidth="1"/>
    <col min="7979" max="7979" width="15.140625" style="217" bestFit="1" customWidth="1"/>
    <col min="7980" max="7980" width="14.5703125" style="217" customWidth="1"/>
    <col min="7981" max="8154" width="9.5703125" style="217"/>
    <col min="8155" max="8155" width="7.85546875" style="217" customWidth="1"/>
    <col min="8156" max="8156" width="72.5703125" style="217" customWidth="1"/>
    <col min="8157" max="8159" width="0" style="217" hidden="1" customWidth="1"/>
    <col min="8160" max="8160" width="24.5703125" style="217" customWidth="1"/>
    <col min="8161" max="8161" width="34.28515625" style="217" customWidth="1"/>
    <col min="8162" max="8162" width="19.85546875" style="217" customWidth="1"/>
    <col min="8163" max="8163" width="19.5703125" style="217" customWidth="1"/>
    <col min="8164" max="8167" width="0" style="217" hidden="1" customWidth="1"/>
    <col min="8168" max="8168" width="21.5703125" style="217" customWidth="1"/>
    <col min="8169" max="8176" width="0" style="217" hidden="1" customWidth="1"/>
    <col min="8177" max="8178" width="19.85546875" style="217" customWidth="1"/>
    <col min="8179" max="8179" width="19.5703125" style="217" customWidth="1"/>
    <col min="8180" max="8183" width="0" style="217" hidden="1" customWidth="1"/>
    <col min="8184" max="8184" width="23.140625" style="217" customWidth="1"/>
    <col min="8185" max="8185" width="34.28515625" style="217" customWidth="1"/>
    <col min="8186" max="8230" width="0" style="217" hidden="1" customWidth="1"/>
    <col min="8231" max="8231" width="36.5703125" style="217" customWidth="1"/>
    <col min="8232" max="8232" width="30.5703125" style="217" customWidth="1"/>
    <col min="8233" max="8233" width="16.85546875" style="217" bestFit="1" customWidth="1"/>
    <col min="8234" max="8234" width="19.140625" style="217" customWidth="1"/>
    <col min="8235" max="8235" width="15.140625" style="217" bestFit="1" customWidth="1"/>
    <col min="8236" max="8236" width="14.5703125" style="217" customWidth="1"/>
    <col min="8237" max="8410" width="9.5703125" style="217"/>
    <col min="8411" max="8411" width="7.85546875" style="217" customWidth="1"/>
    <col min="8412" max="8412" width="72.5703125" style="217" customWidth="1"/>
    <col min="8413" max="8415" width="0" style="217" hidden="1" customWidth="1"/>
    <col min="8416" max="8416" width="24.5703125" style="217" customWidth="1"/>
    <col min="8417" max="8417" width="34.28515625" style="217" customWidth="1"/>
    <col min="8418" max="8418" width="19.85546875" style="217" customWidth="1"/>
    <col min="8419" max="8419" width="19.5703125" style="217" customWidth="1"/>
    <col min="8420" max="8423" width="0" style="217" hidden="1" customWidth="1"/>
    <col min="8424" max="8424" width="21.5703125" style="217" customWidth="1"/>
    <col min="8425" max="8432" width="0" style="217" hidden="1" customWidth="1"/>
    <col min="8433" max="8434" width="19.85546875" style="217" customWidth="1"/>
    <col min="8435" max="8435" width="19.5703125" style="217" customWidth="1"/>
    <col min="8436" max="8439" width="0" style="217" hidden="1" customWidth="1"/>
    <col min="8440" max="8440" width="23.140625" style="217" customWidth="1"/>
    <col min="8441" max="8441" width="34.28515625" style="217" customWidth="1"/>
    <col min="8442" max="8486" width="0" style="217" hidden="1" customWidth="1"/>
    <col min="8487" max="8487" width="36.5703125" style="217" customWidth="1"/>
    <col min="8488" max="8488" width="30.5703125" style="217" customWidth="1"/>
    <col min="8489" max="8489" width="16.85546875" style="217" bestFit="1" customWidth="1"/>
    <col min="8490" max="8490" width="19.140625" style="217" customWidth="1"/>
    <col min="8491" max="8491" width="15.140625" style="217" bestFit="1" customWidth="1"/>
    <col min="8492" max="8492" width="14.5703125" style="217" customWidth="1"/>
    <col min="8493" max="8666" width="9.5703125" style="217"/>
    <col min="8667" max="8667" width="7.85546875" style="217" customWidth="1"/>
    <col min="8668" max="8668" width="72.5703125" style="217" customWidth="1"/>
    <col min="8669" max="8671" width="0" style="217" hidden="1" customWidth="1"/>
    <col min="8672" max="8672" width="24.5703125" style="217" customWidth="1"/>
    <col min="8673" max="8673" width="34.28515625" style="217" customWidth="1"/>
    <col min="8674" max="8674" width="19.85546875" style="217" customWidth="1"/>
    <col min="8675" max="8675" width="19.5703125" style="217" customWidth="1"/>
    <col min="8676" max="8679" width="0" style="217" hidden="1" customWidth="1"/>
    <col min="8680" max="8680" width="21.5703125" style="217" customWidth="1"/>
    <col min="8681" max="8688" width="0" style="217" hidden="1" customWidth="1"/>
    <col min="8689" max="8690" width="19.85546875" style="217" customWidth="1"/>
    <col min="8691" max="8691" width="19.5703125" style="217" customWidth="1"/>
    <col min="8692" max="8695" width="0" style="217" hidden="1" customWidth="1"/>
    <col min="8696" max="8696" width="23.140625" style="217" customWidth="1"/>
    <col min="8697" max="8697" width="34.28515625" style="217" customWidth="1"/>
    <col min="8698" max="8742" width="0" style="217" hidden="1" customWidth="1"/>
    <col min="8743" max="8743" width="36.5703125" style="217" customWidth="1"/>
    <col min="8744" max="8744" width="30.5703125" style="217" customWidth="1"/>
    <col min="8745" max="8745" width="16.85546875" style="217" bestFit="1" customWidth="1"/>
    <col min="8746" max="8746" width="19.140625" style="217" customWidth="1"/>
    <col min="8747" max="8747" width="15.140625" style="217" bestFit="1" customWidth="1"/>
    <col min="8748" max="8748" width="14.5703125" style="217" customWidth="1"/>
    <col min="8749" max="8922" width="9.5703125" style="217"/>
    <col min="8923" max="8923" width="7.85546875" style="217" customWidth="1"/>
    <col min="8924" max="8924" width="72.5703125" style="217" customWidth="1"/>
    <col min="8925" max="8927" width="0" style="217" hidden="1" customWidth="1"/>
    <col min="8928" max="8928" width="24.5703125" style="217" customWidth="1"/>
    <col min="8929" max="8929" width="34.28515625" style="217" customWidth="1"/>
    <col min="8930" max="8930" width="19.85546875" style="217" customWidth="1"/>
    <col min="8931" max="8931" width="19.5703125" style="217" customWidth="1"/>
    <col min="8932" max="8935" width="0" style="217" hidden="1" customWidth="1"/>
    <col min="8936" max="8936" width="21.5703125" style="217" customWidth="1"/>
    <col min="8937" max="8944" width="0" style="217" hidden="1" customWidth="1"/>
    <col min="8945" max="8946" width="19.85546875" style="217" customWidth="1"/>
    <col min="8947" max="8947" width="19.5703125" style="217" customWidth="1"/>
    <col min="8948" max="8951" width="0" style="217" hidden="1" customWidth="1"/>
    <col min="8952" max="8952" width="23.140625" style="217" customWidth="1"/>
    <col min="8953" max="8953" width="34.28515625" style="217" customWidth="1"/>
    <col min="8954" max="8998" width="0" style="217" hidden="1" customWidth="1"/>
    <col min="8999" max="8999" width="36.5703125" style="217" customWidth="1"/>
    <col min="9000" max="9000" width="30.5703125" style="217" customWidth="1"/>
    <col min="9001" max="9001" width="16.85546875" style="217" bestFit="1" customWidth="1"/>
    <col min="9002" max="9002" width="19.140625" style="217" customWidth="1"/>
    <col min="9003" max="9003" width="15.140625" style="217" bestFit="1" customWidth="1"/>
    <col min="9004" max="9004" width="14.5703125" style="217" customWidth="1"/>
    <col min="9005" max="9178" width="9.5703125" style="217"/>
    <col min="9179" max="9179" width="7.85546875" style="217" customWidth="1"/>
    <col min="9180" max="9180" width="72.5703125" style="217" customWidth="1"/>
    <col min="9181" max="9183" width="0" style="217" hidden="1" customWidth="1"/>
    <col min="9184" max="9184" width="24.5703125" style="217" customWidth="1"/>
    <col min="9185" max="9185" width="34.28515625" style="217" customWidth="1"/>
    <col min="9186" max="9186" width="19.85546875" style="217" customWidth="1"/>
    <col min="9187" max="9187" width="19.5703125" style="217" customWidth="1"/>
    <col min="9188" max="9191" width="0" style="217" hidden="1" customWidth="1"/>
    <col min="9192" max="9192" width="21.5703125" style="217" customWidth="1"/>
    <col min="9193" max="9200" width="0" style="217" hidden="1" customWidth="1"/>
    <col min="9201" max="9202" width="19.85546875" style="217" customWidth="1"/>
    <col min="9203" max="9203" width="19.5703125" style="217" customWidth="1"/>
    <col min="9204" max="9207" width="0" style="217" hidden="1" customWidth="1"/>
    <col min="9208" max="9208" width="23.140625" style="217" customWidth="1"/>
    <col min="9209" max="9209" width="34.28515625" style="217" customWidth="1"/>
    <col min="9210" max="9254" width="0" style="217" hidden="1" customWidth="1"/>
    <col min="9255" max="9255" width="36.5703125" style="217" customWidth="1"/>
    <col min="9256" max="9256" width="30.5703125" style="217" customWidth="1"/>
    <col min="9257" max="9257" width="16.85546875" style="217" bestFit="1" customWidth="1"/>
    <col min="9258" max="9258" width="19.140625" style="217" customWidth="1"/>
    <col min="9259" max="9259" width="15.140625" style="217" bestFit="1" customWidth="1"/>
    <col min="9260" max="9260" width="14.5703125" style="217" customWidth="1"/>
    <col min="9261" max="9434" width="9.5703125" style="217"/>
    <col min="9435" max="9435" width="7.85546875" style="217" customWidth="1"/>
    <col min="9436" max="9436" width="72.5703125" style="217" customWidth="1"/>
    <col min="9437" max="9439" width="0" style="217" hidden="1" customWidth="1"/>
    <col min="9440" max="9440" width="24.5703125" style="217" customWidth="1"/>
    <col min="9441" max="9441" width="34.28515625" style="217" customWidth="1"/>
    <col min="9442" max="9442" width="19.85546875" style="217" customWidth="1"/>
    <col min="9443" max="9443" width="19.5703125" style="217" customWidth="1"/>
    <col min="9444" max="9447" width="0" style="217" hidden="1" customWidth="1"/>
    <col min="9448" max="9448" width="21.5703125" style="217" customWidth="1"/>
    <col min="9449" max="9456" width="0" style="217" hidden="1" customWidth="1"/>
    <col min="9457" max="9458" width="19.85546875" style="217" customWidth="1"/>
    <col min="9459" max="9459" width="19.5703125" style="217" customWidth="1"/>
    <col min="9460" max="9463" width="0" style="217" hidden="1" customWidth="1"/>
    <col min="9464" max="9464" width="23.140625" style="217" customWidth="1"/>
    <col min="9465" max="9465" width="34.28515625" style="217" customWidth="1"/>
    <col min="9466" max="9510" width="0" style="217" hidden="1" customWidth="1"/>
    <col min="9511" max="9511" width="36.5703125" style="217" customWidth="1"/>
    <col min="9512" max="9512" width="30.5703125" style="217" customWidth="1"/>
    <col min="9513" max="9513" width="16.85546875" style="217" bestFit="1" customWidth="1"/>
    <col min="9514" max="9514" width="19.140625" style="217" customWidth="1"/>
    <col min="9515" max="9515" width="15.140625" style="217" bestFit="1" customWidth="1"/>
    <col min="9516" max="9516" width="14.5703125" style="217" customWidth="1"/>
    <col min="9517" max="9690" width="9.5703125" style="217"/>
    <col min="9691" max="9691" width="7.85546875" style="217" customWidth="1"/>
    <col min="9692" max="9692" width="72.5703125" style="217" customWidth="1"/>
    <col min="9693" max="9695" width="0" style="217" hidden="1" customWidth="1"/>
    <col min="9696" max="9696" width="24.5703125" style="217" customWidth="1"/>
    <col min="9697" max="9697" width="34.28515625" style="217" customWidth="1"/>
    <col min="9698" max="9698" width="19.85546875" style="217" customWidth="1"/>
    <col min="9699" max="9699" width="19.5703125" style="217" customWidth="1"/>
    <col min="9700" max="9703" width="0" style="217" hidden="1" customWidth="1"/>
    <col min="9704" max="9704" width="21.5703125" style="217" customWidth="1"/>
    <col min="9705" max="9712" width="0" style="217" hidden="1" customWidth="1"/>
    <col min="9713" max="9714" width="19.85546875" style="217" customWidth="1"/>
    <col min="9715" max="9715" width="19.5703125" style="217" customWidth="1"/>
    <col min="9716" max="9719" width="0" style="217" hidden="1" customWidth="1"/>
    <col min="9720" max="9720" width="23.140625" style="217" customWidth="1"/>
    <col min="9721" max="9721" width="34.28515625" style="217" customWidth="1"/>
    <col min="9722" max="9766" width="0" style="217" hidden="1" customWidth="1"/>
    <col min="9767" max="9767" width="36.5703125" style="217" customWidth="1"/>
    <col min="9768" max="9768" width="30.5703125" style="217" customWidth="1"/>
    <col min="9769" max="9769" width="16.85546875" style="217" bestFit="1" customWidth="1"/>
    <col min="9770" max="9770" width="19.140625" style="217" customWidth="1"/>
    <col min="9771" max="9771" width="15.140625" style="217" bestFit="1" customWidth="1"/>
    <col min="9772" max="9772" width="14.5703125" style="217" customWidth="1"/>
    <col min="9773" max="9946" width="9.5703125" style="217"/>
    <col min="9947" max="9947" width="7.85546875" style="217" customWidth="1"/>
    <col min="9948" max="9948" width="72.5703125" style="217" customWidth="1"/>
    <col min="9949" max="9951" width="0" style="217" hidden="1" customWidth="1"/>
    <col min="9952" max="9952" width="24.5703125" style="217" customWidth="1"/>
    <col min="9953" max="9953" width="34.28515625" style="217" customWidth="1"/>
    <col min="9954" max="9954" width="19.85546875" style="217" customWidth="1"/>
    <col min="9955" max="9955" width="19.5703125" style="217" customWidth="1"/>
    <col min="9956" max="9959" width="0" style="217" hidden="1" customWidth="1"/>
    <col min="9960" max="9960" width="21.5703125" style="217" customWidth="1"/>
    <col min="9961" max="9968" width="0" style="217" hidden="1" customWidth="1"/>
    <col min="9969" max="9970" width="19.85546875" style="217" customWidth="1"/>
    <col min="9971" max="9971" width="19.5703125" style="217" customWidth="1"/>
    <col min="9972" max="9975" width="0" style="217" hidden="1" customWidth="1"/>
    <col min="9976" max="9976" width="23.140625" style="217" customWidth="1"/>
    <col min="9977" max="9977" width="34.28515625" style="217" customWidth="1"/>
    <col min="9978" max="10022" width="0" style="217" hidden="1" customWidth="1"/>
    <col min="10023" max="10023" width="36.5703125" style="217" customWidth="1"/>
    <col min="10024" max="10024" width="30.5703125" style="217" customWidth="1"/>
    <col min="10025" max="10025" width="16.85546875" style="217" bestFit="1" customWidth="1"/>
    <col min="10026" max="10026" width="19.140625" style="217" customWidth="1"/>
    <col min="10027" max="10027" width="15.140625" style="217" bestFit="1" customWidth="1"/>
    <col min="10028" max="10028" width="14.5703125" style="217" customWidth="1"/>
    <col min="10029" max="10202" width="9.5703125" style="217"/>
    <col min="10203" max="10203" width="7.85546875" style="217" customWidth="1"/>
    <col min="10204" max="10204" width="72.5703125" style="217" customWidth="1"/>
    <col min="10205" max="10207" width="0" style="217" hidden="1" customWidth="1"/>
    <col min="10208" max="10208" width="24.5703125" style="217" customWidth="1"/>
    <col min="10209" max="10209" width="34.28515625" style="217" customWidth="1"/>
    <col min="10210" max="10210" width="19.85546875" style="217" customWidth="1"/>
    <col min="10211" max="10211" width="19.5703125" style="217" customWidth="1"/>
    <col min="10212" max="10215" width="0" style="217" hidden="1" customWidth="1"/>
    <col min="10216" max="10216" width="21.5703125" style="217" customWidth="1"/>
    <col min="10217" max="10224" width="0" style="217" hidden="1" customWidth="1"/>
    <col min="10225" max="10226" width="19.85546875" style="217" customWidth="1"/>
    <col min="10227" max="10227" width="19.5703125" style="217" customWidth="1"/>
    <col min="10228" max="10231" width="0" style="217" hidden="1" customWidth="1"/>
    <col min="10232" max="10232" width="23.140625" style="217" customWidth="1"/>
    <col min="10233" max="10233" width="34.28515625" style="217" customWidth="1"/>
    <col min="10234" max="10278" width="0" style="217" hidden="1" customWidth="1"/>
    <col min="10279" max="10279" width="36.5703125" style="217" customWidth="1"/>
    <col min="10280" max="10280" width="30.5703125" style="217" customWidth="1"/>
    <col min="10281" max="10281" width="16.85546875" style="217" bestFit="1" customWidth="1"/>
    <col min="10282" max="10282" width="19.140625" style="217" customWidth="1"/>
    <col min="10283" max="10283" width="15.140625" style="217" bestFit="1" customWidth="1"/>
    <col min="10284" max="10284" width="14.5703125" style="217" customWidth="1"/>
    <col min="10285" max="10458" width="9.5703125" style="217"/>
    <col min="10459" max="10459" width="7.85546875" style="217" customWidth="1"/>
    <col min="10460" max="10460" width="72.5703125" style="217" customWidth="1"/>
    <col min="10461" max="10463" width="0" style="217" hidden="1" customWidth="1"/>
    <col min="10464" max="10464" width="24.5703125" style="217" customWidth="1"/>
    <col min="10465" max="10465" width="34.28515625" style="217" customWidth="1"/>
    <col min="10466" max="10466" width="19.85546875" style="217" customWidth="1"/>
    <col min="10467" max="10467" width="19.5703125" style="217" customWidth="1"/>
    <col min="10468" max="10471" width="0" style="217" hidden="1" customWidth="1"/>
    <col min="10472" max="10472" width="21.5703125" style="217" customWidth="1"/>
    <col min="10473" max="10480" width="0" style="217" hidden="1" customWidth="1"/>
    <col min="10481" max="10482" width="19.85546875" style="217" customWidth="1"/>
    <col min="10483" max="10483" width="19.5703125" style="217" customWidth="1"/>
    <col min="10484" max="10487" width="0" style="217" hidden="1" customWidth="1"/>
    <col min="10488" max="10488" width="23.140625" style="217" customWidth="1"/>
    <col min="10489" max="10489" width="34.28515625" style="217" customWidth="1"/>
    <col min="10490" max="10534" width="0" style="217" hidden="1" customWidth="1"/>
    <col min="10535" max="10535" width="36.5703125" style="217" customWidth="1"/>
    <col min="10536" max="10536" width="30.5703125" style="217" customWidth="1"/>
    <col min="10537" max="10537" width="16.85546875" style="217" bestFit="1" customWidth="1"/>
    <col min="10538" max="10538" width="19.140625" style="217" customWidth="1"/>
    <col min="10539" max="10539" width="15.140625" style="217" bestFit="1" customWidth="1"/>
    <col min="10540" max="10540" width="14.5703125" style="217" customWidth="1"/>
    <col min="10541" max="10714" width="9.5703125" style="217"/>
    <col min="10715" max="10715" width="7.85546875" style="217" customWidth="1"/>
    <col min="10716" max="10716" width="72.5703125" style="217" customWidth="1"/>
    <col min="10717" max="10719" width="0" style="217" hidden="1" customWidth="1"/>
    <col min="10720" max="10720" width="24.5703125" style="217" customWidth="1"/>
    <col min="10721" max="10721" width="34.28515625" style="217" customWidth="1"/>
    <col min="10722" max="10722" width="19.85546875" style="217" customWidth="1"/>
    <col min="10723" max="10723" width="19.5703125" style="217" customWidth="1"/>
    <col min="10724" max="10727" width="0" style="217" hidden="1" customWidth="1"/>
    <col min="10728" max="10728" width="21.5703125" style="217" customWidth="1"/>
    <col min="10729" max="10736" width="0" style="217" hidden="1" customWidth="1"/>
    <col min="10737" max="10738" width="19.85546875" style="217" customWidth="1"/>
    <col min="10739" max="10739" width="19.5703125" style="217" customWidth="1"/>
    <col min="10740" max="10743" width="0" style="217" hidden="1" customWidth="1"/>
    <col min="10744" max="10744" width="23.140625" style="217" customWidth="1"/>
    <col min="10745" max="10745" width="34.28515625" style="217" customWidth="1"/>
    <col min="10746" max="10790" width="0" style="217" hidden="1" customWidth="1"/>
    <col min="10791" max="10791" width="36.5703125" style="217" customWidth="1"/>
    <col min="10792" max="10792" width="30.5703125" style="217" customWidth="1"/>
    <col min="10793" max="10793" width="16.85546875" style="217" bestFit="1" customWidth="1"/>
    <col min="10794" max="10794" width="19.140625" style="217" customWidth="1"/>
    <col min="10795" max="10795" width="15.140625" style="217" bestFit="1" customWidth="1"/>
    <col min="10796" max="10796" width="14.5703125" style="217" customWidth="1"/>
    <col min="10797" max="10970" width="9.5703125" style="217"/>
    <col min="10971" max="10971" width="7.85546875" style="217" customWidth="1"/>
    <col min="10972" max="10972" width="72.5703125" style="217" customWidth="1"/>
    <col min="10973" max="10975" width="0" style="217" hidden="1" customWidth="1"/>
    <col min="10976" max="10976" width="24.5703125" style="217" customWidth="1"/>
    <col min="10977" max="10977" width="34.28515625" style="217" customWidth="1"/>
    <col min="10978" max="10978" width="19.85546875" style="217" customWidth="1"/>
    <col min="10979" max="10979" width="19.5703125" style="217" customWidth="1"/>
    <col min="10980" max="10983" width="0" style="217" hidden="1" customWidth="1"/>
    <col min="10984" max="10984" width="21.5703125" style="217" customWidth="1"/>
    <col min="10985" max="10992" width="0" style="217" hidden="1" customWidth="1"/>
    <col min="10993" max="10994" width="19.85546875" style="217" customWidth="1"/>
    <col min="10995" max="10995" width="19.5703125" style="217" customWidth="1"/>
    <col min="10996" max="10999" width="0" style="217" hidden="1" customWidth="1"/>
    <col min="11000" max="11000" width="23.140625" style="217" customWidth="1"/>
    <col min="11001" max="11001" width="34.28515625" style="217" customWidth="1"/>
    <col min="11002" max="11046" width="0" style="217" hidden="1" customWidth="1"/>
    <col min="11047" max="11047" width="36.5703125" style="217" customWidth="1"/>
    <col min="11048" max="11048" width="30.5703125" style="217" customWidth="1"/>
    <col min="11049" max="11049" width="16.85546875" style="217" bestFit="1" customWidth="1"/>
    <col min="11050" max="11050" width="19.140625" style="217" customWidth="1"/>
    <col min="11051" max="11051" width="15.140625" style="217" bestFit="1" customWidth="1"/>
    <col min="11052" max="11052" width="14.5703125" style="217" customWidth="1"/>
    <col min="11053" max="11226" width="9.5703125" style="217"/>
    <col min="11227" max="11227" width="7.85546875" style="217" customWidth="1"/>
    <col min="11228" max="11228" width="72.5703125" style="217" customWidth="1"/>
    <col min="11229" max="11231" width="0" style="217" hidden="1" customWidth="1"/>
    <col min="11232" max="11232" width="24.5703125" style="217" customWidth="1"/>
    <col min="11233" max="11233" width="34.28515625" style="217" customWidth="1"/>
    <col min="11234" max="11234" width="19.85546875" style="217" customWidth="1"/>
    <col min="11235" max="11235" width="19.5703125" style="217" customWidth="1"/>
    <col min="11236" max="11239" width="0" style="217" hidden="1" customWidth="1"/>
    <col min="11240" max="11240" width="21.5703125" style="217" customWidth="1"/>
    <col min="11241" max="11248" width="0" style="217" hidden="1" customWidth="1"/>
    <col min="11249" max="11250" width="19.85546875" style="217" customWidth="1"/>
    <col min="11251" max="11251" width="19.5703125" style="217" customWidth="1"/>
    <col min="11252" max="11255" width="0" style="217" hidden="1" customWidth="1"/>
    <col min="11256" max="11256" width="23.140625" style="217" customWidth="1"/>
    <col min="11257" max="11257" width="34.28515625" style="217" customWidth="1"/>
    <col min="11258" max="11302" width="0" style="217" hidden="1" customWidth="1"/>
    <col min="11303" max="11303" width="36.5703125" style="217" customWidth="1"/>
    <col min="11304" max="11304" width="30.5703125" style="217" customWidth="1"/>
    <col min="11305" max="11305" width="16.85546875" style="217" bestFit="1" customWidth="1"/>
    <col min="11306" max="11306" width="19.140625" style="217" customWidth="1"/>
    <col min="11307" max="11307" width="15.140625" style="217" bestFit="1" customWidth="1"/>
    <col min="11308" max="11308" width="14.5703125" style="217" customWidth="1"/>
    <col min="11309" max="11482" width="9.5703125" style="217"/>
    <col min="11483" max="11483" width="7.85546875" style="217" customWidth="1"/>
    <col min="11484" max="11484" width="72.5703125" style="217" customWidth="1"/>
    <col min="11485" max="11487" width="0" style="217" hidden="1" customWidth="1"/>
    <col min="11488" max="11488" width="24.5703125" style="217" customWidth="1"/>
    <col min="11489" max="11489" width="34.28515625" style="217" customWidth="1"/>
    <col min="11490" max="11490" width="19.85546875" style="217" customWidth="1"/>
    <col min="11491" max="11491" width="19.5703125" style="217" customWidth="1"/>
    <col min="11492" max="11495" width="0" style="217" hidden="1" customWidth="1"/>
    <col min="11496" max="11496" width="21.5703125" style="217" customWidth="1"/>
    <col min="11497" max="11504" width="0" style="217" hidden="1" customWidth="1"/>
    <col min="11505" max="11506" width="19.85546875" style="217" customWidth="1"/>
    <col min="11507" max="11507" width="19.5703125" style="217" customWidth="1"/>
    <col min="11508" max="11511" width="0" style="217" hidden="1" customWidth="1"/>
    <col min="11512" max="11512" width="23.140625" style="217" customWidth="1"/>
    <col min="11513" max="11513" width="34.28515625" style="217" customWidth="1"/>
    <col min="11514" max="11558" width="0" style="217" hidden="1" customWidth="1"/>
    <col min="11559" max="11559" width="36.5703125" style="217" customWidth="1"/>
    <col min="11560" max="11560" width="30.5703125" style="217" customWidth="1"/>
    <col min="11561" max="11561" width="16.85546875" style="217" bestFit="1" customWidth="1"/>
    <col min="11562" max="11562" width="19.140625" style="217" customWidth="1"/>
    <col min="11563" max="11563" width="15.140625" style="217" bestFit="1" customWidth="1"/>
    <col min="11564" max="11564" width="14.5703125" style="217" customWidth="1"/>
    <col min="11565" max="11738" width="9.5703125" style="217"/>
    <col min="11739" max="11739" width="7.85546875" style="217" customWidth="1"/>
    <col min="11740" max="11740" width="72.5703125" style="217" customWidth="1"/>
    <col min="11741" max="11743" width="0" style="217" hidden="1" customWidth="1"/>
    <col min="11744" max="11744" width="24.5703125" style="217" customWidth="1"/>
    <col min="11745" max="11745" width="34.28515625" style="217" customWidth="1"/>
    <col min="11746" max="11746" width="19.85546875" style="217" customWidth="1"/>
    <col min="11747" max="11747" width="19.5703125" style="217" customWidth="1"/>
    <col min="11748" max="11751" width="0" style="217" hidden="1" customWidth="1"/>
    <col min="11752" max="11752" width="21.5703125" style="217" customWidth="1"/>
    <col min="11753" max="11760" width="0" style="217" hidden="1" customWidth="1"/>
    <col min="11761" max="11762" width="19.85546875" style="217" customWidth="1"/>
    <col min="11763" max="11763" width="19.5703125" style="217" customWidth="1"/>
    <col min="11764" max="11767" width="0" style="217" hidden="1" customWidth="1"/>
    <col min="11768" max="11768" width="23.140625" style="217" customWidth="1"/>
    <col min="11769" max="11769" width="34.28515625" style="217" customWidth="1"/>
    <col min="11770" max="11814" width="0" style="217" hidden="1" customWidth="1"/>
    <col min="11815" max="11815" width="36.5703125" style="217" customWidth="1"/>
    <col min="11816" max="11816" width="30.5703125" style="217" customWidth="1"/>
    <col min="11817" max="11817" width="16.85546875" style="217" bestFit="1" customWidth="1"/>
    <col min="11818" max="11818" width="19.140625" style="217" customWidth="1"/>
    <col min="11819" max="11819" width="15.140625" style="217" bestFit="1" customWidth="1"/>
    <col min="11820" max="11820" width="14.5703125" style="217" customWidth="1"/>
    <col min="11821" max="11994" width="9.5703125" style="217"/>
    <col min="11995" max="11995" width="7.85546875" style="217" customWidth="1"/>
    <col min="11996" max="11996" width="72.5703125" style="217" customWidth="1"/>
    <col min="11997" max="11999" width="0" style="217" hidden="1" customWidth="1"/>
    <col min="12000" max="12000" width="24.5703125" style="217" customWidth="1"/>
    <col min="12001" max="12001" width="34.28515625" style="217" customWidth="1"/>
    <col min="12002" max="12002" width="19.85546875" style="217" customWidth="1"/>
    <col min="12003" max="12003" width="19.5703125" style="217" customWidth="1"/>
    <col min="12004" max="12007" width="0" style="217" hidden="1" customWidth="1"/>
    <col min="12008" max="12008" width="21.5703125" style="217" customWidth="1"/>
    <col min="12009" max="12016" width="0" style="217" hidden="1" customWidth="1"/>
    <col min="12017" max="12018" width="19.85546875" style="217" customWidth="1"/>
    <col min="12019" max="12019" width="19.5703125" style="217" customWidth="1"/>
    <col min="12020" max="12023" width="0" style="217" hidden="1" customWidth="1"/>
    <col min="12024" max="12024" width="23.140625" style="217" customWidth="1"/>
    <col min="12025" max="12025" width="34.28515625" style="217" customWidth="1"/>
    <col min="12026" max="12070" width="0" style="217" hidden="1" customWidth="1"/>
    <col min="12071" max="12071" width="36.5703125" style="217" customWidth="1"/>
    <col min="12072" max="12072" width="30.5703125" style="217" customWidth="1"/>
    <col min="12073" max="12073" width="16.85546875" style="217" bestFit="1" customWidth="1"/>
    <col min="12074" max="12074" width="19.140625" style="217" customWidth="1"/>
    <col min="12075" max="12075" width="15.140625" style="217" bestFit="1" customWidth="1"/>
    <col min="12076" max="12076" width="14.5703125" style="217" customWidth="1"/>
    <col min="12077" max="12250" width="9.5703125" style="217"/>
    <col min="12251" max="12251" width="7.85546875" style="217" customWidth="1"/>
    <col min="12252" max="12252" width="72.5703125" style="217" customWidth="1"/>
    <col min="12253" max="12255" width="0" style="217" hidden="1" customWidth="1"/>
    <col min="12256" max="12256" width="24.5703125" style="217" customWidth="1"/>
    <col min="12257" max="12257" width="34.28515625" style="217" customWidth="1"/>
    <col min="12258" max="12258" width="19.85546875" style="217" customWidth="1"/>
    <col min="12259" max="12259" width="19.5703125" style="217" customWidth="1"/>
    <col min="12260" max="12263" width="0" style="217" hidden="1" customWidth="1"/>
    <col min="12264" max="12264" width="21.5703125" style="217" customWidth="1"/>
    <col min="12265" max="12272" width="0" style="217" hidden="1" customWidth="1"/>
    <col min="12273" max="12274" width="19.85546875" style="217" customWidth="1"/>
    <col min="12275" max="12275" width="19.5703125" style="217" customWidth="1"/>
    <col min="12276" max="12279" width="0" style="217" hidden="1" customWidth="1"/>
    <col min="12280" max="12280" width="23.140625" style="217" customWidth="1"/>
    <col min="12281" max="12281" width="34.28515625" style="217" customWidth="1"/>
    <col min="12282" max="12326" width="0" style="217" hidden="1" customWidth="1"/>
    <col min="12327" max="12327" width="36.5703125" style="217" customWidth="1"/>
    <col min="12328" max="12328" width="30.5703125" style="217" customWidth="1"/>
    <col min="12329" max="12329" width="16.85546875" style="217" bestFit="1" customWidth="1"/>
    <col min="12330" max="12330" width="19.140625" style="217" customWidth="1"/>
    <col min="12331" max="12331" width="15.140625" style="217" bestFit="1" customWidth="1"/>
    <col min="12332" max="12332" width="14.5703125" style="217" customWidth="1"/>
    <col min="12333" max="12506" width="9.5703125" style="217"/>
    <col min="12507" max="12507" width="7.85546875" style="217" customWidth="1"/>
    <col min="12508" max="12508" width="72.5703125" style="217" customWidth="1"/>
    <col min="12509" max="12511" width="0" style="217" hidden="1" customWidth="1"/>
    <col min="12512" max="12512" width="24.5703125" style="217" customWidth="1"/>
    <col min="12513" max="12513" width="34.28515625" style="217" customWidth="1"/>
    <col min="12514" max="12514" width="19.85546875" style="217" customWidth="1"/>
    <col min="12515" max="12515" width="19.5703125" style="217" customWidth="1"/>
    <col min="12516" max="12519" width="0" style="217" hidden="1" customWidth="1"/>
    <col min="12520" max="12520" width="21.5703125" style="217" customWidth="1"/>
    <col min="12521" max="12528" width="0" style="217" hidden="1" customWidth="1"/>
    <col min="12529" max="12530" width="19.85546875" style="217" customWidth="1"/>
    <col min="12531" max="12531" width="19.5703125" style="217" customWidth="1"/>
    <col min="12532" max="12535" width="0" style="217" hidden="1" customWidth="1"/>
    <col min="12536" max="12536" width="23.140625" style="217" customWidth="1"/>
    <col min="12537" max="12537" width="34.28515625" style="217" customWidth="1"/>
    <col min="12538" max="12582" width="0" style="217" hidden="1" customWidth="1"/>
    <col min="12583" max="12583" width="36.5703125" style="217" customWidth="1"/>
    <col min="12584" max="12584" width="30.5703125" style="217" customWidth="1"/>
    <col min="12585" max="12585" width="16.85546875" style="217" bestFit="1" customWidth="1"/>
    <col min="12586" max="12586" width="19.140625" style="217" customWidth="1"/>
    <col min="12587" max="12587" width="15.140625" style="217" bestFit="1" customWidth="1"/>
    <col min="12588" max="12588" width="14.5703125" style="217" customWidth="1"/>
    <col min="12589" max="12762" width="9.5703125" style="217"/>
    <col min="12763" max="12763" width="7.85546875" style="217" customWidth="1"/>
    <col min="12764" max="12764" width="72.5703125" style="217" customWidth="1"/>
    <col min="12765" max="12767" width="0" style="217" hidden="1" customWidth="1"/>
    <col min="12768" max="12768" width="24.5703125" style="217" customWidth="1"/>
    <col min="12769" max="12769" width="34.28515625" style="217" customWidth="1"/>
    <col min="12770" max="12770" width="19.85546875" style="217" customWidth="1"/>
    <col min="12771" max="12771" width="19.5703125" style="217" customWidth="1"/>
    <col min="12772" max="12775" width="0" style="217" hidden="1" customWidth="1"/>
    <col min="12776" max="12776" width="21.5703125" style="217" customWidth="1"/>
    <col min="12777" max="12784" width="0" style="217" hidden="1" customWidth="1"/>
    <col min="12785" max="12786" width="19.85546875" style="217" customWidth="1"/>
    <col min="12787" max="12787" width="19.5703125" style="217" customWidth="1"/>
    <col min="12788" max="12791" width="0" style="217" hidden="1" customWidth="1"/>
    <col min="12792" max="12792" width="23.140625" style="217" customWidth="1"/>
    <col min="12793" max="12793" width="34.28515625" style="217" customWidth="1"/>
    <col min="12794" max="12838" width="0" style="217" hidden="1" customWidth="1"/>
    <col min="12839" max="12839" width="36.5703125" style="217" customWidth="1"/>
    <col min="12840" max="12840" width="30.5703125" style="217" customWidth="1"/>
    <col min="12841" max="12841" width="16.85546875" style="217" bestFit="1" customWidth="1"/>
    <col min="12842" max="12842" width="19.140625" style="217" customWidth="1"/>
    <col min="12843" max="12843" width="15.140625" style="217" bestFit="1" customWidth="1"/>
    <col min="12844" max="12844" width="14.5703125" style="217" customWidth="1"/>
    <col min="12845" max="13018" width="9.5703125" style="217"/>
    <col min="13019" max="13019" width="7.85546875" style="217" customWidth="1"/>
    <col min="13020" max="13020" width="72.5703125" style="217" customWidth="1"/>
    <col min="13021" max="13023" width="0" style="217" hidden="1" customWidth="1"/>
    <col min="13024" max="13024" width="24.5703125" style="217" customWidth="1"/>
    <col min="13025" max="13025" width="34.28515625" style="217" customWidth="1"/>
    <col min="13026" max="13026" width="19.85546875" style="217" customWidth="1"/>
    <col min="13027" max="13027" width="19.5703125" style="217" customWidth="1"/>
    <col min="13028" max="13031" width="0" style="217" hidden="1" customWidth="1"/>
    <col min="13032" max="13032" width="21.5703125" style="217" customWidth="1"/>
    <col min="13033" max="13040" width="0" style="217" hidden="1" customWidth="1"/>
    <col min="13041" max="13042" width="19.85546875" style="217" customWidth="1"/>
    <col min="13043" max="13043" width="19.5703125" style="217" customWidth="1"/>
    <col min="13044" max="13047" width="0" style="217" hidden="1" customWidth="1"/>
    <col min="13048" max="13048" width="23.140625" style="217" customWidth="1"/>
    <col min="13049" max="13049" width="34.28515625" style="217" customWidth="1"/>
    <col min="13050" max="13094" width="0" style="217" hidden="1" customWidth="1"/>
    <col min="13095" max="13095" width="36.5703125" style="217" customWidth="1"/>
    <col min="13096" max="13096" width="30.5703125" style="217" customWidth="1"/>
    <col min="13097" max="13097" width="16.85546875" style="217" bestFit="1" customWidth="1"/>
    <col min="13098" max="13098" width="19.140625" style="217" customWidth="1"/>
    <col min="13099" max="13099" width="15.140625" style="217" bestFit="1" customWidth="1"/>
    <col min="13100" max="13100" width="14.5703125" style="217" customWidth="1"/>
    <col min="13101" max="13274" width="9.5703125" style="217"/>
    <col min="13275" max="13275" width="7.85546875" style="217" customWidth="1"/>
    <col min="13276" max="13276" width="72.5703125" style="217" customWidth="1"/>
    <col min="13277" max="13279" width="0" style="217" hidden="1" customWidth="1"/>
    <col min="13280" max="13280" width="24.5703125" style="217" customWidth="1"/>
    <col min="13281" max="13281" width="34.28515625" style="217" customWidth="1"/>
    <col min="13282" max="13282" width="19.85546875" style="217" customWidth="1"/>
    <col min="13283" max="13283" width="19.5703125" style="217" customWidth="1"/>
    <col min="13284" max="13287" width="0" style="217" hidden="1" customWidth="1"/>
    <col min="13288" max="13288" width="21.5703125" style="217" customWidth="1"/>
    <col min="13289" max="13296" width="0" style="217" hidden="1" customWidth="1"/>
    <col min="13297" max="13298" width="19.85546875" style="217" customWidth="1"/>
    <col min="13299" max="13299" width="19.5703125" style="217" customWidth="1"/>
    <col min="13300" max="13303" width="0" style="217" hidden="1" customWidth="1"/>
    <col min="13304" max="13304" width="23.140625" style="217" customWidth="1"/>
    <col min="13305" max="13305" width="34.28515625" style="217" customWidth="1"/>
    <col min="13306" max="13350" width="0" style="217" hidden="1" customWidth="1"/>
    <col min="13351" max="13351" width="36.5703125" style="217" customWidth="1"/>
    <col min="13352" max="13352" width="30.5703125" style="217" customWidth="1"/>
    <col min="13353" max="13353" width="16.85546875" style="217" bestFit="1" customWidth="1"/>
    <col min="13354" max="13354" width="19.140625" style="217" customWidth="1"/>
    <col min="13355" max="13355" width="15.140625" style="217" bestFit="1" customWidth="1"/>
    <col min="13356" max="13356" width="14.5703125" style="217" customWidth="1"/>
    <col min="13357" max="13530" width="9.5703125" style="217"/>
    <col min="13531" max="13531" width="7.85546875" style="217" customWidth="1"/>
    <col min="13532" max="13532" width="72.5703125" style="217" customWidth="1"/>
    <col min="13533" max="13535" width="0" style="217" hidden="1" customWidth="1"/>
    <col min="13536" max="13536" width="24.5703125" style="217" customWidth="1"/>
    <col min="13537" max="13537" width="34.28515625" style="217" customWidth="1"/>
    <col min="13538" max="13538" width="19.85546875" style="217" customWidth="1"/>
    <col min="13539" max="13539" width="19.5703125" style="217" customWidth="1"/>
    <col min="13540" max="13543" width="0" style="217" hidden="1" customWidth="1"/>
    <col min="13544" max="13544" width="21.5703125" style="217" customWidth="1"/>
    <col min="13545" max="13552" width="0" style="217" hidden="1" customWidth="1"/>
    <col min="13553" max="13554" width="19.85546875" style="217" customWidth="1"/>
    <col min="13555" max="13555" width="19.5703125" style="217" customWidth="1"/>
    <col min="13556" max="13559" width="0" style="217" hidden="1" customWidth="1"/>
    <col min="13560" max="13560" width="23.140625" style="217" customWidth="1"/>
    <col min="13561" max="13561" width="34.28515625" style="217" customWidth="1"/>
    <col min="13562" max="13606" width="0" style="217" hidden="1" customWidth="1"/>
    <col min="13607" max="13607" width="36.5703125" style="217" customWidth="1"/>
    <col min="13608" max="13608" width="30.5703125" style="217" customWidth="1"/>
    <col min="13609" max="13609" width="16.85546875" style="217" bestFit="1" customWidth="1"/>
    <col min="13610" max="13610" width="19.140625" style="217" customWidth="1"/>
    <col min="13611" max="13611" width="15.140625" style="217" bestFit="1" customWidth="1"/>
    <col min="13612" max="13612" width="14.5703125" style="217" customWidth="1"/>
    <col min="13613" max="13786" width="9.5703125" style="217"/>
    <col min="13787" max="13787" width="7.85546875" style="217" customWidth="1"/>
    <col min="13788" max="13788" width="72.5703125" style="217" customWidth="1"/>
    <col min="13789" max="13791" width="0" style="217" hidden="1" customWidth="1"/>
    <col min="13792" max="13792" width="24.5703125" style="217" customWidth="1"/>
    <col min="13793" max="13793" width="34.28515625" style="217" customWidth="1"/>
    <col min="13794" max="13794" width="19.85546875" style="217" customWidth="1"/>
    <col min="13795" max="13795" width="19.5703125" style="217" customWidth="1"/>
    <col min="13796" max="13799" width="0" style="217" hidden="1" customWidth="1"/>
    <col min="13800" max="13800" width="21.5703125" style="217" customWidth="1"/>
    <col min="13801" max="13808" width="0" style="217" hidden="1" customWidth="1"/>
    <col min="13809" max="13810" width="19.85546875" style="217" customWidth="1"/>
    <col min="13811" max="13811" width="19.5703125" style="217" customWidth="1"/>
    <col min="13812" max="13815" width="0" style="217" hidden="1" customWidth="1"/>
    <col min="13816" max="13816" width="23.140625" style="217" customWidth="1"/>
    <col min="13817" max="13817" width="34.28515625" style="217" customWidth="1"/>
    <col min="13818" max="13862" width="0" style="217" hidden="1" customWidth="1"/>
    <col min="13863" max="13863" width="36.5703125" style="217" customWidth="1"/>
    <col min="13864" max="13864" width="30.5703125" style="217" customWidth="1"/>
    <col min="13865" max="13865" width="16.85546875" style="217" bestFit="1" customWidth="1"/>
    <col min="13866" max="13866" width="19.140625" style="217" customWidth="1"/>
    <col min="13867" max="13867" width="15.140625" style="217" bestFit="1" customWidth="1"/>
    <col min="13868" max="13868" width="14.5703125" style="217" customWidth="1"/>
    <col min="13869" max="14042" width="9.5703125" style="217"/>
    <col min="14043" max="14043" width="7.85546875" style="217" customWidth="1"/>
    <col min="14044" max="14044" width="72.5703125" style="217" customWidth="1"/>
    <col min="14045" max="14047" width="0" style="217" hidden="1" customWidth="1"/>
    <col min="14048" max="14048" width="24.5703125" style="217" customWidth="1"/>
    <col min="14049" max="14049" width="34.28515625" style="217" customWidth="1"/>
    <col min="14050" max="14050" width="19.85546875" style="217" customWidth="1"/>
    <col min="14051" max="14051" width="19.5703125" style="217" customWidth="1"/>
    <col min="14052" max="14055" width="0" style="217" hidden="1" customWidth="1"/>
    <col min="14056" max="14056" width="21.5703125" style="217" customWidth="1"/>
    <col min="14057" max="14064" width="0" style="217" hidden="1" customWidth="1"/>
    <col min="14065" max="14066" width="19.85546875" style="217" customWidth="1"/>
    <col min="14067" max="14067" width="19.5703125" style="217" customWidth="1"/>
    <col min="14068" max="14071" width="0" style="217" hidden="1" customWidth="1"/>
    <col min="14072" max="14072" width="23.140625" style="217" customWidth="1"/>
    <col min="14073" max="14073" width="34.28515625" style="217" customWidth="1"/>
    <col min="14074" max="14118" width="0" style="217" hidden="1" customWidth="1"/>
    <col min="14119" max="14119" width="36.5703125" style="217" customWidth="1"/>
    <col min="14120" max="14120" width="30.5703125" style="217" customWidth="1"/>
    <col min="14121" max="14121" width="16.85546875" style="217" bestFit="1" customWidth="1"/>
    <col min="14122" max="14122" width="19.140625" style="217" customWidth="1"/>
    <col min="14123" max="14123" width="15.140625" style="217" bestFit="1" customWidth="1"/>
    <col min="14124" max="14124" width="14.5703125" style="217" customWidth="1"/>
    <col min="14125" max="14298" width="9.5703125" style="217"/>
    <col min="14299" max="14299" width="7.85546875" style="217" customWidth="1"/>
    <col min="14300" max="14300" width="72.5703125" style="217" customWidth="1"/>
    <col min="14301" max="14303" width="0" style="217" hidden="1" customWidth="1"/>
    <col min="14304" max="14304" width="24.5703125" style="217" customWidth="1"/>
    <col min="14305" max="14305" width="34.28515625" style="217" customWidth="1"/>
    <col min="14306" max="14306" width="19.85546875" style="217" customWidth="1"/>
    <col min="14307" max="14307" width="19.5703125" style="217" customWidth="1"/>
    <col min="14308" max="14311" width="0" style="217" hidden="1" customWidth="1"/>
    <col min="14312" max="14312" width="21.5703125" style="217" customWidth="1"/>
    <col min="14313" max="14320" width="0" style="217" hidden="1" customWidth="1"/>
    <col min="14321" max="14322" width="19.85546875" style="217" customWidth="1"/>
    <col min="14323" max="14323" width="19.5703125" style="217" customWidth="1"/>
    <col min="14324" max="14327" width="0" style="217" hidden="1" customWidth="1"/>
    <col min="14328" max="14328" width="23.140625" style="217" customWidth="1"/>
    <col min="14329" max="14329" width="34.28515625" style="217" customWidth="1"/>
    <col min="14330" max="14374" width="0" style="217" hidden="1" customWidth="1"/>
    <col min="14375" max="14375" width="36.5703125" style="217" customWidth="1"/>
    <col min="14376" max="14376" width="30.5703125" style="217" customWidth="1"/>
    <col min="14377" max="14377" width="16.85546875" style="217" bestFit="1" customWidth="1"/>
    <col min="14378" max="14378" width="19.140625" style="217" customWidth="1"/>
    <col min="14379" max="14379" width="15.140625" style="217" bestFit="1" customWidth="1"/>
    <col min="14380" max="14380" width="14.5703125" style="217" customWidth="1"/>
    <col min="14381" max="14554" width="9.5703125" style="217"/>
    <col min="14555" max="14555" width="7.85546875" style="217" customWidth="1"/>
    <col min="14556" max="14556" width="72.5703125" style="217" customWidth="1"/>
    <col min="14557" max="14559" width="0" style="217" hidden="1" customWidth="1"/>
    <col min="14560" max="14560" width="24.5703125" style="217" customWidth="1"/>
    <col min="14561" max="14561" width="34.28515625" style="217" customWidth="1"/>
    <col min="14562" max="14562" width="19.85546875" style="217" customWidth="1"/>
    <col min="14563" max="14563" width="19.5703125" style="217" customWidth="1"/>
    <col min="14564" max="14567" width="0" style="217" hidden="1" customWidth="1"/>
    <col min="14568" max="14568" width="21.5703125" style="217" customWidth="1"/>
    <col min="14569" max="14576" width="0" style="217" hidden="1" customWidth="1"/>
    <col min="14577" max="14578" width="19.85546875" style="217" customWidth="1"/>
    <col min="14579" max="14579" width="19.5703125" style="217" customWidth="1"/>
    <col min="14580" max="14583" width="0" style="217" hidden="1" customWidth="1"/>
    <col min="14584" max="14584" width="23.140625" style="217" customWidth="1"/>
    <col min="14585" max="14585" width="34.28515625" style="217" customWidth="1"/>
    <col min="14586" max="14630" width="0" style="217" hidden="1" customWidth="1"/>
    <col min="14631" max="14631" width="36.5703125" style="217" customWidth="1"/>
    <col min="14632" max="14632" width="30.5703125" style="217" customWidth="1"/>
    <col min="14633" max="14633" width="16.85546875" style="217" bestFit="1" customWidth="1"/>
    <col min="14634" max="14634" width="19.140625" style="217" customWidth="1"/>
    <col min="14635" max="14635" width="15.140625" style="217" bestFit="1" customWidth="1"/>
    <col min="14636" max="14636" width="14.5703125" style="217" customWidth="1"/>
    <col min="14637" max="14810" width="9.5703125" style="217"/>
    <col min="14811" max="14811" width="7.85546875" style="217" customWidth="1"/>
    <col min="14812" max="14812" width="72.5703125" style="217" customWidth="1"/>
    <col min="14813" max="14815" width="0" style="217" hidden="1" customWidth="1"/>
    <col min="14816" max="14816" width="24.5703125" style="217" customWidth="1"/>
    <col min="14817" max="14817" width="34.28515625" style="217" customWidth="1"/>
    <col min="14818" max="14818" width="19.85546875" style="217" customWidth="1"/>
    <col min="14819" max="14819" width="19.5703125" style="217" customWidth="1"/>
    <col min="14820" max="14823" width="0" style="217" hidden="1" customWidth="1"/>
    <col min="14824" max="14824" width="21.5703125" style="217" customWidth="1"/>
    <col min="14825" max="14832" width="0" style="217" hidden="1" customWidth="1"/>
    <col min="14833" max="14834" width="19.85546875" style="217" customWidth="1"/>
    <col min="14835" max="14835" width="19.5703125" style="217" customWidth="1"/>
    <col min="14836" max="14839" width="0" style="217" hidden="1" customWidth="1"/>
    <col min="14840" max="14840" width="23.140625" style="217" customWidth="1"/>
    <col min="14841" max="14841" width="34.28515625" style="217" customWidth="1"/>
    <col min="14842" max="14886" width="0" style="217" hidden="1" customWidth="1"/>
    <col min="14887" max="14887" width="36.5703125" style="217" customWidth="1"/>
    <col min="14888" max="14888" width="30.5703125" style="217" customWidth="1"/>
    <col min="14889" max="14889" width="16.85546875" style="217" bestFit="1" customWidth="1"/>
    <col min="14890" max="14890" width="19.140625" style="217" customWidth="1"/>
    <col min="14891" max="14891" width="15.140625" style="217" bestFit="1" customWidth="1"/>
    <col min="14892" max="14892" width="14.5703125" style="217" customWidth="1"/>
    <col min="14893" max="15066" width="9.5703125" style="217"/>
    <col min="15067" max="15067" width="7.85546875" style="217" customWidth="1"/>
    <col min="15068" max="15068" width="72.5703125" style="217" customWidth="1"/>
    <col min="15069" max="15071" width="0" style="217" hidden="1" customWidth="1"/>
    <col min="15072" max="15072" width="24.5703125" style="217" customWidth="1"/>
    <col min="15073" max="15073" width="34.28515625" style="217" customWidth="1"/>
    <col min="15074" max="15074" width="19.85546875" style="217" customWidth="1"/>
    <col min="15075" max="15075" width="19.5703125" style="217" customWidth="1"/>
    <col min="15076" max="15079" width="0" style="217" hidden="1" customWidth="1"/>
    <col min="15080" max="15080" width="21.5703125" style="217" customWidth="1"/>
    <col min="15081" max="15088" width="0" style="217" hidden="1" customWidth="1"/>
    <col min="15089" max="15090" width="19.85546875" style="217" customWidth="1"/>
    <col min="15091" max="15091" width="19.5703125" style="217" customWidth="1"/>
    <col min="15092" max="15095" width="0" style="217" hidden="1" customWidth="1"/>
    <col min="15096" max="15096" width="23.140625" style="217" customWidth="1"/>
    <col min="15097" max="15097" width="34.28515625" style="217" customWidth="1"/>
    <col min="15098" max="15142" width="0" style="217" hidden="1" customWidth="1"/>
    <col min="15143" max="15143" width="36.5703125" style="217" customWidth="1"/>
    <col min="15144" max="15144" width="30.5703125" style="217" customWidth="1"/>
    <col min="15145" max="15145" width="16.85546875" style="217" bestFit="1" customWidth="1"/>
    <col min="15146" max="15146" width="19.140625" style="217" customWidth="1"/>
    <col min="15147" max="15147" width="15.140625" style="217" bestFit="1" customWidth="1"/>
    <col min="15148" max="15148" width="14.5703125" style="217" customWidth="1"/>
    <col min="15149" max="15322" width="9.5703125" style="217"/>
    <col min="15323" max="15323" width="7.85546875" style="217" customWidth="1"/>
    <col min="15324" max="15324" width="72.5703125" style="217" customWidth="1"/>
    <col min="15325" max="15327" width="0" style="217" hidden="1" customWidth="1"/>
    <col min="15328" max="15328" width="24.5703125" style="217" customWidth="1"/>
    <col min="15329" max="15329" width="34.28515625" style="217" customWidth="1"/>
    <col min="15330" max="15330" width="19.85546875" style="217" customWidth="1"/>
    <col min="15331" max="15331" width="19.5703125" style="217" customWidth="1"/>
    <col min="15332" max="15335" width="0" style="217" hidden="1" customWidth="1"/>
    <col min="15336" max="15336" width="21.5703125" style="217" customWidth="1"/>
    <col min="15337" max="15344" width="0" style="217" hidden="1" customWidth="1"/>
    <col min="15345" max="15346" width="19.85546875" style="217" customWidth="1"/>
    <col min="15347" max="15347" width="19.5703125" style="217" customWidth="1"/>
    <col min="15348" max="15351" width="0" style="217" hidden="1" customWidth="1"/>
    <col min="15352" max="15352" width="23.140625" style="217" customWidth="1"/>
    <col min="15353" max="15353" width="34.28515625" style="217" customWidth="1"/>
    <col min="15354" max="15398" width="0" style="217" hidden="1" customWidth="1"/>
    <col min="15399" max="15399" width="36.5703125" style="217" customWidth="1"/>
    <col min="15400" max="15400" width="30.5703125" style="217" customWidth="1"/>
    <col min="15401" max="15401" width="16.85546875" style="217" bestFit="1" customWidth="1"/>
    <col min="15402" max="15402" width="19.140625" style="217" customWidth="1"/>
    <col min="15403" max="15403" width="15.140625" style="217" bestFit="1" customWidth="1"/>
    <col min="15404" max="15404" width="14.5703125" style="217" customWidth="1"/>
    <col min="15405" max="15578" width="9.5703125" style="217"/>
    <col min="15579" max="15579" width="7.85546875" style="217" customWidth="1"/>
    <col min="15580" max="15580" width="72.5703125" style="217" customWidth="1"/>
    <col min="15581" max="15583" width="0" style="217" hidden="1" customWidth="1"/>
    <col min="15584" max="15584" width="24.5703125" style="217" customWidth="1"/>
    <col min="15585" max="15585" width="34.28515625" style="217" customWidth="1"/>
    <col min="15586" max="15586" width="19.85546875" style="217" customWidth="1"/>
    <col min="15587" max="15587" width="19.5703125" style="217" customWidth="1"/>
    <col min="15588" max="15591" width="0" style="217" hidden="1" customWidth="1"/>
    <col min="15592" max="15592" width="21.5703125" style="217" customWidth="1"/>
    <col min="15593" max="15600" width="0" style="217" hidden="1" customWidth="1"/>
    <col min="15601" max="15602" width="19.85546875" style="217" customWidth="1"/>
    <col min="15603" max="15603" width="19.5703125" style="217" customWidth="1"/>
    <col min="15604" max="15607" width="0" style="217" hidden="1" customWidth="1"/>
    <col min="15608" max="15608" width="23.140625" style="217" customWidth="1"/>
    <col min="15609" max="15609" width="34.28515625" style="217" customWidth="1"/>
    <col min="15610" max="15654" width="0" style="217" hidden="1" customWidth="1"/>
    <col min="15655" max="15655" width="36.5703125" style="217" customWidth="1"/>
    <col min="15656" max="15656" width="30.5703125" style="217" customWidth="1"/>
    <col min="15657" max="15657" width="16.85546875" style="217" bestFit="1" customWidth="1"/>
    <col min="15658" max="15658" width="19.140625" style="217" customWidth="1"/>
    <col min="15659" max="15659" width="15.140625" style="217" bestFit="1" customWidth="1"/>
    <col min="15660" max="15660" width="14.5703125" style="217" customWidth="1"/>
    <col min="15661" max="15834" width="9.5703125" style="217"/>
    <col min="15835" max="15835" width="7.85546875" style="217" customWidth="1"/>
    <col min="15836" max="15836" width="72.5703125" style="217" customWidth="1"/>
    <col min="15837" max="15839" width="0" style="217" hidden="1" customWidth="1"/>
    <col min="15840" max="15840" width="24.5703125" style="217" customWidth="1"/>
    <col min="15841" max="15841" width="34.28515625" style="217" customWidth="1"/>
    <col min="15842" max="15842" width="19.85546875" style="217" customWidth="1"/>
    <col min="15843" max="15843" width="19.5703125" style="217" customWidth="1"/>
    <col min="15844" max="15847" width="0" style="217" hidden="1" customWidth="1"/>
    <col min="15848" max="15848" width="21.5703125" style="217" customWidth="1"/>
    <col min="15849" max="15856" width="0" style="217" hidden="1" customWidth="1"/>
    <col min="15857" max="15858" width="19.85546875" style="217" customWidth="1"/>
    <col min="15859" max="15859" width="19.5703125" style="217" customWidth="1"/>
    <col min="15860" max="15863" width="0" style="217" hidden="1" customWidth="1"/>
    <col min="15864" max="15864" width="23.140625" style="217" customWidth="1"/>
    <col min="15865" max="15865" width="34.28515625" style="217" customWidth="1"/>
    <col min="15866" max="15910" width="0" style="217" hidden="1" customWidth="1"/>
    <col min="15911" max="15911" width="36.5703125" style="217" customWidth="1"/>
    <col min="15912" max="15912" width="30.5703125" style="217" customWidth="1"/>
    <col min="15913" max="15913" width="16.85546875" style="217" bestFit="1" customWidth="1"/>
    <col min="15914" max="15914" width="19.140625" style="217" customWidth="1"/>
    <col min="15915" max="15915" width="15.140625" style="217" bestFit="1" customWidth="1"/>
    <col min="15916" max="15916" width="14.5703125" style="217" customWidth="1"/>
    <col min="15917" max="16090" width="9.5703125" style="217"/>
    <col min="16091" max="16091" width="7.85546875" style="217" customWidth="1"/>
    <col min="16092" max="16092" width="72.5703125" style="217" customWidth="1"/>
    <col min="16093" max="16095" width="0" style="217" hidden="1" customWidth="1"/>
    <col min="16096" max="16096" width="24.5703125" style="217" customWidth="1"/>
    <col min="16097" max="16097" width="34.28515625" style="217" customWidth="1"/>
    <col min="16098" max="16098" width="19.85546875" style="217" customWidth="1"/>
    <col min="16099" max="16099" width="19.5703125" style="217" customWidth="1"/>
    <col min="16100" max="16103" width="0" style="217" hidden="1" customWidth="1"/>
    <col min="16104" max="16104" width="21.5703125" style="217" customWidth="1"/>
    <col min="16105" max="16112" width="0" style="217" hidden="1" customWidth="1"/>
    <col min="16113" max="16114" width="19.85546875" style="217" customWidth="1"/>
    <col min="16115" max="16115" width="19.5703125" style="217" customWidth="1"/>
    <col min="16116" max="16119" width="0" style="217" hidden="1" customWidth="1"/>
    <col min="16120" max="16120" width="23.140625" style="217" customWidth="1"/>
    <col min="16121" max="16121" width="34.28515625" style="217" customWidth="1"/>
    <col min="16122" max="16166" width="0" style="217" hidden="1" customWidth="1"/>
    <col min="16167" max="16167" width="36.5703125" style="217" customWidth="1"/>
    <col min="16168" max="16168" width="30.5703125" style="217" customWidth="1"/>
    <col min="16169" max="16169" width="16.85546875" style="217" bestFit="1" customWidth="1"/>
    <col min="16170" max="16170" width="19.140625" style="217" customWidth="1"/>
    <col min="16171" max="16171" width="15.140625" style="217" bestFit="1" customWidth="1"/>
    <col min="16172" max="16172" width="14.5703125" style="217" customWidth="1"/>
    <col min="16173" max="16384" width="9.5703125" style="217"/>
  </cols>
  <sheetData>
    <row r="1" spans="1:57" ht="26.25" customHeight="1">
      <c r="A1" s="1423" t="s">
        <v>762</v>
      </c>
      <c r="B1" s="1423"/>
      <c r="C1" s="1423"/>
      <c r="D1" s="1423"/>
      <c r="E1" s="1423"/>
      <c r="F1" s="1423"/>
      <c r="G1" s="1423"/>
      <c r="H1" s="1423"/>
      <c r="I1" s="1423"/>
      <c r="J1" s="1423"/>
      <c r="K1" s="1423"/>
      <c r="L1" s="1423"/>
      <c r="M1" s="1423"/>
      <c r="N1" s="1423"/>
      <c r="O1" s="1423"/>
      <c r="P1" s="1423"/>
      <c r="Q1" s="1423"/>
      <c r="R1" s="1423"/>
      <c r="S1" s="1423"/>
      <c r="T1" s="1423"/>
      <c r="U1" s="1423"/>
      <c r="V1" s="1423"/>
      <c r="W1" s="1423"/>
      <c r="X1" s="1423"/>
      <c r="Y1" s="1423"/>
      <c r="Z1" s="1423"/>
      <c r="AA1" s="1423"/>
      <c r="AB1" s="1423"/>
      <c r="AC1" s="1423"/>
      <c r="AD1" s="1423"/>
      <c r="AE1" s="1423"/>
      <c r="AF1" s="1423"/>
      <c r="AG1" s="1423"/>
      <c r="AH1" s="1423"/>
      <c r="AI1" s="1423"/>
    </row>
    <row r="2" spans="1:57" s="603" customFormat="1" ht="23.25">
      <c r="A2" s="1375" t="s">
        <v>759</v>
      </c>
      <c r="B2" s="1375"/>
      <c r="C2" s="1375"/>
      <c r="D2" s="1375"/>
      <c r="E2" s="1375"/>
      <c r="F2" s="1375"/>
      <c r="G2" s="1375"/>
      <c r="H2" s="1375"/>
      <c r="I2" s="1375"/>
      <c r="J2" s="1375"/>
      <c r="K2" s="1375"/>
      <c r="L2" s="1375"/>
      <c r="M2" s="1375"/>
      <c r="N2" s="1375"/>
      <c r="O2" s="1375"/>
      <c r="P2" s="1375"/>
      <c r="Q2" s="1375"/>
      <c r="R2" s="1375"/>
      <c r="S2" s="1375"/>
      <c r="T2" s="1375"/>
      <c r="U2" s="1375"/>
      <c r="V2" s="1375"/>
      <c r="W2" s="1375"/>
      <c r="X2" s="1375"/>
      <c r="Y2" s="1375"/>
      <c r="Z2" s="1375"/>
      <c r="AA2" s="1375"/>
      <c r="AB2" s="1375"/>
      <c r="AC2" s="1375"/>
      <c r="AD2" s="1375"/>
      <c r="AE2" s="1375"/>
      <c r="AF2" s="1375"/>
      <c r="AG2" s="1375"/>
      <c r="AH2" s="1375"/>
      <c r="AI2" s="1375"/>
      <c r="AJ2" s="1375"/>
      <c r="AK2" s="618"/>
      <c r="AL2" s="618"/>
      <c r="AM2" s="618"/>
      <c r="AN2" s="618"/>
      <c r="AO2" s="949"/>
      <c r="AP2" s="618"/>
      <c r="AQ2" s="618"/>
      <c r="AR2" s="618"/>
      <c r="BA2" s="609"/>
      <c r="BB2" s="609"/>
      <c r="BC2" s="609"/>
    </row>
    <row r="3" spans="1:57" s="603" customFormat="1" ht="22.5" customHeight="1">
      <c r="A3" s="1371" t="s">
        <v>1390</v>
      </c>
      <c r="B3" s="1371"/>
      <c r="C3" s="1371"/>
      <c r="D3" s="1371"/>
      <c r="E3" s="1371"/>
      <c r="F3" s="1371"/>
      <c r="G3" s="1371"/>
      <c r="H3" s="1371"/>
      <c r="I3" s="1371"/>
      <c r="J3" s="1371"/>
      <c r="K3" s="1371"/>
      <c r="L3" s="1371"/>
      <c r="M3" s="1371"/>
      <c r="N3" s="1371"/>
      <c r="O3" s="1371"/>
      <c r="P3" s="1371"/>
      <c r="Q3" s="1371"/>
      <c r="R3" s="1371"/>
      <c r="S3" s="1371"/>
      <c r="T3" s="1371"/>
      <c r="U3" s="1371"/>
      <c r="V3" s="1371"/>
      <c r="W3" s="1371"/>
      <c r="X3" s="1371"/>
      <c r="Y3" s="1371"/>
      <c r="Z3" s="1371"/>
      <c r="AA3" s="1371"/>
      <c r="AB3" s="1371"/>
      <c r="AC3" s="1371"/>
      <c r="AD3" s="1371"/>
      <c r="AE3" s="1371"/>
      <c r="AF3" s="1371"/>
      <c r="AG3" s="1371"/>
      <c r="AH3" s="1371"/>
      <c r="AI3" s="1371"/>
      <c r="AJ3" s="949"/>
      <c r="AK3" s="618"/>
      <c r="AL3" s="618"/>
      <c r="AM3" s="618"/>
      <c r="AN3" s="618"/>
      <c r="AO3" s="949"/>
      <c r="AP3" s="618"/>
      <c r="AQ3" s="618"/>
      <c r="AR3" s="618"/>
      <c r="BA3" s="609"/>
      <c r="BB3" s="609"/>
      <c r="BC3" s="609"/>
    </row>
    <row r="4" spans="1:57" s="244" customFormat="1" ht="30.75" customHeight="1">
      <c r="A4" s="674"/>
      <c r="B4" s="194"/>
      <c r="C4" s="194"/>
      <c r="D4" s="194"/>
      <c r="E4" s="194"/>
      <c r="F4" s="255"/>
      <c r="G4" s="194"/>
      <c r="H4" s="619"/>
      <c r="I4" s="619"/>
      <c r="J4" s="194"/>
      <c r="K4" s="194"/>
      <c r="L4" s="194"/>
      <c r="M4" s="194"/>
      <c r="N4" s="255"/>
      <c r="O4" s="194"/>
      <c r="P4" s="194"/>
      <c r="Q4" s="194"/>
      <c r="R4" s="194"/>
      <c r="S4" s="194"/>
      <c r="T4" s="194"/>
      <c r="U4" s="194"/>
      <c r="V4" s="194"/>
      <c r="W4" s="194"/>
      <c r="X4" s="194"/>
      <c r="Y4" s="194"/>
      <c r="Z4" s="194"/>
      <c r="AA4" s="194"/>
      <c r="AB4" s="194"/>
      <c r="AC4" s="619"/>
      <c r="AD4" s="194"/>
      <c r="AE4" s="194"/>
      <c r="AF4" s="194"/>
      <c r="AG4" s="194"/>
      <c r="AH4" s="194"/>
      <c r="AI4" s="620" t="s">
        <v>710</v>
      </c>
      <c r="AJ4" s="194"/>
      <c r="AK4" s="621"/>
      <c r="AL4" s="621"/>
      <c r="AM4" s="621"/>
      <c r="AN4" s="621"/>
      <c r="AO4" s="951"/>
      <c r="AP4" s="623" t="e">
        <v>#REF!</v>
      </c>
      <c r="AQ4" s="624"/>
      <c r="AR4" s="621"/>
      <c r="BA4" s="610"/>
      <c r="BB4" s="610"/>
      <c r="BC4" s="610"/>
    </row>
    <row r="5" spans="1:57" s="244" customFormat="1" ht="22.5" customHeight="1">
      <c r="A5" s="1476" t="s">
        <v>499</v>
      </c>
      <c r="B5" s="1477" t="s">
        <v>353</v>
      </c>
      <c r="C5" s="1478" t="s">
        <v>354</v>
      </c>
      <c r="D5" s="1427" t="s">
        <v>711</v>
      </c>
      <c r="E5" s="1477" t="s">
        <v>712</v>
      </c>
      <c r="F5" s="1477" t="s">
        <v>345</v>
      </c>
      <c r="G5" s="1477" t="s">
        <v>713</v>
      </c>
      <c r="H5" s="1477"/>
      <c r="I5" s="1477"/>
      <c r="J5" s="1477" t="s">
        <v>714</v>
      </c>
      <c r="K5" s="1477"/>
      <c r="L5" s="1477"/>
      <c r="M5" s="953"/>
      <c r="N5" s="1485" t="s">
        <v>1388</v>
      </c>
      <c r="O5" s="1477" t="s">
        <v>715</v>
      </c>
      <c r="P5" s="1487" t="s">
        <v>716</v>
      </c>
      <c r="Q5" s="1488"/>
      <c r="R5" s="1489"/>
      <c r="S5" s="1479" t="s">
        <v>717</v>
      </c>
      <c r="T5" s="1477" t="s">
        <v>718</v>
      </c>
      <c r="U5" s="1477" t="s">
        <v>719</v>
      </c>
      <c r="V5" s="1477"/>
      <c r="W5" s="1477"/>
      <c r="X5" s="1479" t="s">
        <v>720</v>
      </c>
      <c r="Y5" s="1479" t="s">
        <v>721</v>
      </c>
      <c r="Z5" s="1480" t="s">
        <v>57</v>
      </c>
      <c r="AA5" s="1481"/>
      <c r="AB5" s="1482"/>
      <c r="AC5" s="1479" t="s">
        <v>722</v>
      </c>
      <c r="AD5" s="1479" t="s">
        <v>723</v>
      </c>
      <c r="AE5" s="1479" t="s">
        <v>724</v>
      </c>
      <c r="AF5" s="1479" t="s">
        <v>725</v>
      </c>
      <c r="AG5" s="1479" t="s">
        <v>726</v>
      </c>
      <c r="AH5" s="1479" t="s">
        <v>727</v>
      </c>
      <c r="AI5" s="1476" t="s">
        <v>77</v>
      </c>
      <c r="AJ5" s="1438" t="s">
        <v>728</v>
      </c>
      <c r="AK5" s="621"/>
      <c r="AL5" s="621"/>
      <c r="AM5" s="621"/>
      <c r="AN5" s="244" t="s">
        <v>729</v>
      </c>
      <c r="AO5" s="626">
        <v>6258948.8417499997</v>
      </c>
      <c r="AQ5" s="627" t="e">
        <v>#REF!</v>
      </c>
      <c r="AR5" s="1439" t="s">
        <v>730</v>
      </c>
      <c r="AY5" s="1438" t="s">
        <v>731</v>
      </c>
      <c r="BA5" s="610"/>
      <c r="BB5" s="610"/>
      <c r="BC5" s="610"/>
      <c r="BD5" s="1017">
        <v>45344370</v>
      </c>
    </row>
    <row r="6" spans="1:57" s="950" customFormat="1" ht="53.25" customHeight="1">
      <c r="A6" s="1476"/>
      <c r="B6" s="1477"/>
      <c r="C6" s="1478"/>
      <c r="D6" s="1427"/>
      <c r="E6" s="1477"/>
      <c r="F6" s="1477"/>
      <c r="G6" s="1477"/>
      <c r="H6" s="1477"/>
      <c r="I6" s="1477"/>
      <c r="J6" s="1477"/>
      <c r="K6" s="1477"/>
      <c r="L6" s="1477"/>
      <c r="M6" s="954"/>
      <c r="N6" s="1427"/>
      <c r="O6" s="1477"/>
      <c r="P6" s="1445"/>
      <c r="Q6" s="1446"/>
      <c r="R6" s="1447"/>
      <c r="S6" s="1448"/>
      <c r="T6" s="1477"/>
      <c r="U6" s="1477"/>
      <c r="V6" s="1477"/>
      <c r="W6" s="1477"/>
      <c r="X6" s="1429"/>
      <c r="Y6" s="1429"/>
      <c r="Z6" s="1433"/>
      <c r="AA6" s="1434"/>
      <c r="AB6" s="1435"/>
      <c r="AC6" s="1429"/>
      <c r="AD6" s="1429"/>
      <c r="AE6" s="1429"/>
      <c r="AF6" s="1429"/>
      <c r="AG6" s="1429"/>
      <c r="AH6" s="1429"/>
      <c r="AI6" s="1476"/>
      <c r="AJ6" s="1438"/>
      <c r="AN6" s="950" t="s">
        <v>732</v>
      </c>
      <c r="AO6" s="952">
        <v>791826.04099999997</v>
      </c>
      <c r="AP6" s="621" t="s">
        <v>733</v>
      </c>
      <c r="AQ6" s="626"/>
      <c r="AR6" s="1439"/>
      <c r="AY6" s="1438"/>
      <c r="BA6" s="611"/>
      <c r="BB6" s="611"/>
      <c r="BC6" s="611"/>
      <c r="BD6" s="630">
        <f>AF12</f>
        <v>13140683</v>
      </c>
      <c r="BE6" s="955">
        <f>BD6/BD5</f>
        <v>0.28979745445796246</v>
      </c>
    </row>
    <row r="7" spans="1:57" s="950" customFormat="1" ht="24" customHeight="1">
      <c r="A7" s="1476"/>
      <c r="B7" s="1477"/>
      <c r="C7" s="1478"/>
      <c r="D7" s="1427"/>
      <c r="E7" s="1477"/>
      <c r="F7" s="1477"/>
      <c r="G7" s="1478" t="s">
        <v>734</v>
      </c>
      <c r="H7" s="1477" t="s">
        <v>503</v>
      </c>
      <c r="I7" s="1477"/>
      <c r="J7" s="1477" t="s">
        <v>735</v>
      </c>
      <c r="K7" s="1483" t="s">
        <v>736</v>
      </c>
      <c r="L7" s="1484"/>
      <c r="M7" s="1479" t="s">
        <v>735</v>
      </c>
      <c r="N7" s="1427"/>
      <c r="O7" s="956" t="s">
        <v>736</v>
      </c>
      <c r="P7" s="957"/>
      <c r="Q7" s="957" t="s">
        <v>736</v>
      </c>
      <c r="R7" s="1477" t="s">
        <v>737</v>
      </c>
      <c r="S7" s="957" t="s">
        <v>736</v>
      </c>
      <c r="T7" s="957" t="s">
        <v>736</v>
      </c>
      <c r="U7" s="957" t="s">
        <v>736</v>
      </c>
      <c r="V7" s="957" t="s">
        <v>736</v>
      </c>
      <c r="W7" s="1477" t="s">
        <v>738</v>
      </c>
      <c r="X7" s="1429"/>
      <c r="Y7" s="1429"/>
      <c r="Z7" s="1433"/>
      <c r="AA7" s="1434"/>
      <c r="AB7" s="1435"/>
      <c r="AC7" s="1429"/>
      <c r="AD7" s="1429"/>
      <c r="AE7" s="1429"/>
      <c r="AF7" s="1429"/>
      <c r="AG7" s="1429"/>
      <c r="AH7" s="1429"/>
      <c r="AI7" s="1476"/>
      <c r="AJ7" s="1438"/>
      <c r="AP7" s="621"/>
      <c r="AR7" s="1439"/>
      <c r="AY7" s="1438"/>
      <c r="BA7" s="611"/>
      <c r="BB7" s="611"/>
      <c r="BC7" s="611"/>
      <c r="BD7" s="950">
        <f>BD6-AF19-AF20</f>
        <v>7767183</v>
      </c>
      <c r="BE7" s="955">
        <f>BD7/BD5</f>
        <v>0.17129321677641568</v>
      </c>
    </row>
    <row r="8" spans="1:57" s="950" customFormat="1">
      <c r="A8" s="1476"/>
      <c r="B8" s="1477"/>
      <c r="C8" s="1478"/>
      <c r="D8" s="1427"/>
      <c r="E8" s="1477"/>
      <c r="F8" s="1477"/>
      <c r="G8" s="1478"/>
      <c r="H8" s="1477" t="s">
        <v>361</v>
      </c>
      <c r="I8" s="1477" t="s">
        <v>739</v>
      </c>
      <c r="J8" s="1477"/>
      <c r="K8" s="1477" t="s">
        <v>361</v>
      </c>
      <c r="L8" s="957" t="s">
        <v>517</v>
      </c>
      <c r="M8" s="1429"/>
      <c r="N8" s="1427"/>
      <c r="O8" s="1477" t="s">
        <v>361</v>
      </c>
      <c r="P8" s="1477" t="s">
        <v>361</v>
      </c>
      <c r="Q8" s="1477" t="s">
        <v>740</v>
      </c>
      <c r="R8" s="1477"/>
      <c r="S8" s="1477" t="s">
        <v>361</v>
      </c>
      <c r="T8" s="1477" t="s">
        <v>361</v>
      </c>
      <c r="U8" s="1477" t="s">
        <v>361</v>
      </c>
      <c r="V8" s="1477" t="s">
        <v>740</v>
      </c>
      <c r="W8" s="1477"/>
      <c r="X8" s="1429"/>
      <c r="Y8" s="1429"/>
      <c r="Z8" s="1433"/>
      <c r="AA8" s="1434"/>
      <c r="AB8" s="1435"/>
      <c r="AC8" s="1429"/>
      <c r="AD8" s="1429"/>
      <c r="AE8" s="1429"/>
      <c r="AF8" s="1429"/>
      <c r="AG8" s="1429"/>
      <c r="AH8" s="1429"/>
      <c r="AI8" s="1476"/>
      <c r="AJ8" s="1438"/>
      <c r="AN8" s="950" t="s">
        <v>741</v>
      </c>
      <c r="AO8" s="626">
        <v>353967</v>
      </c>
      <c r="AP8" s="621"/>
      <c r="AR8" s="1439"/>
      <c r="AS8" s="950">
        <v>7620771.5670189979</v>
      </c>
      <c r="AT8" s="950">
        <v>4803483.6781940013</v>
      </c>
      <c r="AY8" s="1438"/>
      <c r="BA8" s="611"/>
      <c r="BB8" s="611"/>
      <c r="BC8" s="611"/>
      <c r="BD8" s="950">
        <f>BD6-H15-AF19</f>
        <v>9451837</v>
      </c>
      <c r="BE8" s="955">
        <f>BD8/BD5</f>
        <v>0.20844565709039511</v>
      </c>
    </row>
    <row r="9" spans="1:57" s="950" customFormat="1">
      <c r="A9" s="1476"/>
      <c r="B9" s="1477"/>
      <c r="C9" s="1478"/>
      <c r="D9" s="1427"/>
      <c r="E9" s="1477"/>
      <c r="F9" s="1477"/>
      <c r="G9" s="1478"/>
      <c r="H9" s="1477"/>
      <c r="I9" s="1477"/>
      <c r="J9" s="1477"/>
      <c r="K9" s="1477"/>
      <c r="L9" s="1479" t="s">
        <v>742</v>
      </c>
      <c r="M9" s="1429"/>
      <c r="N9" s="1427"/>
      <c r="O9" s="1477"/>
      <c r="P9" s="1477"/>
      <c r="Q9" s="1477"/>
      <c r="R9" s="1477"/>
      <c r="S9" s="1477"/>
      <c r="T9" s="1477"/>
      <c r="U9" s="1477"/>
      <c r="V9" s="1477"/>
      <c r="W9" s="1477"/>
      <c r="X9" s="1429"/>
      <c r="Y9" s="1429"/>
      <c r="Z9" s="1433"/>
      <c r="AA9" s="1434"/>
      <c r="AB9" s="1435"/>
      <c r="AC9" s="1429"/>
      <c r="AD9" s="1429"/>
      <c r="AE9" s="1429"/>
      <c r="AF9" s="1429"/>
      <c r="AG9" s="1429"/>
      <c r="AH9" s="1429"/>
      <c r="AI9" s="1476"/>
      <c r="AJ9" s="1438"/>
      <c r="AN9" s="952" t="s">
        <v>743</v>
      </c>
      <c r="AO9" s="952" t="e">
        <f>AO5+AO6+AO8-#REF!</f>
        <v>#REF!</v>
      </c>
      <c r="AP9" s="621"/>
      <c r="AR9" s="1439"/>
      <c r="AS9" s="950">
        <v>252700</v>
      </c>
      <c r="AT9" s="950">
        <v>500000</v>
      </c>
      <c r="AY9" s="1438"/>
      <c r="BA9" s="611"/>
      <c r="BB9" s="611"/>
      <c r="BC9" s="611"/>
      <c r="BD9" s="950">
        <f>BD8-AF20</f>
        <v>6284837</v>
      </c>
      <c r="BE9" s="1019">
        <f>BD9/BD5</f>
        <v>0.13860236673262855</v>
      </c>
    </row>
    <row r="10" spans="1:57" s="950" customFormat="1" ht="10.5" customHeight="1">
      <c r="A10" s="1476"/>
      <c r="B10" s="1477"/>
      <c r="C10" s="1478"/>
      <c r="D10" s="1427"/>
      <c r="E10" s="1477"/>
      <c r="F10" s="1477"/>
      <c r="G10" s="1478"/>
      <c r="H10" s="1477"/>
      <c r="I10" s="1477"/>
      <c r="J10" s="1477"/>
      <c r="K10" s="1477"/>
      <c r="L10" s="1429"/>
      <c r="M10" s="1429"/>
      <c r="N10" s="1486"/>
      <c r="O10" s="1477"/>
      <c r="P10" s="1477"/>
      <c r="Q10" s="1477"/>
      <c r="R10" s="1477"/>
      <c r="S10" s="1477"/>
      <c r="T10" s="1477"/>
      <c r="U10" s="1477"/>
      <c r="V10" s="1477"/>
      <c r="W10" s="1477"/>
      <c r="X10" s="1429"/>
      <c r="Y10" s="1429"/>
      <c r="Z10" s="1433"/>
      <c r="AA10" s="1434"/>
      <c r="AB10" s="1435"/>
      <c r="AC10" s="1429"/>
      <c r="AD10" s="1429"/>
      <c r="AE10" s="1429"/>
      <c r="AF10" s="1429"/>
      <c r="AG10" s="1429"/>
      <c r="AH10" s="1429"/>
      <c r="AI10" s="1476"/>
      <c r="AJ10" s="1438"/>
      <c r="AN10" s="950">
        <v>1170040</v>
      </c>
      <c r="AO10" s="634">
        <v>0.4</v>
      </c>
      <c r="AP10" s="621"/>
      <c r="AQ10" s="952" t="e">
        <f>#REF!-AQ11-AQ12</f>
        <v>#REF!</v>
      </c>
      <c r="AR10" s="1439"/>
      <c r="AS10" s="950">
        <v>179015</v>
      </c>
      <c r="AT10" s="950">
        <v>178865</v>
      </c>
      <c r="AY10" s="1438"/>
      <c r="BA10" s="611"/>
      <c r="BB10" s="611"/>
      <c r="BC10" s="611"/>
    </row>
    <row r="11" spans="1:57" s="605" customFormat="1">
      <c r="A11" s="958"/>
      <c r="B11" s="957"/>
      <c r="C11" s="959"/>
      <c r="D11" s="960"/>
      <c r="E11" s="960"/>
      <c r="F11" s="960"/>
      <c r="G11" s="961"/>
      <c r="H11" s="962"/>
      <c r="I11" s="962"/>
      <c r="J11" s="962"/>
      <c r="K11" s="962"/>
      <c r="L11" s="962"/>
      <c r="M11" s="962"/>
      <c r="N11" s="960"/>
      <c r="O11" s="962"/>
      <c r="P11" s="962"/>
      <c r="Q11" s="962"/>
      <c r="R11" s="962"/>
      <c r="S11" s="962"/>
      <c r="T11" s="962"/>
      <c r="U11" s="962"/>
      <c r="V11" s="962"/>
      <c r="W11" s="962"/>
      <c r="X11" s="962"/>
      <c r="Y11" s="962"/>
      <c r="Z11" s="962"/>
      <c r="AA11" s="962"/>
      <c r="AB11" s="962"/>
      <c r="AC11" s="962"/>
      <c r="AD11" s="962"/>
      <c r="AE11" s="960"/>
      <c r="AF11" s="962"/>
      <c r="AG11" s="962"/>
      <c r="AH11" s="962"/>
      <c r="AI11" s="958"/>
      <c r="AJ11" s="638"/>
      <c r="AK11" s="638"/>
      <c r="AL11" s="638"/>
      <c r="AM11" s="638"/>
      <c r="AN11" s="638">
        <v>1000000</v>
      </c>
      <c r="AO11" s="638"/>
      <c r="AP11" s="952">
        <v>8202486.073018996</v>
      </c>
      <c r="AQ11" s="952">
        <v>5482348.6781940004</v>
      </c>
      <c r="AR11" s="638"/>
      <c r="AS11" s="267">
        <v>2016</v>
      </c>
      <c r="AT11" s="267">
        <v>2017</v>
      </c>
      <c r="AU11" s="952" t="s">
        <v>744</v>
      </c>
      <c r="AV11" s="952" t="s">
        <v>745</v>
      </c>
      <c r="AW11" s="950" t="s">
        <v>746</v>
      </c>
      <c r="AY11" s="638"/>
      <c r="BA11" s="612"/>
      <c r="BB11" s="612"/>
      <c r="BC11" s="612"/>
      <c r="BD11" s="605">
        <f>BD6-AF20</f>
        <v>9973683</v>
      </c>
      <c r="BE11" s="1019">
        <f>BD11/BD5</f>
        <v>0.21995416410019591</v>
      </c>
    </row>
    <row r="12" spans="1:57" s="606" customFormat="1" ht="35.25" customHeight="1">
      <c r="A12" s="963"/>
      <c r="B12" s="964" t="s">
        <v>365</v>
      </c>
      <c r="C12" s="965"/>
      <c r="D12" s="966"/>
      <c r="E12" s="967"/>
      <c r="F12" s="967"/>
      <c r="G12" s="968"/>
      <c r="H12" s="969">
        <f>SUBTOTAL(9,H13:H35)</f>
        <v>18950362</v>
      </c>
      <c r="I12" s="969">
        <f t="shared" ref="I12:AF12" si="0">SUBTOTAL(9,I13:I35)</f>
        <v>18376183</v>
      </c>
      <c r="J12" s="969">
        <f t="shared" si="0"/>
        <v>0</v>
      </c>
      <c r="K12" s="969">
        <f t="shared" si="0"/>
        <v>0</v>
      </c>
      <c r="L12" s="969">
        <f t="shared" si="0"/>
        <v>0</v>
      </c>
      <c r="M12" s="969">
        <f t="shared" si="0"/>
        <v>0</v>
      </c>
      <c r="N12" s="969"/>
      <c r="O12" s="969">
        <f t="shared" si="0"/>
        <v>8825000</v>
      </c>
      <c r="P12" s="969">
        <f t="shared" si="0"/>
        <v>0</v>
      </c>
      <c r="Q12" s="969">
        <f t="shared" si="0"/>
        <v>0</v>
      </c>
      <c r="R12" s="969">
        <f t="shared" si="0"/>
        <v>0</v>
      </c>
      <c r="S12" s="969">
        <f t="shared" si="0"/>
        <v>0</v>
      </c>
      <c r="T12" s="969">
        <f t="shared" si="0"/>
        <v>125000</v>
      </c>
      <c r="U12" s="969">
        <f t="shared" si="0"/>
        <v>953256</v>
      </c>
      <c r="V12" s="969">
        <f t="shared" si="0"/>
        <v>168000</v>
      </c>
      <c r="W12" s="969">
        <f t="shared" si="0"/>
        <v>0</v>
      </c>
      <c r="X12" s="969">
        <f t="shared" si="0"/>
        <v>1078256</v>
      </c>
      <c r="Y12" s="969">
        <f t="shared" si="0"/>
        <v>2787744</v>
      </c>
      <c r="Z12" s="969">
        <f t="shared" si="0"/>
        <v>3794244</v>
      </c>
      <c r="AA12" s="969">
        <f t="shared" si="0"/>
        <v>2220000</v>
      </c>
      <c r="AB12" s="969">
        <f t="shared" si="0"/>
        <v>0</v>
      </c>
      <c r="AC12" s="969">
        <f t="shared" si="0"/>
        <v>5235500</v>
      </c>
      <c r="AD12" s="969" t="e">
        <f t="shared" si="0"/>
        <v>#REF!</v>
      </c>
      <c r="AE12" s="969">
        <f t="shared" si="0"/>
        <v>11</v>
      </c>
      <c r="AF12" s="969">
        <f t="shared" si="0"/>
        <v>13140683</v>
      </c>
      <c r="AG12" s="969">
        <f>SUBTOTAL(9,AG13:AG26)</f>
        <v>3660000</v>
      </c>
      <c r="AH12" s="969"/>
      <c r="AI12" s="963"/>
      <c r="AJ12" s="624"/>
      <c r="AK12" s="624"/>
      <c r="AL12" s="624"/>
      <c r="AM12" s="624"/>
      <c r="AN12" s="624" t="e">
        <f>#REF!+AN11</f>
        <v>#REF!</v>
      </c>
      <c r="AO12" s="624"/>
      <c r="AP12" s="624" t="e">
        <f>AP11-#REF!</f>
        <v>#REF!</v>
      </c>
      <c r="AQ12" s="606" t="e">
        <f>#REF!-AQ11</f>
        <v>#REF!</v>
      </c>
      <c r="AR12" s="624"/>
      <c r="AS12" s="949"/>
      <c r="AT12" s="949"/>
      <c r="AU12" s="246"/>
      <c r="AV12" s="246"/>
      <c r="AW12" s="246"/>
      <c r="AY12" s="624"/>
      <c r="BA12" s="613"/>
      <c r="BB12" s="613"/>
      <c r="BC12" s="613"/>
      <c r="BD12" s="606">
        <f>0.008*BD5</f>
        <v>362754.96</v>
      </c>
    </row>
    <row r="13" spans="1:57" s="245" customFormat="1" ht="72" customHeight="1">
      <c r="A13" s="970">
        <v>1</v>
      </c>
      <c r="B13" s="971" t="s">
        <v>17</v>
      </c>
      <c r="C13" s="959"/>
      <c r="D13" s="972"/>
      <c r="E13" s="972"/>
      <c r="F13" s="973" t="s">
        <v>747</v>
      </c>
      <c r="G13" s="974" t="s">
        <v>185</v>
      </c>
      <c r="H13" s="975">
        <v>2109868</v>
      </c>
      <c r="I13" s="975">
        <f t="shared" ref="I13:I17" si="1">H13</f>
        <v>2109868</v>
      </c>
      <c r="J13" s="976"/>
      <c r="K13" s="977"/>
      <c r="L13" s="977"/>
      <c r="M13" s="977"/>
      <c r="N13" s="1014" t="s">
        <v>1384</v>
      </c>
      <c r="O13" s="976">
        <f>450000+100000</f>
        <v>550000</v>
      </c>
      <c r="P13" s="977"/>
      <c r="Q13" s="977"/>
      <c r="R13" s="977"/>
      <c r="S13" s="977"/>
      <c r="T13" s="977"/>
      <c r="U13" s="977"/>
      <c r="V13" s="977"/>
      <c r="W13" s="977"/>
      <c r="X13" s="969"/>
      <c r="Y13" s="962">
        <v>450000</v>
      </c>
      <c r="Z13" s="976">
        <f>450000+100000</f>
        <v>550000</v>
      </c>
      <c r="AA13" s="976">
        <v>450000</v>
      </c>
      <c r="AB13" s="976"/>
      <c r="AC13" s="962">
        <f>450000+100000</f>
        <v>550000</v>
      </c>
      <c r="AD13" s="978">
        <f t="shared" ref="AD13:AD17" si="2">(X13+Z13)/I13</f>
        <v>0.26067981504056176</v>
      </c>
      <c r="AE13" s="979">
        <v>1</v>
      </c>
      <c r="AF13" s="980">
        <f>I13-AC13</f>
        <v>1559868</v>
      </c>
      <c r="AG13" s="980">
        <v>700000</v>
      </c>
      <c r="AH13" s="981">
        <f>(AG13+AC13)/I13</f>
        <v>0.59245412509218587</v>
      </c>
      <c r="AI13" s="982"/>
      <c r="AJ13" s="267"/>
      <c r="AK13" s="588"/>
      <c r="AL13" s="588"/>
      <c r="AM13" s="588"/>
      <c r="AN13" s="588"/>
      <c r="AO13" s="267"/>
      <c r="AP13" s="588"/>
      <c r="AQ13" s="588"/>
      <c r="AR13" s="588"/>
      <c r="AY13" s="588"/>
      <c r="BA13" s="614"/>
      <c r="BB13" s="614"/>
      <c r="BC13" s="614"/>
      <c r="BE13" s="983"/>
    </row>
    <row r="14" spans="1:57" s="245" customFormat="1" ht="73.5" customHeight="1">
      <c r="A14" s="958">
        <v>2</v>
      </c>
      <c r="B14" s="971" t="s">
        <v>748</v>
      </c>
      <c r="C14" s="959"/>
      <c r="D14" s="972"/>
      <c r="E14" s="972"/>
      <c r="F14" s="973" t="s">
        <v>747</v>
      </c>
      <c r="G14" s="974" t="s">
        <v>182</v>
      </c>
      <c r="H14" s="984">
        <v>1742804</v>
      </c>
      <c r="I14" s="984">
        <f t="shared" si="1"/>
        <v>1742804</v>
      </c>
      <c r="J14" s="976"/>
      <c r="K14" s="977"/>
      <c r="L14" s="977"/>
      <c r="M14" s="977"/>
      <c r="N14" s="1014" t="s">
        <v>1384</v>
      </c>
      <c r="O14" s="976">
        <v>350000</v>
      </c>
      <c r="P14" s="977"/>
      <c r="Q14" s="977"/>
      <c r="R14" s="977"/>
      <c r="S14" s="977"/>
      <c r="T14" s="977"/>
      <c r="U14" s="977"/>
      <c r="V14" s="977"/>
      <c r="W14" s="977"/>
      <c r="X14" s="969"/>
      <c r="Y14" s="962">
        <v>350000</v>
      </c>
      <c r="Z14" s="976">
        <v>350000</v>
      </c>
      <c r="AA14" s="976">
        <v>350000</v>
      </c>
      <c r="AB14" s="976"/>
      <c r="AC14" s="962">
        <v>350000</v>
      </c>
      <c r="AD14" s="978">
        <f t="shared" si="2"/>
        <v>0.20082579567180245</v>
      </c>
      <c r="AE14" s="979">
        <v>1</v>
      </c>
      <c r="AF14" s="980">
        <f t="shared" ref="AF14:AF34" si="3">I14-AC14</f>
        <v>1392804</v>
      </c>
      <c r="AG14" s="980">
        <v>700000</v>
      </c>
      <c r="AH14" s="981">
        <f>(AG14+AC14)/I14</f>
        <v>0.60247738701540732</v>
      </c>
      <c r="AI14" s="982"/>
      <c r="AJ14" s="267"/>
      <c r="AK14" s="588"/>
      <c r="AL14" s="588"/>
      <c r="AM14" s="588"/>
      <c r="AN14" s="588"/>
      <c r="AO14" s="267"/>
      <c r="AP14" s="588"/>
      <c r="AQ14" s="588"/>
      <c r="AR14" s="588"/>
      <c r="AY14" s="588"/>
      <c r="BA14" s="614"/>
      <c r="BB14" s="614"/>
      <c r="BC14" s="614"/>
    </row>
    <row r="15" spans="1:57" s="245" customFormat="1" ht="114" customHeight="1">
      <c r="A15" s="970">
        <v>3</v>
      </c>
      <c r="B15" s="985" t="s">
        <v>183</v>
      </c>
      <c r="C15" s="959"/>
      <c r="D15" s="972"/>
      <c r="E15" s="972"/>
      <c r="F15" s="973" t="s">
        <v>747</v>
      </c>
      <c r="G15" s="974" t="s">
        <v>184</v>
      </c>
      <c r="H15" s="975">
        <v>1482346</v>
      </c>
      <c r="I15" s="975">
        <f t="shared" si="1"/>
        <v>1482346</v>
      </c>
      <c r="J15" s="976"/>
      <c r="K15" s="977"/>
      <c r="L15" s="977"/>
      <c r="M15" s="977"/>
      <c r="N15" s="1014" t="s">
        <v>1384</v>
      </c>
      <c r="O15" s="976">
        <v>290000</v>
      </c>
      <c r="P15" s="977"/>
      <c r="Q15" s="977"/>
      <c r="R15" s="977"/>
      <c r="S15" s="977"/>
      <c r="T15" s="977"/>
      <c r="U15" s="977"/>
      <c r="V15" s="977"/>
      <c r="W15" s="977"/>
      <c r="X15" s="969"/>
      <c r="Y15" s="962">
        <v>290000</v>
      </c>
      <c r="Z15" s="976">
        <v>290000</v>
      </c>
      <c r="AA15" s="976">
        <v>290000</v>
      </c>
      <c r="AB15" s="976"/>
      <c r="AC15" s="986">
        <f>290000</f>
        <v>290000</v>
      </c>
      <c r="AD15" s="978">
        <f t="shared" si="2"/>
        <v>0.19563583670748935</v>
      </c>
      <c r="AE15" s="979">
        <v>1</v>
      </c>
      <c r="AF15" s="980">
        <f t="shared" si="3"/>
        <v>1192346</v>
      </c>
      <c r="AG15" s="980">
        <v>500000</v>
      </c>
      <c r="AH15" s="981">
        <f t="shared" ref="AH15:AH26" si="4">(AG15+AC15)/I15</f>
        <v>0.53293900344453993</v>
      </c>
      <c r="AI15" s="982"/>
      <c r="AJ15" s="267"/>
      <c r="AK15" s="588"/>
      <c r="AL15" s="588"/>
      <c r="AM15" s="588"/>
      <c r="AN15" s="588"/>
      <c r="AO15" s="267"/>
      <c r="AP15" s="588"/>
      <c r="AQ15" s="588"/>
      <c r="AR15" s="588"/>
      <c r="AY15" s="588"/>
      <c r="BA15" s="614"/>
      <c r="BB15" s="615"/>
      <c r="BC15" s="615"/>
    </row>
    <row r="16" spans="1:57" s="245" customFormat="1" ht="89.25" customHeight="1">
      <c r="A16" s="958">
        <v>4</v>
      </c>
      <c r="B16" s="985" t="s">
        <v>180</v>
      </c>
      <c r="C16" s="959"/>
      <c r="D16" s="972"/>
      <c r="E16" s="972"/>
      <c r="F16" s="973" t="s">
        <v>747</v>
      </c>
      <c r="G16" s="974" t="s">
        <v>181</v>
      </c>
      <c r="H16" s="987">
        <v>760861</v>
      </c>
      <c r="I16" s="987">
        <f t="shared" si="1"/>
        <v>760861</v>
      </c>
      <c r="J16" s="976"/>
      <c r="K16" s="977"/>
      <c r="L16" s="977"/>
      <c r="M16" s="977"/>
      <c r="N16" s="1014" t="s">
        <v>1384</v>
      </c>
      <c r="O16" s="976">
        <v>150000</v>
      </c>
      <c r="P16" s="977"/>
      <c r="Q16" s="977"/>
      <c r="R16" s="977"/>
      <c r="S16" s="977"/>
      <c r="T16" s="977"/>
      <c r="U16" s="977"/>
      <c r="V16" s="977"/>
      <c r="W16" s="977"/>
      <c r="X16" s="969"/>
      <c r="Y16" s="962">
        <v>150000</v>
      </c>
      <c r="Z16" s="976">
        <v>150000</v>
      </c>
      <c r="AA16" s="976">
        <v>150000</v>
      </c>
      <c r="AB16" s="976"/>
      <c r="AC16" s="986">
        <f>150000</f>
        <v>150000</v>
      </c>
      <c r="AD16" s="978">
        <f t="shared" si="2"/>
        <v>0.19714507643314613</v>
      </c>
      <c r="AE16" s="979">
        <v>1</v>
      </c>
      <c r="AF16" s="980">
        <f t="shared" si="3"/>
        <v>610861</v>
      </c>
      <c r="AG16" s="980">
        <v>300000</v>
      </c>
      <c r="AH16" s="981">
        <f t="shared" si="4"/>
        <v>0.59143522929943837</v>
      </c>
      <c r="AI16" s="982"/>
      <c r="AJ16" s="267"/>
      <c r="AK16" s="588"/>
      <c r="AL16" s="588"/>
      <c r="AM16" s="588"/>
      <c r="AN16" s="588"/>
      <c r="AO16" s="267"/>
      <c r="AP16" s="588"/>
      <c r="AQ16" s="588"/>
      <c r="AR16" s="588"/>
      <c r="AY16" s="588"/>
      <c r="BA16" s="614"/>
      <c r="BB16" s="615"/>
      <c r="BC16" s="615"/>
    </row>
    <row r="17" spans="1:56" s="245" customFormat="1" ht="82.5" customHeight="1">
      <c r="A17" s="970">
        <v>5</v>
      </c>
      <c r="B17" s="985" t="s">
        <v>186</v>
      </c>
      <c r="C17" s="959"/>
      <c r="D17" s="972"/>
      <c r="E17" s="972"/>
      <c r="F17" s="973" t="s">
        <v>747</v>
      </c>
      <c r="G17" s="974" t="s">
        <v>187</v>
      </c>
      <c r="H17" s="987">
        <v>1496000</v>
      </c>
      <c r="I17" s="987">
        <f t="shared" si="1"/>
        <v>1496000</v>
      </c>
      <c r="J17" s="976"/>
      <c r="K17" s="977"/>
      <c r="L17" s="977"/>
      <c r="M17" s="977"/>
      <c r="N17" s="1014" t="s">
        <v>1384</v>
      </c>
      <c r="O17" s="976">
        <v>290000</v>
      </c>
      <c r="P17" s="977"/>
      <c r="Q17" s="977"/>
      <c r="R17" s="977"/>
      <c r="S17" s="977"/>
      <c r="T17" s="977"/>
      <c r="U17" s="977"/>
      <c r="V17" s="977"/>
      <c r="W17" s="977"/>
      <c r="X17" s="969"/>
      <c r="Y17" s="962">
        <v>290000</v>
      </c>
      <c r="Z17" s="976">
        <v>290000</v>
      </c>
      <c r="AA17" s="976">
        <v>290000</v>
      </c>
      <c r="AB17" s="976"/>
      <c r="AC17" s="986">
        <f>290000</f>
        <v>290000</v>
      </c>
      <c r="AD17" s="978">
        <f t="shared" si="2"/>
        <v>0.19385026737967914</v>
      </c>
      <c r="AE17" s="979">
        <v>1</v>
      </c>
      <c r="AF17" s="980">
        <f t="shared" si="3"/>
        <v>1206000</v>
      </c>
      <c r="AG17" s="980">
        <v>500000</v>
      </c>
      <c r="AH17" s="981">
        <f t="shared" si="4"/>
        <v>0.52807486631016043</v>
      </c>
      <c r="AI17" s="982"/>
      <c r="AJ17" s="267"/>
      <c r="AK17" s="588"/>
      <c r="AL17" s="588"/>
      <c r="AM17" s="588"/>
      <c r="AN17" s="588"/>
      <c r="AO17" s="267"/>
      <c r="AP17" s="588"/>
      <c r="AQ17" s="588"/>
      <c r="AR17" s="588"/>
      <c r="AY17" s="588"/>
      <c r="BA17" s="614"/>
      <c r="BB17" s="615"/>
      <c r="BC17" s="615"/>
    </row>
    <row r="18" spans="1:56" s="245" customFormat="1" ht="89.25" customHeight="1">
      <c r="A18" s="958">
        <v>6</v>
      </c>
      <c r="B18" s="971" t="s">
        <v>206</v>
      </c>
      <c r="C18" s="959"/>
      <c r="D18" s="972"/>
      <c r="E18" s="972"/>
      <c r="F18" s="973" t="s">
        <v>749</v>
      </c>
      <c r="G18" s="988" t="s">
        <v>207</v>
      </c>
      <c r="H18" s="989">
        <v>1298822</v>
      </c>
      <c r="I18" s="989">
        <v>1084828</v>
      </c>
      <c r="J18" s="976"/>
      <c r="K18" s="977"/>
      <c r="L18" s="977"/>
      <c r="M18" s="977"/>
      <c r="N18" s="1014" t="s">
        <v>1384</v>
      </c>
      <c r="O18" s="976">
        <v>900000</v>
      </c>
      <c r="P18" s="977"/>
      <c r="Q18" s="977"/>
      <c r="R18" s="977"/>
      <c r="S18" s="977"/>
      <c r="T18" s="977"/>
      <c r="U18" s="977"/>
      <c r="V18" s="977"/>
      <c r="W18" s="977"/>
      <c r="X18" s="969"/>
      <c r="Y18" s="962">
        <v>200000</v>
      </c>
      <c r="Z18" s="976">
        <f>200000+620000</f>
        <v>820000</v>
      </c>
      <c r="AA18" s="976">
        <v>200000</v>
      </c>
      <c r="AB18" s="976"/>
      <c r="AC18" s="962">
        <v>900000</v>
      </c>
      <c r="AD18" s="978">
        <f>(X18+Z18)/I18</f>
        <v>0.75588019483272928</v>
      </c>
      <c r="AE18" s="979">
        <v>1</v>
      </c>
      <c r="AF18" s="980">
        <f t="shared" si="3"/>
        <v>184828</v>
      </c>
      <c r="AG18" s="980">
        <v>100000</v>
      </c>
      <c r="AH18" s="981">
        <f>(AG18+AC18)/I18</f>
        <v>0.92180511564966983</v>
      </c>
      <c r="AI18" s="982" t="s">
        <v>1386</v>
      </c>
      <c r="AJ18" s="267"/>
      <c r="AK18" s="588"/>
      <c r="AL18" s="588"/>
      <c r="AM18" s="588"/>
      <c r="AN18" s="588"/>
      <c r="AO18" s="267"/>
      <c r="AP18" s="588"/>
      <c r="AQ18" s="588"/>
      <c r="AR18" s="588"/>
      <c r="AY18" s="588"/>
      <c r="BA18" s="614"/>
      <c r="BB18" s="614"/>
      <c r="BC18" s="614"/>
    </row>
    <row r="19" spans="1:56" s="245" customFormat="1" ht="147.75" customHeight="1">
      <c r="A19" s="970">
        <v>7</v>
      </c>
      <c r="B19" s="990" t="s">
        <v>202</v>
      </c>
      <c r="C19" s="959"/>
      <c r="D19" s="972"/>
      <c r="E19" s="972"/>
      <c r="F19" s="991" t="s">
        <v>464</v>
      </c>
      <c r="G19" s="992" t="s">
        <v>1387</v>
      </c>
      <c r="H19" s="993">
        <v>3212000</v>
      </c>
      <c r="I19" s="993">
        <f>H19</f>
        <v>3212000</v>
      </c>
      <c r="J19" s="976"/>
      <c r="K19" s="977"/>
      <c r="L19" s="977"/>
      <c r="M19" s="977"/>
      <c r="N19" s="1014" t="s">
        <v>1385</v>
      </c>
      <c r="O19" s="976">
        <v>1200000</v>
      </c>
      <c r="P19" s="977"/>
      <c r="Q19" s="977"/>
      <c r="R19" s="977"/>
      <c r="S19" s="977"/>
      <c r="T19" s="977"/>
      <c r="U19" s="976">
        <v>785256</v>
      </c>
      <c r="V19" s="977"/>
      <c r="W19" s="977"/>
      <c r="X19" s="962">
        <v>785256</v>
      </c>
      <c r="Y19" s="962">
        <v>414744</v>
      </c>
      <c r="Z19" s="976">
        <v>220244</v>
      </c>
      <c r="AA19" s="976"/>
      <c r="AB19" s="976"/>
      <c r="AC19" s="989">
        <v>1005500</v>
      </c>
      <c r="AD19" s="978"/>
      <c r="AE19" s="979"/>
      <c r="AF19" s="980">
        <f t="shared" si="3"/>
        <v>2206500</v>
      </c>
      <c r="AG19" s="980">
        <v>500000</v>
      </c>
      <c r="AH19" s="981">
        <f t="shared" si="4"/>
        <v>0.46871108343711082</v>
      </c>
      <c r="AI19" s="982" t="s">
        <v>1395</v>
      </c>
      <c r="AJ19" s="654"/>
      <c r="AK19" s="588"/>
      <c r="AL19" s="588"/>
      <c r="AM19" s="588"/>
      <c r="AN19" s="588"/>
      <c r="AO19" s="267"/>
      <c r="AP19" s="588"/>
      <c r="AQ19" s="588"/>
      <c r="AR19" s="588"/>
      <c r="AY19" s="588"/>
      <c r="BA19" s="611">
        <v>1364166</v>
      </c>
      <c r="BB19" s="611">
        <f>I19-BA19</f>
        <v>1847834</v>
      </c>
      <c r="BC19" s="611"/>
      <c r="BD19" s="308">
        <f>3212000-1364166</f>
        <v>1847834</v>
      </c>
    </row>
    <row r="20" spans="1:56" s="195" customFormat="1" ht="77.25" customHeight="1">
      <c r="A20" s="958">
        <v>8</v>
      </c>
      <c r="B20" s="996" t="s">
        <v>761</v>
      </c>
      <c r="C20" s="996"/>
      <c r="D20" s="996"/>
      <c r="E20" s="996"/>
      <c r="F20" s="973" t="s">
        <v>749</v>
      </c>
      <c r="G20" s="1002"/>
      <c r="H20" s="1003">
        <v>3667000</v>
      </c>
      <c r="I20" s="1003">
        <f>H20</f>
        <v>3667000</v>
      </c>
      <c r="J20" s="996"/>
      <c r="K20" s="996"/>
      <c r="L20" s="996"/>
      <c r="M20" s="996"/>
      <c r="N20" s="991" t="s">
        <v>1392</v>
      </c>
      <c r="O20" s="1001">
        <f>I20</f>
        <v>3667000</v>
      </c>
      <c r="P20" s="996"/>
      <c r="Q20" s="996"/>
      <c r="R20" s="996"/>
      <c r="S20" s="996"/>
      <c r="T20" s="996"/>
      <c r="U20" s="996"/>
      <c r="V20" s="996"/>
      <c r="W20" s="996"/>
      <c r="X20" s="996"/>
      <c r="Y20" s="1004"/>
      <c r="Z20" s="1005">
        <v>500000</v>
      </c>
      <c r="AA20" s="1005"/>
      <c r="AB20" s="1005"/>
      <c r="AC20" s="1005">
        <v>500000</v>
      </c>
      <c r="AD20" s="1005"/>
      <c r="AE20" s="1006"/>
      <c r="AF20" s="980">
        <f t="shared" si="3"/>
        <v>3167000</v>
      </c>
      <c r="AG20" s="1005"/>
      <c r="AH20" s="1005"/>
      <c r="AI20" s="991" t="s">
        <v>1393</v>
      </c>
      <c r="AJ20" s="226"/>
      <c r="AK20" s="228"/>
      <c r="AL20" s="228"/>
      <c r="AM20" s="228"/>
      <c r="AN20" s="228"/>
      <c r="AO20" s="226"/>
      <c r="AP20" s="228"/>
      <c r="AQ20" s="228"/>
      <c r="AR20" s="228"/>
      <c r="AY20" s="228"/>
      <c r="BA20" s="616"/>
      <c r="BB20" s="616"/>
      <c r="BC20" s="616"/>
    </row>
    <row r="21" spans="1:56" s="195" customFormat="1" ht="105" customHeight="1">
      <c r="A21" s="970">
        <v>9</v>
      </c>
      <c r="B21" s="990" t="s">
        <v>342</v>
      </c>
      <c r="C21" s="988"/>
      <c r="D21" s="991"/>
      <c r="E21" s="991"/>
      <c r="F21" s="991" t="s">
        <v>750</v>
      </c>
      <c r="G21" s="596" t="s">
        <v>343</v>
      </c>
      <c r="H21" s="597">
        <v>472859</v>
      </c>
      <c r="I21" s="597">
        <v>472859</v>
      </c>
      <c r="J21" s="976"/>
      <c r="K21" s="976"/>
      <c r="L21" s="976"/>
      <c r="M21" s="976"/>
      <c r="N21" s="1014" t="s">
        <v>1385</v>
      </c>
      <c r="O21" s="976">
        <v>315000</v>
      </c>
      <c r="P21" s="976"/>
      <c r="Q21" s="976"/>
      <c r="R21" s="976"/>
      <c r="S21" s="976"/>
      <c r="T21" s="976"/>
      <c r="U21" s="976">
        <v>93000</v>
      </c>
      <c r="V21" s="976">
        <v>93000</v>
      </c>
      <c r="W21" s="976"/>
      <c r="X21" s="962">
        <v>93000</v>
      </c>
      <c r="Y21" s="962">
        <v>222000</v>
      </c>
      <c r="Z21" s="976">
        <v>222000</v>
      </c>
      <c r="AA21" s="976">
        <v>222000</v>
      </c>
      <c r="AB21" s="976"/>
      <c r="AC21" s="962">
        <v>315000</v>
      </c>
      <c r="AD21" s="994">
        <f>(X21+Z21)/I21</f>
        <v>0.66616052565352457</v>
      </c>
      <c r="AE21" s="979">
        <v>1</v>
      </c>
      <c r="AF21" s="980">
        <f t="shared" si="3"/>
        <v>157859</v>
      </c>
      <c r="AG21" s="980">
        <v>100000</v>
      </c>
      <c r="AH21" s="981">
        <f t="shared" si="4"/>
        <v>0.87764005760702446</v>
      </c>
      <c r="AI21" s="982"/>
      <c r="AJ21" s="226"/>
      <c r="AK21" s="228"/>
      <c r="AL21" s="599"/>
      <c r="AM21" s="600"/>
      <c r="AN21" s="600">
        <v>45344000</v>
      </c>
      <c r="AO21" s="601">
        <f>AF12/AN21</f>
        <v>0.28979981916019759</v>
      </c>
      <c r="AP21" s="600"/>
      <c r="AQ21" s="600"/>
      <c r="AR21" s="228"/>
      <c r="AY21" s="228"/>
      <c r="BA21" s="616"/>
      <c r="BB21" s="616">
        <f>I21*0.9</f>
        <v>425573.10000000003</v>
      </c>
      <c r="BC21" s="616"/>
    </row>
    <row r="22" spans="1:56" s="245" customFormat="1" ht="114.75" customHeight="1">
      <c r="A22" s="958">
        <v>10</v>
      </c>
      <c r="B22" s="990" t="s">
        <v>208</v>
      </c>
      <c r="C22" s="959"/>
      <c r="D22" s="972"/>
      <c r="E22" s="972"/>
      <c r="F22" s="991" t="s">
        <v>751</v>
      </c>
      <c r="G22" s="992" t="s">
        <v>209</v>
      </c>
      <c r="H22" s="993">
        <f>417677+100000</f>
        <v>517677</v>
      </c>
      <c r="I22" s="993">
        <v>288492</v>
      </c>
      <c r="J22" s="976"/>
      <c r="K22" s="977"/>
      <c r="L22" s="977"/>
      <c r="M22" s="977"/>
      <c r="N22" s="1018">
        <v>2021</v>
      </c>
      <c r="O22" s="976">
        <v>153000</v>
      </c>
      <c r="P22" s="977"/>
      <c r="Q22" s="977"/>
      <c r="R22" s="977"/>
      <c r="S22" s="977"/>
      <c r="T22" s="977"/>
      <c r="U22" s="977"/>
      <c r="V22" s="977"/>
      <c r="W22" s="977"/>
      <c r="X22" s="969"/>
      <c r="Y22" s="962">
        <v>153000</v>
      </c>
      <c r="Z22" s="976"/>
      <c r="AA22" s="976"/>
      <c r="AB22" s="976"/>
      <c r="AC22" s="989">
        <v>53000</v>
      </c>
      <c r="AD22" s="978"/>
      <c r="AE22" s="979"/>
      <c r="AF22" s="980">
        <f t="shared" si="3"/>
        <v>235492</v>
      </c>
      <c r="AG22" s="980">
        <v>50000</v>
      </c>
      <c r="AH22" s="981">
        <f t="shared" si="4"/>
        <v>0.35702896440802517</v>
      </c>
      <c r="AI22" s="995" t="s">
        <v>1389</v>
      </c>
      <c r="AJ22" s="267"/>
      <c r="AK22" s="588"/>
      <c r="AL22" s="588"/>
      <c r="AM22" s="588"/>
      <c r="AN22" s="588"/>
      <c r="AO22" s="267"/>
      <c r="AP22" s="588"/>
      <c r="AQ22" s="588"/>
      <c r="AR22" s="588"/>
      <c r="AY22" s="588"/>
      <c r="BA22" s="614"/>
      <c r="BB22" s="614"/>
      <c r="BC22" s="614"/>
    </row>
    <row r="23" spans="1:56" s="244" customFormat="1" ht="109.5" customHeight="1">
      <c r="A23" s="970">
        <v>11</v>
      </c>
      <c r="B23" s="996" t="s">
        <v>30</v>
      </c>
      <c r="C23" s="988"/>
      <c r="D23" s="991"/>
      <c r="E23" s="990"/>
      <c r="F23" s="991" t="s">
        <v>752</v>
      </c>
      <c r="G23" s="988" t="s">
        <v>241</v>
      </c>
      <c r="H23" s="989">
        <v>544517</v>
      </c>
      <c r="I23" s="989">
        <v>544517</v>
      </c>
      <c r="J23" s="997"/>
      <c r="K23" s="997"/>
      <c r="L23" s="997"/>
      <c r="M23" s="976"/>
      <c r="N23" s="1014" t="s">
        <v>1391</v>
      </c>
      <c r="O23" s="976">
        <v>400000</v>
      </c>
      <c r="P23" s="976"/>
      <c r="Q23" s="997"/>
      <c r="R23" s="997"/>
      <c r="S23" s="997"/>
      <c r="T23" s="962">
        <v>125000</v>
      </c>
      <c r="U23" s="962">
        <v>75000</v>
      </c>
      <c r="V23" s="962">
        <v>75000</v>
      </c>
      <c r="W23" s="962"/>
      <c r="X23" s="962">
        <v>200000</v>
      </c>
      <c r="Y23" s="962">
        <v>200000</v>
      </c>
      <c r="Z23" s="962">
        <v>200000</v>
      </c>
      <c r="AA23" s="962">
        <v>200000</v>
      </c>
      <c r="AB23" s="962"/>
      <c r="AC23" s="962">
        <v>400000</v>
      </c>
      <c r="AD23" s="998" t="e">
        <f>(X23+Z23)/#REF!</f>
        <v>#REF!</v>
      </c>
      <c r="AE23" s="979">
        <v>1</v>
      </c>
      <c r="AF23" s="980">
        <f t="shared" si="3"/>
        <v>144517</v>
      </c>
      <c r="AG23" s="980">
        <v>80000</v>
      </c>
      <c r="AH23" s="981">
        <f t="shared" si="4"/>
        <v>0.88151517767122056</v>
      </c>
      <c r="AI23" s="958"/>
      <c r="AJ23" s="226"/>
      <c r="AO23" s="226"/>
      <c r="AP23" s="638"/>
      <c r="AR23" s="659"/>
      <c r="AS23" s="659"/>
      <c r="BA23" s="610"/>
      <c r="BB23" s="610"/>
      <c r="BC23" s="610"/>
    </row>
    <row r="24" spans="1:56" s="245" customFormat="1" ht="93.75" customHeight="1">
      <c r="A24" s="958">
        <v>12</v>
      </c>
      <c r="B24" s="990" t="s">
        <v>297</v>
      </c>
      <c r="C24" s="991" t="s">
        <v>38</v>
      </c>
      <c r="D24" s="991" t="s">
        <v>753</v>
      </c>
      <c r="E24" s="999">
        <v>165000</v>
      </c>
      <c r="F24" s="991" t="s">
        <v>38</v>
      </c>
      <c r="G24" s="991" t="s">
        <v>298</v>
      </c>
      <c r="H24" s="999">
        <v>165000</v>
      </c>
      <c r="I24" s="999">
        <v>165000</v>
      </c>
      <c r="J24" s="976"/>
      <c r="K24" s="976"/>
      <c r="L24" s="976"/>
      <c r="M24" s="976"/>
      <c r="N24" s="1014" t="s">
        <v>1392</v>
      </c>
      <c r="O24" s="976">
        <v>22000</v>
      </c>
      <c r="P24" s="976"/>
      <c r="Q24" s="977"/>
      <c r="R24" s="977"/>
      <c r="S24" s="977"/>
      <c r="T24" s="977"/>
      <c r="U24" s="977"/>
      <c r="V24" s="977"/>
      <c r="W24" s="977"/>
      <c r="X24" s="962"/>
      <c r="Y24" s="962">
        <v>22000</v>
      </c>
      <c r="Z24" s="976">
        <v>22000</v>
      </c>
      <c r="AA24" s="976">
        <v>22000</v>
      </c>
      <c r="AB24" s="976"/>
      <c r="AC24" s="962">
        <v>22000</v>
      </c>
      <c r="AD24" s="978">
        <f t="shared" ref="AD24:AD26" si="5">(X24+Z24)/I24</f>
        <v>0.13333333333333333</v>
      </c>
      <c r="AE24" s="979">
        <v>1</v>
      </c>
      <c r="AF24" s="980">
        <f t="shared" si="3"/>
        <v>143000</v>
      </c>
      <c r="AG24" s="980">
        <v>80000</v>
      </c>
      <c r="AH24" s="981">
        <f t="shared" si="4"/>
        <v>0.61818181818181817</v>
      </c>
      <c r="AI24" s="1000"/>
      <c r="AJ24" s="267"/>
      <c r="AK24" s="588"/>
      <c r="AL24" s="588"/>
      <c r="AM24" s="588"/>
      <c r="AN24" s="588"/>
      <c r="AO24" s="267"/>
      <c r="AP24" s="588"/>
      <c r="AQ24" s="588"/>
      <c r="AR24" s="588"/>
      <c r="AY24" s="588"/>
      <c r="BA24" s="614"/>
      <c r="BB24" s="614"/>
      <c r="BC24" s="614"/>
    </row>
    <row r="25" spans="1:56" s="245" customFormat="1" ht="106.5" customHeight="1">
      <c r="A25" s="970">
        <v>13</v>
      </c>
      <c r="B25" s="990" t="s">
        <v>283</v>
      </c>
      <c r="C25" s="959"/>
      <c r="D25" s="972"/>
      <c r="E25" s="972"/>
      <c r="F25" s="991" t="s">
        <v>35</v>
      </c>
      <c r="G25" s="991" t="s">
        <v>284</v>
      </c>
      <c r="H25" s="1001">
        <v>120000</v>
      </c>
      <c r="I25" s="989">
        <v>84000</v>
      </c>
      <c r="J25" s="976"/>
      <c r="K25" s="976"/>
      <c r="L25" s="976"/>
      <c r="M25" s="976"/>
      <c r="N25" s="1014" t="s">
        <v>1385</v>
      </c>
      <c r="O25" s="976">
        <v>26000</v>
      </c>
      <c r="P25" s="976"/>
      <c r="Q25" s="977"/>
      <c r="R25" s="977"/>
      <c r="S25" s="977"/>
      <c r="T25" s="977"/>
      <c r="U25" s="977"/>
      <c r="V25" s="977"/>
      <c r="W25" s="977"/>
      <c r="X25" s="962"/>
      <c r="Y25" s="962">
        <v>26000</v>
      </c>
      <c r="Z25" s="976">
        <v>26000</v>
      </c>
      <c r="AA25" s="976">
        <v>26000</v>
      </c>
      <c r="AB25" s="976"/>
      <c r="AC25" s="962">
        <v>26000</v>
      </c>
      <c r="AD25" s="978">
        <f t="shared" si="5"/>
        <v>0.30952380952380953</v>
      </c>
      <c r="AE25" s="979">
        <v>1</v>
      </c>
      <c r="AF25" s="980">
        <f t="shared" si="3"/>
        <v>58000</v>
      </c>
      <c r="AG25" s="980">
        <v>30000</v>
      </c>
      <c r="AH25" s="981">
        <f t="shared" si="4"/>
        <v>0.66666666666666663</v>
      </c>
      <c r="AI25" s="1000"/>
      <c r="AJ25" s="267"/>
      <c r="AK25" s="588"/>
      <c r="AL25" s="588"/>
      <c r="AM25" s="588"/>
      <c r="AN25" s="588"/>
      <c r="AO25" s="267"/>
      <c r="AP25" s="588"/>
      <c r="AQ25" s="588"/>
      <c r="AR25" s="588"/>
      <c r="AY25" s="588"/>
      <c r="BA25" s="614"/>
      <c r="BB25" s="614"/>
      <c r="BC25" s="614"/>
    </row>
    <row r="26" spans="1:56" s="245" customFormat="1" ht="102.75" customHeight="1">
      <c r="A26" s="958">
        <v>14</v>
      </c>
      <c r="B26" s="990" t="s">
        <v>100</v>
      </c>
      <c r="C26" s="959"/>
      <c r="D26" s="972"/>
      <c r="E26" s="972"/>
      <c r="F26" s="991" t="s">
        <v>401</v>
      </c>
      <c r="G26" s="991" t="s">
        <v>101</v>
      </c>
      <c r="H26" s="1001">
        <v>48000</v>
      </c>
      <c r="I26" s="989">
        <v>48000</v>
      </c>
      <c r="J26" s="976"/>
      <c r="K26" s="976"/>
      <c r="L26" s="976"/>
      <c r="M26" s="976"/>
      <c r="N26" s="1014" t="s">
        <v>1392</v>
      </c>
      <c r="O26" s="976">
        <v>20000</v>
      </c>
      <c r="P26" s="976"/>
      <c r="Q26" s="977"/>
      <c r="R26" s="977"/>
      <c r="S26" s="977"/>
      <c r="T26" s="977"/>
      <c r="U26" s="977"/>
      <c r="V26" s="977"/>
      <c r="W26" s="977"/>
      <c r="X26" s="962"/>
      <c r="Y26" s="962">
        <v>20000</v>
      </c>
      <c r="Z26" s="976">
        <v>10000</v>
      </c>
      <c r="AA26" s="976">
        <v>20000</v>
      </c>
      <c r="AB26" s="976"/>
      <c r="AC26" s="962">
        <f>Z26</f>
        <v>10000</v>
      </c>
      <c r="AD26" s="978">
        <f t="shared" si="5"/>
        <v>0.20833333333333334</v>
      </c>
      <c r="AE26" s="979">
        <v>1</v>
      </c>
      <c r="AF26" s="980">
        <f t="shared" si="3"/>
        <v>38000</v>
      </c>
      <c r="AG26" s="980">
        <v>20000</v>
      </c>
      <c r="AH26" s="981">
        <f t="shared" si="4"/>
        <v>0.625</v>
      </c>
      <c r="AI26" s="991"/>
      <c r="AJ26" s="267"/>
      <c r="AK26" s="588"/>
      <c r="AL26" s="588"/>
      <c r="AM26" s="588"/>
      <c r="AN26" s="588"/>
      <c r="AO26" s="267"/>
      <c r="AP26" s="588"/>
      <c r="AQ26" s="588"/>
      <c r="AR26" s="588"/>
      <c r="AY26" s="588"/>
      <c r="BA26" s="614"/>
      <c r="BB26" s="614"/>
      <c r="BC26" s="614"/>
    </row>
    <row r="27" spans="1:56" ht="46.5" hidden="1" customHeight="1">
      <c r="A27" s="970">
        <v>15</v>
      </c>
      <c r="B27" s="1440" t="s">
        <v>760</v>
      </c>
      <c r="C27" s="1441"/>
      <c r="D27" s="1441"/>
      <c r="E27" s="1441"/>
      <c r="F27" s="1441"/>
      <c r="G27" s="1441"/>
      <c r="H27" s="1441"/>
      <c r="I27" s="1441"/>
      <c r="J27" s="1441"/>
      <c r="K27" s="1441"/>
      <c r="L27" s="1441"/>
      <c r="M27" s="1441"/>
      <c r="N27" s="1441"/>
      <c r="O27" s="1441"/>
      <c r="AF27" s="980">
        <f t="shared" si="3"/>
        <v>0</v>
      </c>
    </row>
    <row r="28" spans="1:56" ht="42.75" hidden="1" customHeight="1">
      <c r="A28" s="958">
        <v>16</v>
      </c>
      <c r="B28" s="1440" t="s">
        <v>757</v>
      </c>
      <c r="C28" s="1441"/>
      <c r="D28" s="1441"/>
      <c r="E28" s="1441"/>
      <c r="F28" s="1441"/>
      <c r="G28" s="1441"/>
      <c r="H28" s="1441"/>
      <c r="I28" s="1441"/>
      <c r="J28" s="1441"/>
      <c r="K28" s="1441"/>
      <c r="L28" s="1441"/>
      <c r="M28" s="1441"/>
      <c r="N28" s="1441"/>
      <c r="O28" s="1441"/>
      <c r="P28" s="1441"/>
      <c r="Q28" s="1441"/>
      <c r="R28" s="1441"/>
      <c r="S28" s="1441"/>
      <c r="T28" s="1441"/>
      <c r="U28" s="1441"/>
      <c r="V28" s="1441"/>
      <c r="W28" s="1441"/>
      <c r="X28" s="1441"/>
      <c r="AF28" s="980">
        <f t="shared" si="3"/>
        <v>0</v>
      </c>
    </row>
    <row r="29" spans="1:56" ht="43.5" hidden="1" customHeight="1">
      <c r="A29" s="970">
        <v>17</v>
      </c>
      <c r="B29" s="1441" t="s">
        <v>758</v>
      </c>
      <c r="C29" s="1441"/>
      <c r="D29" s="1441"/>
      <c r="E29" s="1441"/>
      <c r="F29" s="1441"/>
      <c r="G29" s="1441"/>
      <c r="H29" s="1441"/>
      <c r="I29" s="1441"/>
      <c r="J29" s="1441"/>
      <c r="K29" s="1441"/>
      <c r="L29" s="1441"/>
      <c r="M29" s="1441"/>
      <c r="N29" s="1441"/>
      <c r="O29" s="1441"/>
      <c r="P29" s="1441"/>
      <c r="Q29" s="1441"/>
      <c r="R29" s="1441"/>
      <c r="S29" s="1441"/>
      <c r="T29" s="1441"/>
      <c r="U29" s="1441"/>
      <c r="V29" s="1441"/>
      <c r="W29" s="1441"/>
      <c r="X29" s="1441"/>
      <c r="AF29" s="980">
        <f t="shared" si="3"/>
        <v>0</v>
      </c>
    </row>
    <row r="30" spans="1:56" s="195" customFormat="1" ht="85.5" customHeight="1">
      <c r="A30" s="958">
        <v>18</v>
      </c>
      <c r="B30" s="996" t="s">
        <v>473</v>
      </c>
      <c r="C30" s="996"/>
      <c r="D30" s="996"/>
      <c r="E30" s="996"/>
      <c r="F30" s="991" t="s">
        <v>38</v>
      </c>
      <c r="G30" s="1002" t="s">
        <v>474</v>
      </c>
      <c r="H30" s="1003">
        <v>521115</v>
      </c>
      <c r="I30" s="1003">
        <v>521115</v>
      </c>
      <c r="J30" s="996"/>
      <c r="K30" s="996"/>
      <c r="L30" s="996"/>
      <c r="M30" s="996"/>
      <c r="N30" s="991" t="s">
        <v>1385</v>
      </c>
      <c r="O30" s="976">
        <v>50000</v>
      </c>
      <c r="P30" s="996"/>
      <c r="Q30" s="996"/>
      <c r="R30" s="996"/>
      <c r="S30" s="996"/>
      <c r="T30" s="996"/>
      <c r="U30" s="996"/>
      <c r="V30" s="996"/>
      <c r="W30" s="996"/>
      <c r="X30" s="996"/>
      <c r="Y30" s="1004"/>
      <c r="Z30" s="1004"/>
      <c r="AA30" s="1004"/>
      <c r="AB30" s="1004"/>
      <c r="AC30" s="1005">
        <v>50000</v>
      </c>
      <c r="AD30" s="1004"/>
      <c r="AE30" s="1006"/>
      <c r="AF30" s="980">
        <f t="shared" si="3"/>
        <v>471115</v>
      </c>
      <c r="AG30" s="1005"/>
      <c r="AH30" s="1005"/>
      <c r="AI30" s="1007"/>
      <c r="AJ30" s="226"/>
      <c r="AK30" s="228"/>
      <c r="AL30" s="228"/>
      <c r="AM30" s="228"/>
      <c r="AN30" s="228"/>
      <c r="AO30" s="226"/>
      <c r="AP30" s="228"/>
      <c r="AQ30" s="228"/>
      <c r="AR30" s="228"/>
      <c r="AY30" s="228"/>
      <c r="BA30" s="616"/>
      <c r="BB30" s="616"/>
      <c r="BC30" s="616"/>
    </row>
    <row r="31" spans="1:56" s="195" customFormat="1" ht="74.25" customHeight="1">
      <c r="A31" s="970">
        <v>19</v>
      </c>
      <c r="B31" s="1008" t="s">
        <v>94</v>
      </c>
      <c r="C31" s="988"/>
      <c r="D31" s="991"/>
      <c r="E31" s="991"/>
      <c r="F31" s="991" t="s">
        <v>67</v>
      </c>
      <c r="G31" s="988" t="s">
        <v>95</v>
      </c>
      <c r="H31" s="1005">
        <v>283000</v>
      </c>
      <c r="I31" s="1005">
        <v>283000</v>
      </c>
      <c r="J31" s="1004"/>
      <c r="K31" s="1004"/>
      <c r="L31" s="1004"/>
      <c r="M31" s="1004"/>
      <c r="N31" s="1007" t="s">
        <v>1392</v>
      </c>
      <c r="O31" s="1005">
        <v>200000</v>
      </c>
      <c r="P31" s="1005"/>
      <c r="Q31" s="1005"/>
      <c r="R31" s="1005"/>
      <c r="S31" s="1005"/>
      <c r="T31" s="1005"/>
      <c r="U31" s="1005"/>
      <c r="V31" s="1005"/>
      <c r="W31" s="1005"/>
      <c r="X31" s="1005"/>
      <c r="Y31" s="1005"/>
      <c r="Z31" s="1005">
        <v>60000</v>
      </c>
      <c r="AA31" s="1005"/>
      <c r="AB31" s="1005"/>
      <c r="AC31" s="1005">
        <f>85000+Z31</f>
        <v>145000</v>
      </c>
      <c r="AD31" s="1005"/>
      <c r="AE31" s="1006"/>
      <c r="AF31" s="980">
        <f t="shared" si="3"/>
        <v>138000</v>
      </c>
      <c r="AG31" s="1005"/>
      <c r="AH31" s="1005"/>
      <c r="AI31" s="1007"/>
      <c r="AJ31" s="226"/>
      <c r="AK31" s="228"/>
      <c r="AL31" s="228"/>
      <c r="AM31" s="228"/>
      <c r="AN31" s="228"/>
      <c r="AO31" s="226"/>
      <c r="AP31" s="228"/>
      <c r="AQ31" s="228"/>
      <c r="AR31" s="228"/>
      <c r="AY31" s="228"/>
      <c r="BA31" s="616"/>
      <c r="BB31" s="616"/>
      <c r="BC31" s="616"/>
    </row>
    <row r="32" spans="1:56" s="195" customFormat="1" ht="81">
      <c r="A32" s="958">
        <v>20</v>
      </c>
      <c r="B32" s="1008" t="s">
        <v>204</v>
      </c>
      <c r="C32" s="988"/>
      <c r="D32" s="991"/>
      <c r="E32" s="991"/>
      <c r="F32" s="991" t="s">
        <v>65</v>
      </c>
      <c r="G32" s="988" t="s">
        <v>205</v>
      </c>
      <c r="H32" s="1005">
        <v>295493</v>
      </c>
      <c r="I32" s="1005">
        <v>295493</v>
      </c>
      <c r="J32" s="1004"/>
      <c r="K32" s="1004"/>
      <c r="L32" s="1004"/>
      <c r="M32" s="1004"/>
      <c r="N32" s="1007" t="s">
        <v>1394</v>
      </c>
      <c r="O32" s="1005">
        <v>200000</v>
      </c>
      <c r="P32" s="1005"/>
      <c r="Q32" s="1005"/>
      <c r="R32" s="1005"/>
      <c r="S32" s="1005"/>
      <c r="T32" s="1005"/>
      <c r="U32" s="1005"/>
      <c r="V32" s="1005"/>
      <c r="W32" s="1005"/>
      <c r="X32" s="1005"/>
      <c r="Y32" s="1005"/>
      <c r="Z32" s="1005">
        <v>63000</v>
      </c>
      <c r="AA32" s="1005"/>
      <c r="AB32" s="1005"/>
      <c r="AC32" s="1005">
        <f>95000+Z32</f>
        <v>158000</v>
      </c>
      <c r="AD32" s="1005"/>
      <c r="AE32" s="1006"/>
      <c r="AF32" s="980">
        <f t="shared" si="3"/>
        <v>137493</v>
      </c>
      <c r="AG32" s="1005"/>
      <c r="AH32" s="1005"/>
      <c r="AI32" s="1007"/>
      <c r="AJ32" s="226"/>
      <c r="AK32" s="228"/>
      <c r="AL32" s="228"/>
      <c r="AM32" s="228"/>
      <c r="AN32" s="228"/>
      <c r="AO32" s="226"/>
      <c r="AP32" s="228"/>
      <c r="AQ32" s="228"/>
      <c r="AR32" s="228"/>
      <c r="AY32" s="228"/>
      <c r="BA32" s="616"/>
      <c r="BB32" s="616"/>
      <c r="BC32" s="616"/>
    </row>
    <row r="33" spans="1:55" s="195" customFormat="1" ht="88.5" customHeight="1">
      <c r="A33" s="970">
        <v>21</v>
      </c>
      <c r="B33" s="1008" t="s">
        <v>100</v>
      </c>
      <c r="C33" s="988"/>
      <c r="D33" s="991"/>
      <c r="E33" s="991"/>
      <c r="F33" s="991" t="s">
        <v>67</v>
      </c>
      <c r="G33" s="988" t="s">
        <v>101</v>
      </c>
      <c r="H33" s="1005">
        <v>48000</v>
      </c>
      <c r="I33" s="1005">
        <v>48000</v>
      </c>
      <c r="J33" s="1004"/>
      <c r="K33" s="1004"/>
      <c r="L33" s="1004"/>
      <c r="M33" s="1004"/>
      <c r="N33" s="1007" t="s">
        <v>1392</v>
      </c>
      <c r="O33" s="1005">
        <v>20000</v>
      </c>
      <c r="P33" s="1005"/>
      <c r="Q33" s="1005"/>
      <c r="R33" s="1005"/>
      <c r="S33" s="1005"/>
      <c r="T33" s="1005"/>
      <c r="U33" s="1005"/>
      <c r="V33" s="1005"/>
      <c r="W33" s="1005"/>
      <c r="X33" s="1005"/>
      <c r="Y33" s="1005"/>
      <c r="Z33" s="1005">
        <v>10000</v>
      </c>
      <c r="AA33" s="1005"/>
      <c r="AB33" s="1005"/>
      <c r="AC33" s="1005">
        <v>10000</v>
      </c>
      <c r="AD33" s="1005"/>
      <c r="AE33" s="1006"/>
      <c r="AF33" s="980">
        <f t="shared" si="3"/>
        <v>38000</v>
      </c>
      <c r="AG33" s="1005"/>
      <c r="AH33" s="1005"/>
      <c r="AI33" s="1007"/>
      <c r="AJ33" s="226"/>
      <c r="AK33" s="228"/>
      <c r="AL33" s="228"/>
      <c r="AM33" s="228"/>
      <c r="AN33" s="228"/>
      <c r="AO33" s="226"/>
      <c r="AP33" s="228"/>
      <c r="AQ33" s="228"/>
      <c r="AR33" s="228"/>
      <c r="AY33" s="228"/>
      <c r="BA33" s="616"/>
      <c r="BB33" s="616"/>
      <c r="BC33" s="616"/>
    </row>
    <row r="34" spans="1:55" s="195" customFormat="1" ht="90" customHeight="1">
      <c r="A34" s="958">
        <v>22</v>
      </c>
      <c r="B34" s="1008" t="s">
        <v>297</v>
      </c>
      <c r="C34" s="988"/>
      <c r="D34" s="991"/>
      <c r="E34" s="991"/>
      <c r="F34" s="991" t="s">
        <v>38</v>
      </c>
      <c r="G34" s="988" t="s">
        <v>298</v>
      </c>
      <c r="H34" s="1005">
        <v>165000</v>
      </c>
      <c r="I34" s="1005">
        <v>70000</v>
      </c>
      <c r="J34" s="1004"/>
      <c r="K34" s="1004"/>
      <c r="L34" s="1004"/>
      <c r="M34" s="1004"/>
      <c r="N34" s="1007" t="s">
        <v>1392</v>
      </c>
      <c r="O34" s="1005">
        <v>22000</v>
      </c>
      <c r="P34" s="1005"/>
      <c r="Q34" s="1005"/>
      <c r="R34" s="1005"/>
      <c r="S34" s="1005"/>
      <c r="T34" s="1005"/>
      <c r="U34" s="1005"/>
      <c r="V34" s="1005"/>
      <c r="W34" s="1005"/>
      <c r="X34" s="1005"/>
      <c r="Y34" s="1005"/>
      <c r="Z34" s="1005">
        <v>11000</v>
      </c>
      <c r="AA34" s="1005"/>
      <c r="AB34" s="1005"/>
      <c r="AC34" s="1005">
        <v>11000</v>
      </c>
      <c r="AD34" s="1005"/>
      <c r="AE34" s="1006"/>
      <c r="AF34" s="980">
        <f t="shared" si="3"/>
        <v>59000</v>
      </c>
      <c r="AG34" s="1005"/>
      <c r="AH34" s="1005"/>
      <c r="AI34" s="1007"/>
      <c r="AJ34" s="226"/>
      <c r="AK34" s="228"/>
      <c r="AL34" s="228"/>
      <c r="AM34" s="228"/>
      <c r="AN34" s="228"/>
      <c r="AO34" s="226"/>
      <c r="AP34" s="228"/>
      <c r="AQ34" s="228"/>
      <c r="AR34" s="228"/>
      <c r="AY34" s="228"/>
      <c r="BA34" s="616"/>
      <c r="BB34" s="616"/>
      <c r="BC34" s="616"/>
    </row>
    <row r="35" spans="1:55">
      <c r="A35" s="958"/>
      <c r="B35" s="1009"/>
      <c r="C35" s="1010"/>
      <c r="D35" s="991"/>
      <c r="E35" s="1011"/>
      <c r="F35" s="1011"/>
      <c r="G35" s="1010"/>
      <c r="H35" s="1012"/>
      <c r="I35" s="1012"/>
      <c r="J35" s="1013"/>
      <c r="K35" s="1013"/>
      <c r="L35" s="1013"/>
      <c r="M35" s="1013"/>
      <c r="N35" s="1015"/>
      <c r="O35" s="1012"/>
      <c r="P35" s="1012"/>
      <c r="Q35" s="1012"/>
      <c r="R35" s="1012"/>
      <c r="S35" s="1012"/>
      <c r="T35" s="1012"/>
      <c r="U35" s="1005"/>
      <c r="V35" s="1005"/>
      <c r="W35" s="1005"/>
      <c r="X35" s="1012"/>
      <c r="Y35" s="1005"/>
      <c r="Z35" s="1005"/>
      <c r="AA35" s="1005"/>
      <c r="AB35" s="1005"/>
      <c r="AC35" s="1005"/>
      <c r="AD35" s="1005"/>
      <c r="AE35" s="1006"/>
      <c r="AF35" s="1005"/>
      <c r="AG35" s="1005"/>
      <c r="AH35" s="1005"/>
      <c r="AI35" s="970"/>
    </row>
    <row r="36" spans="1:55">
      <c r="O36" s="672"/>
      <c r="P36" s="672"/>
      <c r="Q36" s="672"/>
      <c r="R36" s="672"/>
      <c r="S36" s="672"/>
      <c r="T36" s="672"/>
      <c r="U36" s="227"/>
      <c r="V36" s="227"/>
      <c r="W36" s="227"/>
      <c r="X36" s="672"/>
      <c r="Y36" s="227"/>
      <c r="Z36" s="227"/>
      <c r="AA36" s="227"/>
      <c r="AB36" s="227"/>
      <c r="AD36" s="227"/>
    </row>
    <row r="37" spans="1:55">
      <c r="O37" s="672"/>
      <c r="P37" s="672"/>
      <c r="Q37" s="672"/>
      <c r="R37" s="672"/>
      <c r="S37" s="672"/>
      <c r="T37" s="672"/>
      <c r="U37" s="227"/>
      <c r="V37" s="227"/>
      <c r="W37" s="227"/>
      <c r="X37" s="672"/>
      <c r="Y37" s="227"/>
      <c r="Z37" s="227"/>
      <c r="AA37" s="227"/>
      <c r="AB37" s="227"/>
      <c r="AD37" s="227"/>
    </row>
  </sheetData>
  <autoFilter ref="A11:AI26"/>
  <mergeCells count="51">
    <mergeCell ref="B29:X29"/>
    <mergeCell ref="N5:N10"/>
    <mergeCell ref="K8:K10"/>
    <mergeCell ref="O8:O10"/>
    <mergeCell ref="P8:P10"/>
    <mergeCell ref="Q8:Q10"/>
    <mergeCell ref="S8:S10"/>
    <mergeCell ref="T8:T10"/>
    <mergeCell ref="X5:X10"/>
    <mergeCell ref="J5:L6"/>
    <mergeCell ref="O5:O6"/>
    <mergeCell ref="P5:R6"/>
    <mergeCell ref="S5:S6"/>
    <mergeCell ref="U8:U10"/>
    <mergeCell ref="L9:L10"/>
    <mergeCell ref="AR5:AR10"/>
    <mergeCell ref="AE5:AE10"/>
    <mergeCell ref="B27:O27"/>
    <mergeCell ref="B28:X28"/>
    <mergeCell ref="T5:T6"/>
    <mergeCell ref="U5:W6"/>
    <mergeCell ref="AD5:AD10"/>
    <mergeCell ref="AY5:AY10"/>
    <mergeCell ref="G7:G10"/>
    <mergeCell ref="H7:I7"/>
    <mergeCell ref="J7:J10"/>
    <mergeCell ref="K7:L7"/>
    <mergeCell ref="M7:M10"/>
    <mergeCell ref="R7:R10"/>
    <mergeCell ref="W7:W10"/>
    <mergeCell ref="H8:H10"/>
    <mergeCell ref="I8:I10"/>
    <mergeCell ref="AF5:AF10"/>
    <mergeCell ref="AG5:AG10"/>
    <mergeCell ref="AH5:AH10"/>
    <mergeCell ref="V8:V10"/>
    <mergeCell ref="AI5:AI10"/>
    <mergeCell ref="AJ5:AJ10"/>
    <mergeCell ref="A1:AI1"/>
    <mergeCell ref="A2:AJ2"/>
    <mergeCell ref="A3:AI3"/>
    <mergeCell ref="A5:A10"/>
    <mergeCell ref="B5:B10"/>
    <mergeCell ref="C5:C10"/>
    <mergeCell ref="D5:D10"/>
    <mergeCell ref="E5:E10"/>
    <mergeCell ref="F5:F10"/>
    <mergeCell ref="G5:I6"/>
    <mergeCell ref="Y5:Y10"/>
    <mergeCell ref="Z5:AB10"/>
    <mergeCell ref="AC5:AC10"/>
  </mergeCells>
  <printOptions horizontalCentered="1"/>
  <pageMargins left="0.15748031496063" right="0.15748031496063" top="0.31496062992126" bottom="0.39370078740157499" header="0.196850393700787" footer="0.196850393700787"/>
  <pageSetup paperSize="9" scale="60" fitToHeight="0" orientation="landscape" useFirstPageNumber="1" r:id="rId1"/>
  <headerFooter differentFirst="1">
    <oddFooter>&amp;C&amp;14&amp;P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Y98"/>
  <sheetViews>
    <sheetView showZeros="0" topLeftCell="A3" zoomScaleNormal="100" workbookViewId="0">
      <pane xSplit="2" ySplit="9" topLeftCell="C20" activePane="bottomRight" state="frozen"/>
      <selection activeCell="A3" sqref="A3"/>
      <selection pane="topRight" activeCell="C3" sqref="C3"/>
      <selection pane="bottomLeft" activeCell="A12" sqref="A12"/>
      <selection pane="bottomRight" activeCell="F25" sqref="F25"/>
    </sheetView>
  </sheetViews>
  <sheetFormatPr defaultColWidth="11.5703125" defaultRowHeight="12.75"/>
  <cols>
    <col min="1" max="1" width="5.42578125" style="696" customWidth="1"/>
    <col min="2" max="2" width="47.42578125" style="698" customWidth="1"/>
    <col min="3" max="4" width="12.7109375" style="698" customWidth="1"/>
    <col min="5" max="5" width="12.7109375" style="698" hidden="1" customWidth="1"/>
    <col min="6" max="6" width="14" style="698" customWidth="1"/>
    <col min="7" max="7" width="12.42578125" style="698" customWidth="1"/>
    <col min="8" max="8" width="12.7109375" style="698" hidden="1" customWidth="1"/>
    <col min="9" max="9" width="11" style="698" customWidth="1"/>
    <col min="10" max="10" width="10.85546875" style="698" customWidth="1"/>
    <col min="11" max="11" width="12.7109375" style="698" hidden="1" customWidth="1"/>
    <col min="12" max="12" width="14.140625" style="698" customWidth="1"/>
    <col min="13" max="13" width="13.5703125" style="698" customWidth="1"/>
    <col min="14" max="17" width="12.7109375" style="698" hidden="1" customWidth="1"/>
    <col min="18" max="16384" width="11.5703125" style="698"/>
  </cols>
  <sheetData>
    <row r="1" spans="1:18" ht="18.75" hidden="1" customHeight="1">
      <c r="B1" s="697" t="s">
        <v>786</v>
      </c>
    </row>
    <row r="2" spans="1:18" ht="18" hidden="1" customHeight="1">
      <c r="B2" s="697" t="s">
        <v>787</v>
      </c>
    </row>
    <row r="3" spans="1:18" ht="18" customHeight="1">
      <c r="B3" s="697"/>
      <c r="E3" s="699"/>
      <c r="H3" s="699"/>
      <c r="I3" s="699"/>
      <c r="J3" s="699"/>
      <c r="K3" s="699"/>
      <c r="M3" s="699" t="s">
        <v>788</v>
      </c>
    </row>
    <row r="4" spans="1:18" ht="20.25" customHeight="1">
      <c r="A4" s="1490" t="s">
        <v>789</v>
      </c>
      <c r="B4" s="1490"/>
      <c r="C4" s="1490"/>
      <c r="D4" s="1490"/>
      <c r="E4" s="1490"/>
      <c r="F4" s="1490"/>
      <c r="G4" s="1490"/>
      <c r="H4" s="1490"/>
      <c r="I4" s="1490"/>
      <c r="J4" s="1490"/>
      <c r="K4" s="1490"/>
      <c r="L4" s="1490"/>
      <c r="M4" s="1490"/>
      <c r="N4" s="1490"/>
      <c r="O4" s="1490"/>
      <c r="P4" s="1490"/>
      <c r="Q4" s="1490"/>
    </row>
    <row r="5" spans="1:18" ht="20.25" customHeight="1">
      <c r="B5" s="1490" t="s">
        <v>790</v>
      </c>
      <c r="C5" s="1490"/>
      <c r="D5" s="1490"/>
      <c r="E5" s="1490"/>
      <c r="F5" s="1490"/>
      <c r="G5" s="1490"/>
      <c r="H5" s="1490"/>
      <c r="I5" s="1490"/>
      <c r="J5" s="1490"/>
      <c r="K5" s="1490"/>
      <c r="L5" s="1490"/>
      <c r="M5" s="1490"/>
      <c r="N5" s="1490"/>
    </row>
    <row r="6" spans="1:18" ht="17.25" customHeight="1">
      <c r="A6" s="1491" t="str">
        <f>'B3 DA xem xét bổ sung TH'!A3:L3</f>
        <v>(Kèm theo Nghị quyết số 267/2020/NQ-HĐND ngày 09/7/2020 của HĐND tỉnh Quảng Ninh)</v>
      </c>
      <c r="B6" s="1491"/>
      <c r="C6" s="1491"/>
      <c r="D6" s="1491"/>
      <c r="E6" s="1491"/>
      <c r="F6" s="1491"/>
      <c r="G6" s="1491"/>
      <c r="H6" s="1491"/>
      <c r="I6" s="1491"/>
      <c r="J6" s="1491"/>
      <c r="K6" s="1491"/>
      <c r="L6" s="1491"/>
      <c r="M6" s="1491"/>
      <c r="N6" s="1491"/>
      <c r="O6" s="1491"/>
      <c r="P6" s="1491"/>
      <c r="Q6" s="1491"/>
    </row>
    <row r="7" spans="1:18" ht="20.25" customHeight="1">
      <c r="B7" s="700"/>
      <c r="C7" s="701"/>
      <c r="D7" s="701"/>
      <c r="E7" s="702"/>
      <c r="F7" s="701"/>
      <c r="G7" s="701"/>
      <c r="H7" s="702"/>
      <c r="I7" s="702"/>
      <c r="J7" s="702"/>
      <c r="K7" s="702"/>
      <c r="L7" s="701"/>
      <c r="M7" s="702" t="s">
        <v>791</v>
      </c>
      <c r="O7" s="701"/>
      <c r="P7" s="701"/>
    </row>
    <row r="8" spans="1:18" s="708" customFormat="1" ht="20.25" hidden="1" customHeight="1">
      <c r="A8" s="703"/>
      <c r="B8" s="704" t="s">
        <v>792</v>
      </c>
      <c r="C8" s="705"/>
      <c r="D8" s="706">
        <v>0.5461706520072751</v>
      </c>
      <c r="E8" s="707">
        <v>0</v>
      </c>
      <c r="F8" s="705"/>
      <c r="G8" s="706">
        <v>0.5461706520072751</v>
      </c>
      <c r="H8" s="707">
        <v>0</v>
      </c>
      <c r="I8" s="707"/>
      <c r="J8" s="707"/>
      <c r="K8" s="707"/>
      <c r="L8" s="705"/>
      <c r="M8" s="706">
        <v>0.5461706520072751</v>
      </c>
      <c r="N8" s="707">
        <v>0</v>
      </c>
      <c r="O8" s="705"/>
      <c r="P8" s="706">
        <v>0.5461706520072751</v>
      </c>
      <c r="Q8" s="707">
        <v>0</v>
      </c>
    </row>
    <row r="9" spans="1:18" s="709" customFormat="1" ht="48" customHeight="1">
      <c r="A9" s="1492" t="s">
        <v>0</v>
      </c>
      <c r="B9" s="1494" t="s">
        <v>793</v>
      </c>
      <c r="C9" s="1496" t="s">
        <v>1536</v>
      </c>
      <c r="D9" s="1497"/>
      <c r="E9" s="1498"/>
      <c r="F9" s="1496" t="s">
        <v>1540</v>
      </c>
      <c r="G9" s="1497"/>
      <c r="H9" s="1498"/>
      <c r="I9" s="1499" t="s">
        <v>1539</v>
      </c>
      <c r="J9" s="1500"/>
      <c r="K9" s="1501"/>
      <c r="L9" s="1499" t="s">
        <v>1538</v>
      </c>
      <c r="M9" s="1501"/>
      <c r="N9" s="1302"/>
      <c r="O9" s="1499" t="s">
        <v>794</v>
      </c>
      <c r="P9" s="1500"/>
      <c r="Q9" s="1501"/>
      <c r="R9" s="1295"/>
    </row>
    <row r="10" spans="1:18" s="709" customFormat="1" ht="44.25" customHeight="1">
      <c r="A10" s="1493"/>
      <c r="B10" s="1495"/>
      <c r="C10" s="710" t="s">
        <v>795</v>
      </c>
      <c r="D10" s="710" t="s">
        <v>1537</v>
      </c>
      <c r="E10" s="711" t="s">
        <v>797</v>
      </c>
      <c r="F10" s="710" t="s">
        <v>795</v>
      </c>
      <c r="G10" s="710" t="s">
        <v>1537</v>
      </c>
      <c r="H10" s="711" t="s">
        <v>797</v>
      </c>
      <c r="I10" s="710" t="s">
        <v>795</v>
      </c>
      <c r="J10" s="710" t="s">
        <v>1537</v>
      </c>
      <c r="K10" s="711" t="s">
        <v>797</v>
      </c>
      <c r="L10" s="710" t="s">
        <v>795</v>
      </c>
      <c r="M10" s="1294" t="s">
        <v>1537</v>
      </c>
      <c r="N10" s="1294" t="s">
        <v>797</v>
      </c>
      <c r="O10" s="710" t="s">
        <v>795</v>
      </c>
      <c r="P10" s="710" t="s">
        <v>796</v>
      </c>
      <c r="Q10" s="711" t="s">
        <v>797</v>
      </c>
      <c r="R10" s="1295"/>
    </row>
    <row r="11" spans="1:18" s="696" customFormat="1" ht="16.5" hidden="1" customHeight="1">
      <c r="A11" s="712"/>
      <c r="B11" s="713"/>
      <c r="C11" s="714">
        <v>0.43030833825469017</v>
      </c>
      <c r="D11" s="714">
        <v>0</v>
      </c>
      <c r="E11" s="714">
        <v>-0.39053278416395187</v>
      </c>
      <c r="F11" s="714">
        <v>0.43030833825469017</v>
      </c>
      <c r="G11" s="714">
        <v>0</v>
      </c>
      <c r="H11" s="714">
        <v>-0.39053278416395187</v>
      </c>
      <c r="I11" s="1293"/>
      <c r="J11" s="1293"/>
      <c r="K11" s="1293"/>
      <c r="L11" s="1293">
        <v>0.43030833825469017</v>
      </c>
      <c r="M11" s="1293">
        <v>0</v>
      </c>
      <c r="N11" s="1293">
        <v>-0.39053278416395187</v>
      </c>
      <c r="O11" s="714">
        <v>0.43030833825469017</v>
      </c>
      <c r="P11" s="714">
        <v>0</v>
      </c>
      <c r="Q11" s="714">
        <v>-0.39053278416395187</v>
      </c>
      <c r="R11" s="1296"/>
    </row>
    <row r="12" spans="1:18" s="719" customFormat="1" ht="23.25" customHeight="1">
      <c r="A12" s="715"/>
      <c r="B12" s="716" t="s">
        <v>365</v>
      </c>
      <c r="C12" s="717">
        <v>29156785.175999999</v>
      </c>
      <c r="D12" s="717">
        <v>16295768</v>
      </c>
      <c r="E12" s="717">
        <v>12861017</v>
      </c>
      <c r="F12" s="717">
        <v>29156785.041551247</v>
      </c>
      <c r="G12" s="717">
        <v>16295768</v>
      </c>
      <c r="H12" s="717">
        <v>12861017</v>
      </c>
      <c r="I12" s="717">
        <f>+L12-F12</f>
        <v>0</v>
      </c>
      <c r="J12" s="717">
        <f t="shared" ref="J12:K12" si="0">+M12-G12</f>
        <v>0</v>
      </c>
      <c r="K12" s="717">
        <f t="shared" si="0"/>
        <v>0</v>
      </c>
      <c r="L12" s="717">
        <v>29156785.041551247</v>
      </c>
      <c r="M12" s="1317">
        <v>16295768</v>
      </c>
      <c r="N12" s="1303">
        <v>12861017</v>
      </c>
      <c r="O12" s="718">
        <v>-0.13444875180721283</v>
      </c>
      <c r="P12" s="718">
        <v>-0.13444875180721283</v>
      </c>
      <c r="Q12" s="718">
        <v>-0.13444875180721283</v>
      </c>
      <c r="R12" s="1297"/>
    </row>
    <row r="13" spans="1:18" s="723" customFormat="1" ht="23.25" customHeight="1">
      <c r="A13" s="720"/>
      <c r="B13" s="721" t="s">
        <v>798</v>
      </c>
      <c r="C13" s="722">
        <v>29051785.175999999</v>
      </c>
      <c r="D13" s="722">
        <v>16295768</v>
      </c>
      <c r="E13" s="722">
        <v>12756017</v>
      </c>
      <c r="F13" s="722">
        <v>29051785.041551247</v>
      </c>
      <c r="G13" s="722">
        <v>16295768</v>
      </c>
      <c r="H13" s="722">
        <v>12756017</v>
      </c>
      <c r="I13" s="722">
        <f t="shared" ref="I13:I76" si="1">+L13-F13</f>
        <v>0</v>
      </c>
      <c r="J13" s="722">
        <f t="shared" ref="J13:J76" si="2">+M13-G13</f>
        <v>0</v>
      </c>
      <c r="K13" s="722">
        <f t="shared" ref="K13:K76" si="3">+N13-H13</f>
        <v>0</v>
      </c>
      <c r="L13" s="722">
        <v>29051785.041551247</v>
      </c>
      <c r="M13" s="722">
        <v>16295768</v>
      </c>
      <c r="N13" s="1304">
        <v>12756017</v>
      </c>
      <c r="O13" s="722">
        <v>-0.13444875180721283</v>
      </c>
      <c r="P13" s="722">
        <v>-0.13444875180721283</v>
      </c>
      <c r="Q13" s="722">
        <v>-0.13444875180721283</v>
      </c>
      <c r="R13" s="1298"/>
    </row>
    <row r="14" spans="1:18" s="723" customFormat="1" ht="23.25" customHeight="1">
      <c r="A14" s="720"/>
      <c r="B14" s="721" t="s">
        <v>799</v>
      </c>
      <c r="C14" s="722">
        <v>105000</v>
      </c>
      <c r="D14" s="722"/>
      <c r="E14" s="722">
        <v>105000</v>
      </c>
      <c r="F14" s="722">
        <v>105000</v>
      </c>
      <c r="G14" s="722"/>
      <c r="H14" s="722">
        <v>105000</v>
      </c>
      <c r="I14" s="722">
        <f t="shared" si="1"/>
        <v>0</v>
      </c>
      <c r="J14" s="722">
        <f t="shared" si="2"/>
        <v>0</v>
      </c>
      <c r="K14" s="722">
        <f t="shared" si="3"/>
        <v>0</v>
      </c>
      <c r="L14" s="722">
        <v>105000</v>
      </c>
      <c r="M14" s="722"/>
      <c r="N14" s="1304">
        <v>105000</v>
      </c>
      <c r="O14" s="722">
        <v>0</v>
      </c>
      <c r="P14" s="722">
        <v>0</v>
      </c>
      <c r="Q14" s="722">
        <v>0</v>
      </c>
      <c r="R14" s="1298"/>
    </row>
    <row r="15" spans="1:18" s="726" customFormat="1" ht="18" customHeight="1">
      <c r="A15" s="724" t="s">
        <v>577</v>
      </c>
      <c r="B15" s="725" t="s">
        <v>800</v>
      </c>
      <c r="C15" s="718">
        <v>27352418.175999999</v>
      </c>
      <c r="D15" s="718">
        <v>14491401</v>
      </c>
      <c r="E15" s="718">
        <v>12861017</v>
      </c>
      <c r="F15" s="718">
        <v>27352418.641551249</v>
      </c>
      <c r="G15" s="718">
        <v>14491400.96864</v>
      </c>
      <c r="H15" s="718">
        <v>12861017</v>
      </c>
      <c r="I15" s="718">
        <f t="shared" si="1"/>
        <v>0</v>
      </c>
      <c r="J15" s="718">
        <f t="shared" si="2"/>
        <v>0</v>
      </c>
      <c r="K15" s="718"/>
      <c r="L15" s="718">
        <f>L18+L31+L32+L33+L79+L81+L83-L82-L78</f>
        <v>27352418.641551249</v>
      </c>
      <c r="M15" s="718">
        <f t="shared" ref="M15:N15" si="4">M18+M31+M32+M33+M79+M81+M83-M82-M78</f>
        <v>14491400.96864</v>
      </c>
      <c r="N15" s="1305">
        <f t="shared" si="4"/>
        <v>12861017.672911251</v>
      </c>
      <c r="O15" s="718">
        <v>0.46555124968290329</v>
      </c>
      <c r="P15" s="718">
        <v>-3.1360000371932983E-2</v>
      </c>
      <c r="Q15" s="718">
        <v>0</v>
      </c>
      <c r="R15" s="1299"/>
    </row>
    <row r="16" spans="1:18" s="726" customFormat="1" ht="18" hidden="1" customHeight="1">
      <c r="A16" s="724"/>
      <c r="B16" s="727" t="s">
        <v>798</v>
      </c>
      <c r="C16" s="718">
        <v>27247418.175999999</v>
      </c>
      <c r="D16" s="718">
        <v>14460169.755999999</v>
      </c>
      <c r="E16" s="718">
        <v>12787248.42</v>
      </c>
      <c r="F16" s="718">
        <v>27247418.175999999</v>
      </c>
      <c r="G16" s="718">
        <v>14460169.755999999</v>
      </c>
      <c r="H16" s="718">
        <v>12787248.42</v>
      </c>
      <c r="I16" s="718">
        <f t="shared" si="1"/>
        <v>0</v>
      </c>
      <c r="J16" s="718">
        <f t="shared" si="2"/>
        <v>0</v>
      </c>
      <c r="K16" s="718">
        <f t="shared" si="3"/>
        <v>0</v>
      </c>
      <c r="L16" s="718">
        <v>27247418.175999999</v>
      </c>
      <c r="M16" s="718">
        <v>14460169.755999999</v>
      </c>
      <c r="N16" s="1305">
        <v>12787248.42</v>
      </c>
      <c r="O16" s="718">
        <v>0</v>
      </c>
      <c r="P16" s="718">
        <v>0</v>
      </c>
      <c r="Q16" s="718">
        <v>0</v>
      </c>
      <c r="R16" s="1299"/>
    </row>
    <row r="17" spans="1:18" s="726" customFormat="1" ht="18" hidden="1" customHeight="1">
      <c r="A17" s="724"/>
      <c r="B17" s="727" t="s">
        <v>799</v>
      </c>
      <c r="C17" s="718">
        <v>105000</v>
      </c>
      <c r="D17" s="718"/>
      <c r="E17" s="718">
        <v>105000</v>
      </c>
      <c r="F17" s="718">
        <v>105000</v>
      </c>
      <c r="G17" s="718"/>
      <c r="H17" s="718">
        <v>105000</v>
      </c>
      <c r="I17" s="718">
        <f t="shared" si="1"/>
        <v>0</v>
      </c>
      <c r="J17" s="718">
        <f t="shared" si="2"/>
        <v>0</v>
      </c>
      <c r="K17" s="718">
        <f t="shared" si="3"/>
        <v>0</v>
      </c>
      <c r="L17" s="718">
        <v>105000</v>
      </c>
      <c r="M17" s="718"/>
      <c r="N17" s="1305">
        <v>105000</v>
      </c>
      <c r="O17" s="718">
        <v>0</v>
      </c>
      <c r="P17" s="718">
        <v>0</v>
      </c>
      <c r="Q17" s="718">
        <v>0</v>
      </c>
      <c r="R17" s="1299"/>
    </row>
    <row r="18" spans="1:18" s="726" customFormat="1" ht="21.75" customHeight="1">
      <c r="A18" s="724" t="s">
        <v>78</v>
      </c>
      <c r="B18" s="718" t="s">
        <v>801</v>
      </c>
      <c r="C18" s="718">
        <v>11730564</v>
      </c>
      <c r="D18" s="718">
        <v>7021444</v>
      </c>
      <c r="E18" s="718">
        <v>4709120</v>
      </c>
      <c r="F18" s="718">
        <v>11730564</v>
      </c>
      <c r="G18" s="718">
        <v>7021444</v>
      </c>
      <c r="H18" s="718">
        <v>4709120</v>
      </c>
      <c r="I18" s="718">
        <f t="shared" si="1"/>
        <v>683091.81900000013</v>
      </c>
      <c r="J18" s="718">
        <f t="shared" si="2"/>
        <v>683091.81900000013</v>
      </c>
      <c r="K18" s="718">
        <f t="shared" si="3"/>
        <v>0</v>
      </c>
      <c r="L18" s="718">
        <f>M18+N18</f>
        <v>12413655.819</v>
      </c>
      <c r="M18" s="718">
        <f>M19++M29+M20</f>
        <v>7704535.8190000001</v>
      </c>
      <c r="N18" s="1305">
        <v>4709120</v>
      </c>
      <c r="O18" s="718">
        <f>L18-F18</f>
        <v>683091.81900000013</v>
      </c>
      <c r="P18" s="718">
        <f>M18-G18</f>
        <v>683091.81900000013</v>
      </c>
      <c r="Q18" s="718">
        <f>N18-H18</f>
        <v>0</v>
      </c>
      <c r="R18" s="1299"/>
    </row>
    <row r="19" spans="1:18" ht="18.75" customHeight="1">
      <c r="A19" s="715">
        <v>1</v>
      </c>
      <c r="B19" s="728" t="s">
        <v>802</v>
      </c>
      <c r="C19" s="729">
        <v>3240000</v>
      </c>
      <c r="D19" s="730">
        <v>552160</v>
      </c>
      <c r="E19" s="731">
        <v>2687840</v>
      </c>
      <c r="F19" s="729">
        <v>3240000</v>
      </c>
      <c r="G19" s="730">
        <v>552160</v>
      </c>
      <c r="H19" s="731">
        <v>2687840</v>
      </c>
      <c r="I19" s="729">
        <f t="shared" si="1"/>
        <v>0</v>
      </c>
      <c r="J19" s="729">
        <f t="shared" si="2"/>
        <v>0</v>
      </c>
      <c r="K19" s="729">
        <f t="shared" si="3"/>
        <v>0</v>
      </c>
      <c r="L19" s="729">
        <v>3240000</v>
      </c>
      <c r="M19" s="730">
        <v>552160</v>
      </c>
      <c r="N19" s="1306">
        <v>2687840</v>
      </c>
      <c r="O19" s="718">
        <f t="shared" ref="O19:O32" si="5">L19-F19</f>
        <v>0</v>
      </c>
      <c r="P19" s="718">
        <f t="shared" ref="P19:P50" si="6">M19-G19</f>
        <v>0</v>
      </c>
      <c r="Q19" s="718">
        <f t="shared" ref="Q19:Q50" si="7">N19-H19</f>
        <v>0</v>
      </c>
      <c r="R19" s="1300"/>
    </row>
    <row r="20" spans="1:18" ht="21" customHeight="1">
      <c r="A20" s="715">
        <v>2</v>
      </c>
      <c r="B20" s="732" t="s">
        <v>803</v>
      </c>
      <c r="C20" s="732">
        <v>3445504</v>
      </c>
      <c r="D20" s="732">
        <v>1424224</v>
      </c>
      <c r="E20" s="732">
        <v>2021280</v>
      </c>
      <c r="F20" s="732">
        <v>3445504</v>
      </c>
      <c r="G20" s="732">
        <v>1424224</v>
      </c>
      <c r="H20" s="732">
        <v>2021280</v>
      </c>
      <c r="I20" s="732">
        <f t="shared" si="1"/>
        <v>0</v>
      </c>
      <c r="J20" s="732">
        <f t="shared" si="2"/>
        <v>0</v>
      </c>
      <c r="K20" s="732">
        <f t="shared" si="3"/>
        <v>0</v>
      </c>
      <c r="L20" s="732">
        <v>3445504</v>
      </c>
      <c r="M20" s="732">
        <v>1424224</v>
      </c>
      <c r="N20" s="1307">
        <v>2021280</v>
      </c>
      <c r="O20" s="718">
        <f t="shared" si="5"/>
        <v>0</v>
      </c>
      <c r="P20" s="718">
        <f t="shared" si="6"/>
        <v>0</v>
      </c>
      <c r="Q20" s="718">
        <f t="shared" si="7"/>
        <v>0</v>
      </c>
      <c r="R20" s="1300"/>
    </row>
    <row r="21" spans="1:18" ht="21" customHeight="1">
      <c r="A21" s="715"/>
      <c r="B21" s="732" t="s">
        <v>504</v>
      </c>
      <c r="C21" s="732"/>
      <c r="D21" s="732"/>
      <c r="E21" s="733"/>
      <c r="F21" s="732"/>
      <c r="G21" s="732"/>
      <c r="H21" s="733"/>
      <c r="I21" s="732">
        <f t="shared" si="1"/>
        <v>0</v>
      </c>
      <c r="J21" s="732">
        <f t="shared" si="2"/>
        <v>0</v>
      </c>
      <c r="K21" s="732">
        <f t="shared" si="3"/>
        <v>0</v>
      </c>
      <c r="L21" s="732"/>
      <c r="M21" s="732"/>
      <c r="N21" s="1308"/>
      <c r="O21" s="718">
        <f t="shared" si="5"/>
        <v>0</v>
      </c>
      <c r="P21" s="718">
        <f t="shared" si="6"/>
        <v>0</v>
      </c>
      <c r="Q21" s="718">
        <f t="shared" si="7"/>
        <v>0</v>
      </c>
      <c r="R21" s="1300"/>
    </row>
    <row r="22" spans="1:18" s="737" customFormat="1" ht="22.5" customHeight="1">
      <c r="A22" s="720"/>
      <c r="B22" s="734" t="s">
        <v>804</v>
      </c>
      <c r="C22" s="735">
        <v>1330000</v>
      </c>
      <c r="D22" s="735"/>
      <c r="E22" s="736">
        <v>1330000</v>
      </c>
      <c r="F22" s="735">
        <v>1330000</v>
      </c>
      <c r="G22" s="735"/>
      <c r="H22" s="736">
        <v>1330000</v>
      </c>
      <c r="I22" s="735">
        <f t="shared" si="1"/>
        <v>0</v>
      </c>
      <c r="J22" s="735">
        <f t="shared" si="2"/>
        <v>0</v>
      </c>
      <c r="K22" s="735">
        <f t="shared" si="3"/>
        <v>0</v>
      </c>
      <c r="L22" s="735">
        <v>1330000</v>
      </c>
      <c r="M22" s="735"/>
      <c r="N22" s="1309">
        <v>1330000</v>
      </c>
      <c r="O22" s="718">
        <f t="shared" si="5"/>
        <v>0</v>
      </c>
      <c r="P22" s="718">
        <f t="shared" si="6"/>
        <v>0</v>
      </c>
      <c r="Q22" s="718">
        <f t="shared" si="7"/>
        <v>0</v>
      </c>
      <c r="R22" s="1301"/>
    </row>
    <row r="23" spans="1:18" s="737" customFormat="1" ht="21.75" customHeight="1">
      <c r="A23" s="720"/>
      <c r="B23" s="738" t="s">
        <v>805</v>
      </c>
      <c r="C23" s="735">
        <v>32000</v>
      </c>
      <c r="D23" s="735"/>
      <c r="E23" s="736">
        <v>32000</v>
      </c>
      <c r="F23" s="735">
        <v>32000</v>
      </c>
      <c r="G23" s="735"/>
      <c r="H23" s="736">
        <v>32000</v>
      </c>
      <c r="I23" s="735">
        <f t="shared" si="1"/>
        <v>0</v>
      </c>
      <c r="J23" s="735">
        <f t="shared" si="2"/>
        <v>0</v>
      </c>
      <c r="K23" s="735">
        <f t="shared" si="3"/>
        <v>0</v>
      </c>
      <c r="L23" s="735">
        <v>32000</v>
      </c>
      <c r="M23" s="735"/>
      <c r="N23" s="1309">
        <v>32000</v>
      </c>
      <c r="O23" s="718">
        <f t="shared" si="5"/>
        <v>0</v>
      </c>
      <c r="P23" s="718">
        <f t="shared" si="6"/>
        <v>0</v>
      </c>
      <c r="Q23" s="718">
        <f t="shared" si="7"/>
        <v>0</v>
      </c>
      <c r="R23" s="1301"/>
    </row>
    <row r="24" spans="1:18" s="737" customFormat="1" ht="36.75" customHeight="1">
      <c r="A24" s="720"/>
      <c r="B24" s="734" t="s">
        <v>806</v>
      </c>
      <c r="C24" s="735">
        <v>448000</v>
      </c>
      <c r="D24" s="735"/>
      <c r="E24" s="736">
        <v>448000</v>
      </c>
      <c r="F24" s="735">
        <v>448000</v>
      </c>
      <c r="G24" s="735"/>
      <c r="H24" s="736">
        <v>448000</v>
      </c>
      <c r="I24" s="735">
        <f t="shared" si="1"/>
        <v>0</v>
      </c>
      <c r="J24" s="735">
        <f t="shared" si="2"/>
        <v>0</v>
      </c>
      <c r="K24" s="735">
        <f t="shared" si="3"/>
        <v>0</v>
      </c>
      <c r="L24" s="735">
        <v>448000</v>
      </c>
      <c r="M24" s="735"/>
      <c r="N24" s="1309">
        <v>448000</v>
      </c>
      <c r="O24" s="718">
        <f t="shared" si="5"/>
        <v>0</v>
      </c>
      <c r="P24" s="718">
        <f t="shared" si="6"/>
        <v>0</v>
      </c>
      <c r="Q24" s="718">
        <f t="shared" si="7"/>
        <v>0</v>
      </c>
      <c r="R24" s="1301"/>
    </row>
    <row r="25" spans="1:18" s="737" customFormat="1" ht="18.75" customHeight="1">
      <c r="A25" s="720"/>
      <c r="B25" s="734" t="s">
        <v>807</v>
      </c>
      <c r="C25" s="735">
        <v>193280</v>
      </c>
      <c r="D25" s="735"/>
      <c r="E25" s="736">
        <v>193280</v>
      </c>
      <c r="F25" s="735">
        <v>193280</v>
      </c>
      <c r="G25" s="735"/>
      <c r="H25" s="736">
        <v>193280</v>
      </c>
      <c r="I25" s="735">
        <f t="shared" si="1"/>
        <v>0</v>
      </c>
      <c r="J25" s="735">
        <f t="shared" si="2"/>
        <v>0</v>
      </c>
      <c r="K25" s="735">
        <f t="shared" si="3"/>
        <v>0</v>
      </c>
      <c r="L25" s="735">
        <v>193280</v>
      </c>
      <c r="M25" s="735"/>
      <c r="N25" s="1309">
        <v>193280</v>
      </c>
      <c r="O25" s="718">
        <f t="shared" si="5"/>
        <v>0</v>
      </c>
      <c r="P25" s="718">
        <f t="shared" si="6"/>
        <v>0</v>
      </c>
      <c r="Q25" s="718">
        <f t="shared" si="7"/>
        <v>0</v>
      </c>
      <c r="R25" s="1301"/>
    </row>
    <row r="26" spans="1:18" s="737" customFormat="1" ht="18.75" customHeight="1">
      <c r="A26" s="720"/>
      <c r="B26" s="734" t="s">
        <v>808</v>
      </c>
      <c r="C26" s="735">
        <v>18000</v>
      </c>
      <c r="D26" s="735"/>
      <c r="E26" s="736">
        <v>18000</v>
      </c>
      <c r="F26" s="735">
        <v>18000</v>
      </c>
      <c r="G26" s="735"/>
      <c r="H26" s="736">
        <v>18000</v>
      </c>
      <c r="I26" s="735">
        <f t="shared" si="1"/>
        <v>0</v>
      </c>
      <c r="J26" s="735">
        <f t="shared" si="2"/>
        <v>0</v>
      </c>
      <c r="K26" s="735">
        <f t="shared" si="3"/>
        <v>0</v>
      </c>
      <c r="L26" s="735">
        <v>18000</v>
      </c>
      <c r="M26" s="735"/>
      <c r="N26" s="1309">
        <v>18000</v>
      </c>
      <c r="O26" s="718">
        <f t="shared" si="5"/>
        <v>0</v>
      </c>
      <c r="P26" s="718">
        <f t="shared" si="6"/>
        <v>0</v>
      </c>
      <c r="Q26" s="718">
        <f t="shared" si="7"/>
        <v>0</v>
      </c>
      <c r="R26" s="1301"/>
    </row>
    <row r="27" spans="1:18" s="737" customFormat="1" ht="18.75" customHeight="1">
      <c r="A27" s="720"/>
      <c r="B27" s="739" t="s">
        <v>809</v>
      </c>
      <c r="C27" s="735">
        <v>52000</v>
      </c>
      <c r="D27" s="736">
        <v>52000</v>
      </c>
      <c r="E27" s="736"/>
      <c r="F27" s="735">
        <v>52000</v>
      </c>
      <c r="G27" s="736">
        <v>52000</v>
      </c>
      <c r="H27" s="736"/>
      <c r="I27" s="735">
        <f t="shared" si="1"/>
        <v>0</v>
      </c>
      <c r="J27" s="735">
        <f t="shared" si="2"/>
        <v>0</v>
      </c>
      <c r="K27" s="735">
        <f t="shared" si="3"/>
        <v>0</v>
      </c>
      <c r="L27" s="735">
        <v>52000</v>
      </c>
      <c r="M27" s="736">
        <v>52000</v>
      </c>
      <c r="N27" s="1309"/>
      <c r="O27" s="718">
        <f t="shared" si="5"/>
        <v>0</v>
      </c>
      <c r="P27" s="718">
        <f t="shared" si="6"/>
        <v>0</v>
      </c>
      <c r="Q27" s="718">
        <f t="shared" si="7"/>
        <v>0</v>
      </c>
      <c r="R27" s="1301"/>
    </row>
    <row r="28" spans="1:18" s="737" customFormat="1" ht="21" hidden="1" customHeight="1">
      <c r="A28" s="720"/>
      <c r="B28" s="740" t="s">
        <v>810</v>
      </c>
      <c r="C28" s="735">
        <v>1787890</v>
      </c>
      <c r="D28" s="736">
        <v>1787890</v>
      </c>
      <c r="E28" s="736"/>
      <c r="F28" s="735">
        <v>1787890</v>
      </c>
      <c r="G28" s="736">
        <v>1787890</v>
      </c>
      <c r="H28" s="736"/>
      <c r="I28" s="735">
        <f t="shared" si="1"/>
        <v>0</v>
      </c>
      <c r="J28" s="735">
        <f t="shared" si="2"/>
        <v>0</v>
      </c>
      <c r="K28" s="735">
        <f t="shared" si="3"/>
        <v>0</v>
      </c>
      <c r="L28" s="735">
        <v>1787890</v>
      </c>
      <c r="M28" s="736">
        <v>1787890</v>
      </c>
      <c r="N28" s="1309"/>
      <c r="O28" s="718">
        <f t="shared" si="5"/>
        <v>0</v>
      </c>
      <c r="P28" s="718">
        <f t="shared" si="6"/>
        <v>0</v>
      </c>
      <c r="Q28" s="718">
        <f t="shared" si="7"/>
        <v>0</v>
      </c>
      <c r="R28" s="1301"/>
    </row>
    <row r="29" spans="1:18" ht="22.5" customHeight="1">
      <c r="A29" s="715">
        <v>3</v>
      </c>
      <c r="B29" s="728" t="s">
        <v>811</v>
      </c>
      <c r="C29" s="733">
        <v>5045060</v>
      </c>
      <c r="D29" s="733">
        <v>5045060</v>
      </c>
      <c r="E29" s="733">
        <v>0</v>
      </c>
      <c r="F29" s="733">
        <v>5045060</v>
      </c>
      <c r="G29" s="733">
        <v>5045060</v>
      </c>
      <c r="H29" s="733">
        <v>0</v>
      </c>
      <c r="I29" s="733">
        <f t="shared" si="1"/>
        <v>683091.81900000013</v>
      </c>
      <c r="J29" s="733">
        <f t="shared" si="2"/>
        <v>683091.81900000013</v>
      </c>
      <c r="K29" s="733">
        <f t="shared" si="3"/>
        <v>0</v>
      </c>
      <c r="L29" s="733">
        <f>M29</f>
        <v>5728151.8190000001</v>
      </c>
      <c r="M29" s="733">
        <v>5728151.8190000001</v>
      </c>
      <c r="N29" s="1308">
        <v>0</v>
      </c>
      <c r="O29" s="732">
        <f t="shared" si="5"/>
        <v>683091.81900000013</v>
      </c>
      <c r="P29" s="732">
        <f t="shared" si="6"/>
        <v>683091.81900000013</v>
      </c>
      <c r="Q29" s="732">
        <f t="shared" si="7"/>
        <v>0</v>
      </c>
      <c r="R29" s="1300"/>
    </row>
    <row r="30" spans="1:18" s="737" customFormat="1" ht="22.5" customHeight="1">
      <c r="A30" s="720"/>
      <c r="B30" s="734" t="s">
        <v>812</v>
      </c>
      <c r="C30" s="741">
        <v>2142189</v>
      </c>
      <c r="D30" s="741">
        <v>2142189</v>
      </c>
      <c r="E30" s="741"/>
      <c r="F30" s="741">
        <v>2142189</v>
      </c>
      <c r="G30" s="741">
        <v>2142189</v>
      </c>
      <c r="H30" s="741"/>
      <c r="I30" s="741">
        <f t="shared" si="1"/>
        <v>0</v>
      </c>
      <c r="J30" s="741">
        <f t="shared" si="2"/>
        <v>0</v>
      </c>
      <c r="K30" s="741">
        <f t="shared" si="3"/>
        <v>0</v>
      </c>
      <c r="L30" s="741">
        <v>2142189</v>
      </c>
      <c r="M30" s="741">
        <v>2142189</v>
      </c>
      <c r="N30" s="1310"/>
      <c r="O30" s="718">
        <f t="shared" si="5"/>
        <v>0</v>
      </c>
      <c r="P30" s="718">
        <f t="shared" si="6"/>
        <v>0</v>
      </c>
      <c r="Q30" s="718">
        <f t="shared" si="7"/>
        <v>0</v>
      </c>
      <c r="R30" s="1301"/>
    </row>
    <row r="31" spans="1:18" s="726" customFormat="1" ht="21" customHeight="1">
      <c r="A31" s="724" t="s">
        <v>79</v>
      </c>
      <c r="B31" s="742" t="s">
        <v>813</v>
      </c>
      <c r="C31" s="718">
        <v>21789.175999999999</v>
      </c>
      <c r="D31" s="743">
        <v>21789.175999999999</v>
      </c>
      <c r="E31" s="743"/>
      <c r="F31" s="718">
        <v>21789.175999999999</v>
      </c>
      <c r="G31" s="743">
        <v>21789.175999999999</v>
      </c>
      <c r="H31" s="743"/>
      <c r="I31" s="718">
        <f t="shared" si="1"/>
        <v>0</v>
      </c>
      <c r="J31" s="718">
        <f t="shared" si="2"/>
        <v>0</v>
      </c>
      <c r="K31" s="718">
        <f t="shared" si="3"/>
        <v>0</v>
      </c>
      <c r="L31" s="718">
        <v>21789.175999999999</v>
      </c>
      <c r="M31" s="743">
        <v>21789.175999999999</v>
      </c>
      <c r="N31" s="1311"/>
      <c r="O31" s="718">
        <f t="shared" si="5"/>
        <v>0</v>
      </c>
      <c r="P31" s="718">
        <f t="shared" si="6"/>
        <v>0</v>
      </c>
      <c r="Q31" s="718">
        <f t="shared" si="7"/>
        <v>0</v>
      </c>
      <c r="R31" s="1299"/>
    </row>
    <row r="32" spans="1:18" s="726" customFormat="1" ht="21" customHeight="1">
      <c r="A32" s="724" t="s">
        <v>110</v>
      </c>
      <c r="B32" s="718" t="s">
        <v>814</v>
      </c>
      <c r="C32" s="718">
        <v>1600</v>
      </c>
      <c r="D32" s="743">
        <v>1600</v>
      </c>
      <c r="E32" s="743"/>
      <c r="F32" s="718">
        <v>1600</v>
      </c>
      <c r="G32" s="743">
        <v>1600</v>
      </c>
      <c r="H32" s="743"/>
      <c r="I32" s="718">
        <f t="shared" si="1"/>
        <v>0</v>
      </c>
      <c r="J32" s="718">
        <f t="shared" si="2"/>
        <v>0</v>
      </c>
      <c r="K32" s="718">
        <f t="shared" si="3"/>
        <v>0</v>
      </c>
      <c r="L32" s="718">
        <v>1600</v>
      </c>
      <c r="M32" s="743">
        <v>1600</v>
      </c>
      <c r="N32" s="1311"/>
      <c r="O32" s="718">
        <f t="shared" si="5"/>
        <v>0</v>
      </c>
      <c r="P32" s="718">
        <f t="shared" si="6"/>
        <v>0</v>
      </c>
      <c r="Q32" s="718">
        <f t="shared" si="7"/>
        <v>0</v>
      </c>
      <c r="R32" s="1299"/>
    </row>
    <row r="33" spans="1:18" s="726" customFormat="1" ht="21" customHeight="1">
      <c r="A33" s="724" t="s">
        <v>111</v>
      </c>
      <c r="B33" s="718" t="s">
        <v>815</v>
      </c>
      <c r="C33" s="718">
        <v>15678608</v>
      </c>
      <c r="D33" s="718">
        <v>8053729</v>
      </c>
      <c r="E33" s="718">
        <v>7624879</v>
      </c>
      <c r="F33" s="718">
        <v>15371734.068835557</v>
      </c>
      <c r="G33" s="718">
        <v>7952116.1399999997</v>
      </c>
      <c r="H33" s="718">
        <v>7419617.9288355578</v>
      </c>
      <c r="I33" s="718">
        <f t="shared" si="1"/>
        <v>-683091.81899999827</v>
      </c>
      <c r="J33" s="718">
        <f t="shared" si="2"/>
        <v>-683091.81900000013</v>
      </c>
      <c r="K33" s="718">
        <f t="shared" si="3"/>
        <v>0</v>
      </c>
      <c r="L33" s="718">
        <f>L37+L41+L49+L53+L57+L63+L65+L71+L75+L76+L78</f>
        <v>14688642.249835558</v>
      </c>
      <c r="M33" s="718">
        <f t="shared" ref="M33:N33" si="8">M37+M41+M49+M53+M57+M63+M65+M71+M75+M76+M78</f>
        <v>7269024.3209999995</v>
      </c>
      <c r="N33" s="1305">
        <f t="shared" si="8"/>
        <v>7419617.9288355578</v>
      </c>
      <c r="O33" s="718">
        <f t="shared" ref="O33:O64" si="9">L33-F33</f>
        <v>-683091.81899999827</v>
      </c>
      <c r="P33" s="718">
        <f t="shared" si="6"/>
        <v>-683091.81900000013</v>
      </c>
      <c r="Q33" s="718">
        <f t="shared" si="7"/>
        <v>0</v>
      </c>
      <c r="R33" s="1299"/>
    </row>
    <row r="34" spans="1:18" s="726" customFormat="1" ht="21" hidden="1" customHeight="1">
      <c r="A34" s="724" t="s">
        <v>816</v>
      </c>
      <c r="B34" s="727" t="s">
        <v>817</v>
      </c>
      <c r="C34" s="718">
        <v>15575195</v>
      </c>
      <c r="D34" s="718">
        <v>8024716</v>
      </c>
      <c r="E34" s="718">
        <v>7550479</v>
      </c>
      <c r="F34" s="718">
        <v>15266734.068835557</v>
      </c>
      <c r="G34" s="718">
        <v>7952116.1399999997</v>
      </c>
      <c r="H34" s="718">
        <v>7314617.9288355578</v>
      </c>
      <c r="I34" s="718">
        <f t="shared" si="1"/>
        <v>0</v>
      </c>
      <c r="J34" s="718">
        <f t="shared" si="2"/>
        <v>0</v>
      </c>
      <c r="K34" s="718">
        <f t="shared" si="3"/>
        <v>0</v>
      </c>
      <c r="L34" s="718">
        <v>15266734.068835557</v>
      </c>
      <c r="M34" s="718">
        <v>7952116.1399999997</v>
      </c>
      <c r="N34" s="1305">
        <v>7314617.9288355578</v>
      </c>
      <c r="O34" s="732">
        <f t="shared" si="9"/>
        <v>0</v>
      </c>
      <c r="P34" s="732">
        <f t="shared" si="6"/>
        <v>0</v>
      </c>
      <c r="Q34" s="732">
        <f t="shared" si="7"/>
        <v>0</v>
      </c>
      <c r="R34" s="1299"/>
    </row>
    <row r="35" spans="1:18" s="726" customFormat="1" ht="21" hidden="1" customHeight="1">
      <c r="A35" s="720"/>
      <c r="B35" s="721" t="s">
        <v>818</v>
      </c>
      <c r="C35" s="739">
        <v>1149488</v>
      </c>
      <c r="D35" s="739">
        <v>1149488</v>
      </c>
      <c r="E35" s="739">
        <v>0</v>
      </c>
      <c r="F35" s="739">
        <v>1149488</v>
      </c>
      <c r="G35" s="739">
        <v>1149488</v>
      </c>
      <c r="H35" s="739">
        <v>0</v>
      </c>
      <c r="I35" s="739">
        <f t="shared" si="1"/>
        <v>0</v>
      </c>
      <c r="J35" s="739">
        <f t="shared" si="2"/>
        <v>0</v>
      </c>
      <c r="K35" s="739">
        <f t="shared" si="3"/>
        <v>0</v>
      </c>
      <c r="L35" s="739">
        <v>1149488</v>
      </c>
      <c r="M35" s="739">
        <v>1149488</v>
      </c>
      <c r="N35" s="1312">
        <v>0</v>
      </c>
      <c r="O35" s="732">
        <f t="shared" si="9"/>
        <v>0</v>
      </c>
      <c r="P35" s="732">
        <f t="shared" si="6"/>
        <v>0</v>
      </c>
      <c r="Q35" s="732">
        <f t="shared" si="7"/>
        <v>0</v>
      </c>
      <c r="R35" s="1299"/>
    </row>
    <row r="36" spans="1:18" s="726" customFormat="1" ht="32.25" hidden="1" customHeight="1">
      <c r="A36" s="724"/>
      <c r="B36" s="744" t="s">
        <v>819</v>
      </c>
      <c r="C36" s="718">
        <v>105000</v>
      </c>
      <c r="D36" s="743"/>
      <c r="E36" s="718">
        <v>105000</v>
      </c>
      <c r="F36" s="718">
        <v>105000</v>
      </c>
      <c r="G36" s="743"/>
      <c r="H36" s="718">
        <v>105000</v>
      </c>
      <c r="I36" s="718">
        <f t="shared" si="1"/>
        <v>0</v>
      </c>
      <c r="J36" s="718">
        <f t="shared" si="2"/>
        <v>0</v>
      </c>
      <c r="K36" s="718">
        <f t="shared" si="3"/>
        <v>0</v>
      </c>
      <c r="L36" s="718">
        <v>105000</v>
      </c>
      <c r="M36" s="743"/>
      <c r="N36" s="1305">
        <v>105000</v>
      </c>
      <c r="O36" s="732">
        <f t="shared" si="9"/>
        <v>0</v>
      </c>
      <c r="P36" s="732">
        <f t="shared" si="6"/>
        <v>0</v>
      </c>
      <c r="Q36" s="732">
        <f t="shared" si="7"/>
        <v>0</v>
      </c>
      <c r="R36" s="1299"/>
    </row>
    <row r="37" spans="1:18" ht="21" customHeight="1">
      <c r="A37" s="715">
        <v>1</v>
      </c>
      <c r="B37" s="732" t="s">
        <v>820</v>
      </c>
      <c r="C37" s="732">
        <v>439647</v>
      </c>
      <c r="D37" s="733">
        <v>207000</v>
      </c>
      <c r="E37" s="745">
        <v>232647</v>
      </c>
      <c r="F37" s="732">
        <f>+G37+H37</f>
        <v>397646.72005800001</v>
      </c>
      <c r="G37" s="733">
        <v>207000</v>
      </c>
      <c r="H37" s="745">
        <v>190646.72005800001</v>
      </c>
      <c r="I37" s="732">
        <f t="shared" si="1"/>
        <v>0</v>
      </c>
      <c r="J37" s="732">
        <f t="shared" si="2"/>
        <v>0</v>
      </c>
      <c r="K37" s="732">
        <f t="shared" si="3"/>
        <v>0</v>
      </c>
      <c r="L37" s="732">
        <f>+M37+N37</f>
        <v>397646.72005800001</v>
      </c>
      <c r="M37" s="733">
        <v>207000</v>
      </c>
      <c r="N37" s="1313">
        <v>190646.72005800001</v>
      </c>
      <c r="O37" s="732">
        <f t="shared" si="9"/>
        <v>0</v>
      </c>
      <c r="P37" s="732">
        <f t="shared" si="6"/>
        <v>0</v>
      </c>
      <c r="Q37" s="732">
        <f t="shared" si="7"/>
        <v>0</v>
      </c>
      <c r="R37" s="1300"/>
    </row>
    <row r="38" spans="1:18" s="737" customFormat="1" ht="21" hidden="1" customHeight="1">
      <c r="A38" s="720"/>
      <c r="B38" s="739" t="s">
        <v>821</v>
      </c>
      <c r="C38" s="739">
        <v>32000</v>
      </c>
      <c r="D38" s="741">
        <v>32000</v>
      </c>
      <c r="E38" s="739"/>
      <c r="F38" s="739">
        <v>32000</v>
      </c>
      <c r="G38" s="741">
        <v>32000</v>
      </c>
      <c r="H38" s="739"/>
      <c r="I38" s="739">
        <f t="shared" si="1"/>
        <v>0</v>
      </c>
      <c r="J38" s="739">
        <f t="shared" si="2"/>
        <v>0</v>
      </c>
      <c r="K38" s="739">
        <f t="shared" si="3"/>
        <v>0</v>
      </c>
      <c r="L38" s="739">
        <v>32000</v>
      </c>
      <c r="M38" s="741">
        <v>32000</v>
      </c>
      <c r="N38" s="1312"/>
      <c r="O38" s="732">
        <f t="shared" si="9"/>
        <v>0</v>
      </c>
      <c r="P38" s="732">
        <f t="shared" si="6"/>
        <v>0</v>
      </c>
      <c r="Q38" s="732">
        <f t="shared" si="7"/>
        <v>0</v>
      </c>
      <c r="R38" s="1301"/>
    </row>
    <row r="39" spans="1:18" s="737" customFormat="1" ht="21" hidden="1" customHeight="1">
      <c r="A39" s="720"/>
      <c r="B39" s="739" t="s">
        <v>822</v>
      </c>
      <c r="C39" s="746">
        <v>130000</v>
      </c>
      <c r="D39" s="747">
        <v>130000</v>
      </c>
      <c r="E39" s="739"/>
      <c r="F39" s="746">
        <v>130000</v>
      </c>
      <c r="G39" s="747">
        <v>130000</v>
      </c>
      <c r="H39" s="739"/>
      <c r="I39" s="746">
        <f t="shared" si="1"/>
        <v>0</v>
      </c>
      <c r="J39" s="746">
        <f t="shared" si="2"/>
        <v>0</v>
      </c>
      <c r="K39" s="746">
        <f t="shared" si="3"/>
        <v>0</v>
      </c>
      <c r="L39" s="746">
        <v>130000</v>
      </c>
      <c r="M39" s="741">
        <v>130000</v>
      </c>
      <c r="N39" s="1312"/>
      <c r="O39" s="732">
        <f t="shared" si="9"/>
        <v>0</v>
      </c>
      <c r="P39" s="732">
        <f t="shared" si="6"/>
        <v>0</v>
      </c>
      <c r="Q39" s="732">
        <f t="shared" si="7"/>
        <v>0</v>
      </c>
      <c r="R39" s="1301"/>
    </row>
    <row r="40" spans="1:18" s="737" customFormat="1" ht="21" hidden="1" customHeight="1">
      <c r="A40" s="720"/>
      <c r="B40" s="739" t="s">
        <v>823</v>
      </c>
      <c r="C40" s="746">
        <v>22460</v>
      </c>
      <c r="D40" s="747">
        <v>22460</v>
      </c>
      <c r="E40" s="739"/>
      <c r="F40" s="746">
        <v>22460</v>
      </c>
      <c r="G40" s="747">
        <v>22460</v>
      </c>
      <c r="H40" s="739"/>
      <c r="I40" s="746">
        <f t="shared" si="1"/>
        <v>0</v>
      </c>
      <c r="J40" s="746">
        <f t="shared" si="2"/>
        <v>0</v>
      </c>
      <c r="K40" s="746">
        <f t="shared" si="3"/>
        <v>0</v>
      </c>
      <c r="L40" s="746">
        <v>22460</v>
      </c>
      <c r="M40" s="741">
        <v>22460</v>
      </c>
      <c r="N40" s="1312"/>
      <c r="O40" s="732">
        <f t="shared" si="9"/>
        <v>0</v>
      </c>
      <c r="P40" s="732">
        <f t="shared" si="6"/>
        <v>0</v>
      </c>
      <c r="Q40" s="732">
        <f t="shared" si="7"/>
        <v>0</v>
      </c>
      <c r="R40" s="1301"/>
    </row>
    <row r="41" spans="1:18" ht="21.75" customHeight="1">
      <c r="A41" s="715">
        <v>2</v>
      </c>
      <c r="B41" s="732" t="s">
        <v>824</v>
      </c>
      <c r="C41" s="732">
        <v>4628348</v>
      </c>
      <c r="D41" s="732">
        <v>1587788</v>
      </c>
      <c r="E41" s="732">
        <v>3040560</v>
      </c>
      <c r="F41" s="732">
        <f>+G41+H41</f>
        <v>4188348.4053110071</v>
      </c>
      <c r="G41" s="732">
        <v>1147788</v>
      </c>
      <c r="H41" s="732">
        <v>3040560.4053110071</v>
      </c>
      <c r="I41" s="732">
        <f t="shared" si="1"/>
        <v>-149889</v>
      </c>
      <c r="J41" s="732">
        <f t="shared" si="2"/>
        <v>-149889</v>
      </c>
      <c r="K41" s="732">
        <f t="shared" si="3"/>
        <v>0</v>
      </c>
      <c r="L41" s="732">
        <f>+M41+N41</f>
        <v>4038459.4053110071</v>
      </c>
      <c r="M41" s="732">
        <f>1147788+P42</f>
        <v>997899</v>
      </c>
      <c r="N41" s="1307">
        <v>3040560.4053110071</v>
      </c>
      <c r="O41" s="732">
        <f t="shared" si="9"/>
        <v>-149889</v>
      </c>
      <c r="P41" s="732">
        <f t="shared" si="6"/>
        <v>-149889</v>
      </c>
      <c r="Q41" s="732">
        <f t="shared" si="7"/>
        <v>0</v>
      </c>
      <c r="R41" s="1300"/>
    </row>
    <row r="42" spans="1:18" s="737" customFormat="1" ht="21" customHeight="1">
      <c r="A42" s="720"/>
      <c r="B42" s="734" t="s">
        <v>825</v>
      </c>
      <c r="C42" s="739">
        <v>780000</v>
      </c>
      <c r="D42" s="741">
        <v>780000</v>
      </c>
      <c r="E42" s="739"/>
      <c r="F42" s="739">
        <v>395000</v>
      </c>
      <c r="G42" s="741">
        <v>395000</v>
      </c>
      <c r="H42" s="739"/>
      <c r="I42" s="739">
        <f t="shared" si="1"/>
        <v>-149889</v>
      </c>
      <c r="J42" s="739">
        <f t="shared" si="2"/>
        <v>-149889</v>
      </c>
      <c r="K42" s="739">
        <f t="shared" si="3"/>
        <v>0</v>
      </c>
      <c r="L42" s="739">
        <f>M42+N42</f>
        <v>245111</v>
      </c>
      <c r="M42" s="741">
        <v>245111</v>
      </c>
      <c r="N42" s="1312"/>
      <c r="O42" s="732">
        <f t="shared" si="9"/>
        <v>-149889</v>
      </c>
      <c r="P42" s="732">
        <f t="shared" si="6"/>
        <v>-149889</v>
      </c>
      <c r="Q42" s="732">
        <f t="shared" si="7"/>
        <v>0</v>
      </c>
      <c r="R42" s="1301"/>
    </row>
    <row r="43" spans="1:18" s="737" customFormat="1" ht="22.5" hidden="1" customHeight="1">
      <c r="A43" s="720"/>
      <c r="B43" s="739" t="s">
        <v>826</v>
      </c>
      <c r="C43" s="739">
        <v>73776</v>
      </c>
      <c r="D43" s="741">
        <v>73776</v>
      </c>
      <c r="E43" s="739"/>
      <c r="F43" s="739">
        <v>73776</v>
      </c>
      <c r="G43" s="741">
        <v>73776</v>
      </c>
      <c r="H43" s="739"/>
      <c r="I43" s="739">
        <f t="shared" si="1"/>
        <v>0</v>
      </c>
      <c r="J43" s="739">
        <f t="shared" si="2"/>
        <v>0</v>
      </c>
      <c r="K43" s="739">
        <f t="shared" si="3"/>
        <v>0</v>
      </c>
      <c r="L43" s="739">
        <v>73776</v>
      </c>
      <c r="M43" s="741">
        <v>73776</v>
      </c>
      <c r="N43" s="1312"/>
      <c r="O43" s="732">
        <f t="shared" si="9"/>
        <v>0</v>
      </c>
      <c r="P43" s="732">
        <f t="shared" si="6"/>
        <v>0</v>
      </c>
      <c r="Q43" s="732">
        <f t="shared" si="7"/>
        <v>0</v>
      </c>
      <c r="R43" s="1301"/>
    </row>
    <row r="44" spans="1:18" s="737" customFormat="1" ht="30.75" hidden="1" customHeight="1">
      <c r="A44" s="720"/>
      <c r="B44" s="734" t="s">
        <v>827</v>
      </c>
      <c r="C44" s="739">
        <v>40000</v>
      </c>
      <c r="D44" s="741">
        <v>40000</v>
      </c>
      <c r="E44" s="739"/>
      <c r="F44" s="739">
        <v>40000</v>
      </c>
      <c r="G44" s="741">
        <v>40000</v>
      </c>
      <c r="H44" s="739"/>
      <c r="I44" s="739">
        <f t="shared" si="1"/>
        <v>0</v>
      </c>
      <c r="J44" s="739">
        <f t="shared" si="2"/>
        <v>0</v>
      </c>
      <c r="K44" s="739">
        <f t="shared" si="3"/>
        <v>0</v>
      </c>
      <c r="L44" s="739">
        <v>40000</v>
      </c>
      <c r="M44" s="741">
        <v>40000</v>
      </c>
      <c r="N44" s="1312"/>
      <c r="O44" s="732">
        <f t="shared" si="9"/>
        <v>0</v>
      </c>
      <c r="P44" s="732">
        <f t="shared" si="6"/>
        <v>0</v>
      </c>
      <c r="Q44" s="732">
        <f t="shared" si="7"/>
        <v>0</v>
      </c>
      <c r="R44" s="1301"/>
    </row>
    <row r="45" spans="1:18" s="737" customFormat="1" ht="23.25" customHeight="1">
      <c r="A45" s="720"/>
      <c r="B45" s="734" t="s">
        <v>828</v>
      </c>
      <c r="C45" s="739">
        <v>60000</v>
      </c>
      <c r="D45" s="741">
        <v>60000</v>
      </c>
      <c r="E45" s="739"/>
      <c r="F45" s="739">
        <v>30000</v>
      </c>
      <c r="G45" s="741">
        <v>30000</v>
      </c>
      <c r="H45" s="739"/>
      <c r="I45" s="739">
        <f t="shared" si="1"/>
        <v>0</v>
      </c>
      <c r="J45" s="739">
        <f t="shared" si="2"/>
        <v>0</v>
      </c>
      <c r="K45" s="739">
        <f t="shared" si="3"/>
        <v>0</v>
      </c>
      <c r="L45" s="739">
        <f t="shared" ref="L45:L48" si="10">M45+N45</f>
        <v>30000</v>
      </c>
      <c r="M45" s="741">
        <v>30000</v>
      </c>
      <c r="N45" s="1312"/>
      <c r="O45" s="732">
        <f t="shared" si="9"/>
        <v>0</v>
      </c>
      <c r="P45" s="732">
        <f t="shared" si="6"/>
        <v>0</v>
      </c>
      <c r="Q45" s="732">
        <f t="shared" si="7"/>
        <v>0</v>
      </c>
      <c r="R45" s="1301"/>
    </row>
    <row r="46" spans="1:18" s="737" customFormat="1" ht="20.25" customHeight="1">
      <c r="A46" s="720"/>
      <c r="B46" s="739" t="s">
        <v>829</v>
      </c>
      <c r="C46" s="739">
        <v>2706</v>
      </c>
      <c r="D46" s="741">
        <v>2706</v>
      </c>
      <c r="E46" s="739"/>
      <c r="F46" s="739">
        <v>2706</v>
      </c>
      <c r="G46" s="741">
        <v>2706</v>
      </c>
      <c r="H46" s="739"/>
      <c r="I46" s="739">
        <f t="shared" si="1"/>
        <v>0</v>
      </c>
      <c r="J46" s="739">
        <f t="shared" si="2"/>
        <v>0</v>
      </c>
      <c r="K46" s="739">
        <f t="shared" si="3"/>
        <v>0</v>
      </c>
      <c r="L46" s="739">
        <f t="shared" si="10"/>
        <v>2706</v>
      </c>
      <c r="M46" s="741">
        <v>2706</v>
      </c>
      <c r="N46" s="1312"/>
      <c r="O46" s="732">
        <f t="shared" si="9"/>
        <v>0</v>
      </c>
      <c r="P46" s="732">
        <f t="shared" si="6"/>
        <v>0</v>
      </c>
      <c r="Q46" s="732">
        <f t="shared" si="7"/>
        <v>0</v>
      </c>
      <c r="R46" s="1301"/>
    </row>
    <row r="47" spans="1:18" s="737" customFormat="1" ht="22.5" customHeight="1">
      <c r="A47" s="720"/>
      <c r="B47" s="739" t="s">
        <v>830</v>
      </c>
      <c r="C47" s="739">
        <v>44595</v>
      </c>
      <c r="D47" s="741">
        <v>44595</v>
      </c>
      <c r="E47" s="739"/>
      <c r="F47" s="739">
        <v>19595</v>
      </c>
      <c r="G47" s="741">
        <v>19595</v>
      </c>
      <c r="H47" s="739"/>
      <c r="I47" s="739">
        <f t="shared" si="1"/>
        <v>0</v>
      </c>
      <c r="J47" s="739">
        <f t="shared" si="2"/>
        <v>0</v>
      </c>
      <c r="K47" s="739">
        <f t="shared" si="3"/>
        <v>0</v>
      </c>
      <c r="L47" s="739">
        <f t="shared" si="10"/>
        <v>19595</v>
      </c>
      <c r="M47" s="741">
        <v>19595</v>
      </c>
      <c r="N47" s="1312"/>
      <c r="O47" s="732">
        <f t="shared" si="9"/>
        <v>0</v>
      </c>
      <c r="P47" s="732">
        <f t="shared" si="6"/>
        <v>0</v>
      </c>
      <c r="Q47" s="732">
        <f t="shared" si="7"/>
        <v>0</v>
      </c>
      <c r="R47" s="1301"/>
    </row>
    <row r="48" spans="1:18" s="737" customFormat="1" ht="22.5" customHeight="1">
      <c r="A48" s="720"/>
      <c r="B48" s="739" t="s">
        <v>831</v>
      </c>
      <c r="C48" s="739">
        <v>165000</v>
      </c>
      <c r="D48" s="741">
        <v>165000</v>
      </c>
      <c r="E48" s="739"/>
      <c r="F48" s="739">
        <v>165000</v>
      </c>
      <c r="G48" s="741">
        <v>165000</v>
      </c>
      <c r="H48" s="739"/>
      <c r="I48" s="739">
        <f t="shared" si="1"/>
        <v>0</v>
      </c>
      <c r="J48" s="739">
        <f t="shared" si="2"/>
        <v>0</v>
      </c>
      <c r="K48" s="739">
        <f t="shared" si="3"/>
        <v>0</v>
      </c>
      <c r="L48" s="739">
        <f t="shared" si="10"/>
        <v>165000</v>
      </c>
      <c r="M48" s="741">
        <v>165000</v>
      </c>
      <c r="N48" s="1312"/>
      <c r="O48" s="732">
        <f t="shared" si="9"/>
        <v>0</v>
      </c>
      <c r="P48" s="732">
        <f t="shared" si="6"/>
        <v>0</v>
      </c>
      <c r="Q48" s="732">
        <f t="shared" si="7"/>
        <v>0</v>
      </c>
      <c r="R48" s="1301"/>
    </row>
    <row r="49" spans="1:18" ht="24" customHeight="1">
      <c r="A49" s="715">
        <v>3</v>
      </c>
      <c r="B49" s="732" t="s">
        <v>832</v>
      </c>
      <c r="C49" s="732">
        <v>1013265</v>
      </c>
      <c r="D49" s="733">
        <v>1013265</v>
      </c>
      <c r="E49" s="732"/>
      <c r="F49" s="732">
        <f>+G49+H49</f>
        <v>853265</v>
      </c>
      <c r="G49" s="733">
        <v>853265</v>
      </c>
      <c r="H49" s="732"/>
      <c r="I49" s="732">
        <f t="shared" si="1"/>
        <v>-323203.30000000005</v>
      </c>
      <c r="J49" s="732">
        <f t="shared" si="2"/>
        <v>-323203.30000000005</v>
      </c>
      <c r="K49" s="732">
        <f t="shared" si="3"/>
        <v>0</v>
      </c>
      <c r="L49" s="732">
        <f>+M49+N49</f>
        <v>530061.69999999995</v>
      </c>
      <c r="M49" s="733">
        <f>853265+P52</f>
        <v>530061.69999999995</v>
      </c>
      <c r="N49" s="1307"/>
      <c r="O49" s="732">
        <f t="shared" si="9"/>
        <v>-323203.30000000005</v>
      </c>
      <c r="P49" s="732">
        <f t="shared" si="6"/>
        <v>-323203.30000000005</v>
      </c>
      <c r="Q49" s="732">
        <f t="shared" si="7"/>
        <v>0</v>
      </c>
      <c r="R49" s="1300"/>
    </row>
    <row r="50" spans="1:18" s="737" customFormat="1" ht="21" customHeight="1">
      <c r="A50" s="720"/>
      <c r="B50" s="739" t="s">
        <v>833</v>
      </c>
      <c r="C50" s="739">
        <v>49265</v>
      </c>
      <c r="D50" s="741">
        <v>49265</v>
      </c>
      <c r="E50" s="739"/>
      <c r="F50" s="739">
        <v>49265</v>
      </c>
      <c r="G50" s="741">
        <v>49265</v>
      </c>
      <c r="H50" s="739"/>
      <c r="I50" s="739">
        <f t="shared" si="1"/>
        <v>0</v>
      </c>
      <c r="J50" s="739">
        <f t="shared" si="2"/>
        <v>0</v>
      </c>
      <c r="K50" s="739">
        <f t="shared" si="3"/>
        <v>0</v>
      </c>
      <c r="L50" s="739">
        <f t="shared" ref="L50:L52" si="11">M50+N50</f>
        <v>49265</v>
      </c>
      <c r="M50" s="741">
        <v>49265</v>
      </c>
      <c r="N50" s="1312"/>
      <c r="O50" s="732">
        <f t="shared" si="9"/>
        <v>0</v>
      </c>
      <c r="P50" s="732">
        <f t="shared" si="6"/>
        <v>0</v>
      </c>
      <c r="Q50" s="732">
        <f t="shared" si="7"/>
        <v>0</v>
      </c>
      <c r="R50" s="1301"/>
    </row>
    <row r="51" spans="1:18" s="737" customFormat="1" ht="21" customHeight="1">
      <c r="A51" s="720"/>
      <c r="B51" s="739" t="s">
        <v>834</v>
      </c>
      <c r="C51" s="739">
        <v>4000</v>
      </c>
      <c r="D51" s="741">
        <v>4000</v>
      </c>
      <c r="E51" s="739"/>
      <c r="F51" s="739">
        <v>4000</v>
      </c>
      <c r="G51" s="741">
        <v>4000</v>
      </c>
      <c r="H51" s="739"/>
      <c r="I51" s="739">
        <f t="shared" si="1"/>
        <v>0</v>
      </c>
      <c r="J51" s="739">
        <f t="shared" si="2"/>
        <v>0</v>
      </c>
      <c r="K51" s="739">
        <f t="shared" si="3"/>
        <v>0</v>
      </c>
      <c r="L51" s="739">
        <f t="shared" si="11"/>
        <v>4000</v>
      </c>
      <c r="M51" s="741">
        <v>4000</v>
      </c>
      <c r="N51" s="1312"/>
      <c r="O51" s="732">
        <f t="shared" si="9"/>
        <v>0</v>
      </c>
      <c r="P51" s="732">
        <f t="shared" ref="P51:P82" si="12">M51-G51</f>
        <v>0</v>
      </c>
      <c r="Q51" s="732">
        <f t="shared" ref="Q51:Q82" si="13">N51-H51</f>
        <v>0</v>
      </c>
      <c r="R51" s="1301"/>
    </row>
    <row r="52" spans="1:18" s="737" customFormat="1" ht="22.5" customHeight="1">
      <c r="A52" s="720"/>
      <c r="B52" s="734" t="s">
        <v>835</v>
      </c>
      <c r="C52" s="739">
        <v>960000</v>
      </c>
      <c r="D52" s="741">
        <v>960000</v>
      </c>
      <c r="E52" s="739"/>
      <c r="F52" s="739">
        <v>800000</v>
      </c>
      <c r="G52" s="741">
        <v>800000</v>
      </c>
      <c r="H52" s="739"/>
      <c r="I52" s="739">
        <f t="shared" si="1"/>
        <v>-323203.3</v>
      </c>
      <c r="J52" s="739">
        <f t="shared" si="2"/>
        <v>-323203.3</v>
      </c>
      <c r="K52" s="739">
        <f t="shared" si="3"/>
        <v>0</v>
      </c>
      <c r="L52" s="739">
        <f t="shared" si="11"/>
        <v>476796.7</v>
      </c>
      <c r="M52" s="741">
        <v>476796.7</v>
      </c>
      <c r="N52" s="1312"/>
      <c r="O52" s="732">
        <f t="shared" si="9"/>
        <v>-323203.3</v>
      </c>
      <c r="P52" s="732">
        <f t="shared" si="12"/>
        <v>-323203.3</v>
      </c>
      <c r="Q52" s="732">
        <f t="shared" si="13"/>
        <v>0</v>
      </c>
      <c r="R52" s="1301"/>
    </row>
    <row r="53" spans="1:18" ht="24.75" customHeight="1">
      <c r="A53" s="715">
        <v>4</v>
      </c>
      <c r="B53" s="732" t="s">
        <v>836</v>
      </c>
      <c r="C53" s="732">
        <v>1008607</v>
      </c>
      <c r="D53" s="733">
        <v>485589</v>
      </c>
      <c r="E53" s="732">
        <v>523018</v>
      </c>
      <c r="F53" s="732">
        <f>+G53+H53</f>
        <v>1508607.4737999998</v>
      </c>
      <c r="G53" s="733">
        <v>985589</v>
      </c>
      <c r="H53" s="732">
        <v>523018.47379999992</v>
      </c>
      <c r="I53" s="732">
        <f t="shared" si="1"/>
        <v>0</v>
      </c>
      <c r="J53" s="732">
        <f t="shared" si="2"/>
        <v>0</v>
      </c>
      <c r="K53" s="732">
        <f t="shared" si="3"/>
        <v>0</v>
      </c>
      <c r="L53" s="732">
        <f>+M53+N53</f>
        <v>1508607.4737999998</v>
      </c>
      <c r="M53" s="733">
        <v>985589</v>
      </c>
      <c r="N53" s="1307">
        <v>523018.47379999992</v>
      </c>
      <c r="O53" s="732">
        <f t="shared" si="9"/>
        <v>0</v>
      </c>
      <c r="P53" s="732">
        <f t="shared" si="12"/>
        <v>0</v>
      </c>
      <c r="Q53" s="732">
        <f t="shared" si="13"/>
        <v>0</v>
      </c>
      <c r="R53" s="1300"/>
    </row>
    <row r="54" spans="1:18" s="737" customFormat="1" ht="20.25" customHeight="1">
      <c r="A54" s="720"/>
      <c r="B54" s="748" t="s">
        <v>837</v>
      </c>
      <c r="C54" s="739">
        <v>33018</v>
      </c>
      <c r="D54" s="741">
        <v>33018</v>
      </c>
      <c r="E54" s="739"/>
      <c r="F54" s="739">
        <v>33018</v>
      </c>
      <c r="G54" s="741">
        <v>33018</v>
      </c>
      <c r="H54" s="739"/>
      <c r="I54" s="739">
        <f t="shared" si="1"/>
        <v>0</v>
      </c>
      <c r="J54" s="739">
        <f t="shared" si="2"/>
        <v>0</v>
      </c>
      <c r="K54" s="739">
        <f t="shared" si="3"/>
        <v>0</v>
      </c>
      <c r="L54" s="739">
        <v>33018</v>
      </c>
      <c r="M54" s="741">
        <v>33018</v>
      </c>
      <c r="N54" s="1312"/>
      <c r="O54" s="732">
        <f t="shared" si="9"/>
        <v>0</v>
      </c>
      <c r="P54" s="732">
        <f t="shared" si="12"/>
        <v>0</v>
      </c>
      <c r="Q54" s="732">
        <f t="shared" si="13"/>
        <v>0</v>
      </c>
      <c r="R54" s="1301"/>
    </row>
    <row r="55" spans="1:18" s="737" customFormat="1" ht="21.75" customHeight="1">
      <c r="A55" s="720"/>
      <c r="B55" s="748" t="s">
        <v>838</v>
      </c>
      <c r="C55" s="739">
        <v>130000</v>
      </c>
      <c r="D55" s="741">
        <v>130000</v>
      </c>
      <c r="E55" s="739"/>
      <c r="F55" s="739">
        <v>130000</v>
      </c>
      <c r="G55" s="741">
        <v>130000</v>
      </c>
      <c r="H55" s="739"/>
      <c r="I55" s="739">
        <f t="shared" si="1"/>
        <v>0</v>
      </c>
      <c r="J55" s="739">
        <f t="shared" si="2"/>
        <v>0</v>
      </c>
      <c r="K55" s="739">
        <f t="shared" si="3"/>
        <v>0</v>
      </c>
      <c r="L55" s="739">
        <v>130000</v>
      </c>
      <c r="M55" s="741">
        <v>130000</v>
      </c>
      <c r="N55" s="1312"/>
      <c r="O55" s="732">
        <f t="shared" si="9"/>
        <v>0</v>
      </c>
      <c r="P55" s="732">
        <f t="shared" si="12"/>
        <v>0</v>
      </c>
      <c r="Q55" s="732">
        <f t="shared" si="13"/>
        <v>0</v>
      </c>
      <c r="R55" s="1301"/>
    </row>
    <row r="56" spans="1:18" s="737" customFormat="1" ht="23.25" customHeight="1">
      <c r="A56" s="720"/>
      <c r="B56" s="748" t="s">
        <v>839</v>
      </c>
      <c r="C56" s="739">
        <v>0</v>
      </c>
      <c r="D56" s="741">
        <v>0</v>
      </c>
      <c r="E56" s="739"/>
      <c r="F56" s="739">
        <v>500000</v>
      </c>
      <c r="G56" s="741">
        <v>500000</v>
      </c>
      <c r="H56" s="739"/>
      <c r="I56" s="739">
        <f t="shared" si="1"/>
        <v>0</v>
      </c>
      <c r="J56" s="739">
        <f t="shared" si="2"/>
        <v>0</v>
      </c>
      <c r="K56" s="739">
        <f t="shared" si="3"/>
        <v>0</v>
      </c>
      <c r="L56" s="739">
        <v>500000</v>
      </c>
      <c r="M56" s="741">
        <v>500000</v>
      </c>
      <c r="N56" s="1312"/>
      <c r="O56" s="732">
        <f t="shared" si="9"/>
        <v>0</v>
      </c>
      <c r="P56" s="732">
        <f t="shared" si="12"/>
        <v>0</v>
      </c>
      <c r="Q56" s="732">
        <f t="shared" si="13"/>
        <v>0</v>
      </c>
      <c r="R56" s="1301"/>
    </row>
    <row r="57" spans="1:18" ht="21" customHeight="1">
      <c r="A57" s="715">
        <v>5</v>
      </c>
      <c r="B57" s="732" t="s">
        <v>840</v>
      </c>
      <c r="C57" s="732">
        <v>415235</v>
      </c>
      <c r="D57" s="733">
        <v>283627</v>
      </c>
      <c r="E57" s="732">
        <v>131608</v>
      </c>
      <c r="F57" s="732">
        <f>+G57+H57</f>
        <v>415235.36485999997</v>
      </c>
      <c r="G57" s="733">
        <v>283627</v>
      </c>
      <c r="H57" s="732">
        <v>131608.36486</v>
      </c>
      <c r="I57" s="732">
        <f t="shared" si="1"/>
        <v>0</v>
      </c>
      <c r="J57" s="732">
        <f t="shared" si="2"/>
        <v>0</v>
      </c>
      <c r="K57" s="732">
        <f t="shared" si="3"/>
        <v>0</v>
      </c>
      <c r="L57" s="732">
        <f>+M57+N57</f>
        <v>415235.36485999997</v>
      </c>
      <c r="M57" s="733">
        <v>283627</v>
      </c>
      <c r="N57" s="1307">
        <v>131608.36486</v>
      </c>
      <c r="O57" s="732">
        <f t="shared" si="9"/>
        <v>0</v>
      </c>
      <c r="P57" s="732">
        <f t="shared" si="12"/>
        <v>0</v>
      </c>
      <c r="Q57" s="732">
        <f t="shared" si="13"/>
        <v>0</v>
      </c>
      <c r="R57" s="1300"/>
    </row>
    <row r="58" spans="1:18" s="737" customFormat="1" ht="21" customHeight="1">
      <c r="A58" s="720"/>
      <c r="B58" s="739" t="s">
        <v>841</v>
      </c>
      <c r="C58" s="739">
        <v>10000</v>
      </c>
      <c r="D58" s="741">
        <v>10000</v>
      </c>
      <c r="E58" s="739"/>
      <c r="F58" s="739">
        <v>10000</v>
      </c>
      <c r="G58" s="741">
        <v>10000</v>
      </c>
      <c r="H58" s="739"/>
      <c r="I58" s="739">
        <f t="shared" si="1"/>
        <v>0</v>
      </c>
      <c r="J58" s="739">
        <f t="shared" si="2"/>
        <v>0</v>
      </c>
      <c r="K58" s="739">
        <f t="shared" si="3"/>
        <v>0</v>
      </c>
      <c r="L58" s="739">
        <v>10000</v>
      </c>
      <c r="M58" s="741">
        <v>10000</v>
      </c>
      <c r="N58" s="1312"/>
      <c r="O58" s="732">
        <f t="shared" si="9"/>
        <v>0</v>
      </c>
      <c r="P58" s="732">
        <f t="shared" si="12"/>
        <v>0</v>
      </c>
      <c r="Q58" s="732">
        <f t="shared" si="13"/>
        <v>0</v>
      </c>
      <c r="R58" s="1301"/>
    </row>
    <row r="59" spans="1:18" s="737" customFormat="1" ht="21.75" hidden="1" customHeight="1">
      <c r="A59" s="720"/>
      <c r="B59" s="734"/>
      <c r="C59" s="739"/>
      <c r="D59" s="741"/>
      <c r="E59" s="739"/>
      <c r="F59" s="739"/>
      <c r="G59" s="741"/>
      <c r="H59" s="739"/>
      <c r="I59" s="739">
        <f t="shared" si="1"/>
        <v>0</v>
      </c>
      <c r="J59" s="739">
        <f t="shared" si="2"/>
        <v>0</v>
      </c>
      <c r="K59" s="739">
        <f t="shared" si="3"/>
        <v>0</v>
      </c>
      <c r="L59" s="739"/>
      <c r="M59" s="741"/>
      <c r="N59" s="1312"/>
      <c r="O59" s="732">
        <f t="shared" si="9"/>
        <v>0</v>
      </c>
      <c r="P59" s="732">
        <f t="shared" si="12"/>
        <v>0</v>
      </c>
      <c r="Q59" s="732">
        <f t="shared" si="13"/>
        <v>0</v>
      </c>
      <c r="R59" s="1301"/>
    </row>
    <row r="60" spans="1:18" s="737" customFormat="1" ht="21.75" customHeight="1">
      <c r="A60" s="720"/>
      <c r="B60" s="734" t="s">
        <v>842</v>
      </c>
      <c r="C60" s="739">
        <v>15000</v>
      </c>
      <c r="D60" s="741">
        <v>15000</v>
      </c>
      <c r="E60" s="739"/>
      <c r="F60" s="739">
        <v>15000</v>
      </c>
      <c r="G60" s="741">
        <v>15000</v>
      </c>
      <c r="H60" s="739"/>
      <c r="I60" s="739">
        <f t="shared" si="1"/>
        <v>0</v>
      </c>
      <c r="J60" s="739">
        <f t="shared" si="2"/>
        <v>0</v>
      </c>
      <c r="K60" s="739">
        <f t="shared" si="3"/>
        <v>0</v>
      </c>
      <c r="L60" s="739">
        <v>15000</v>
      </c>
      <c r="M60" s="741">
        <v>15000</v>
      </c>
      <c r="N60" s="1312"/>
      <c r="O60" s="732">
        <f t="shared" si="9"/>
        <v>0</v>
      </c>
      <c r="P60" s="732">
        <f t="shared" si="12"/>
        <v>0</v>
      </c>
      <c r="Q60" s="732">
        <f t="shared" si="13"/>
        <v>0</v>
      </c>
      <c r="R60" s="1301"/>
    </row>
    <row r="61" spans="1:18" s="737" customFormat="1" ht="21.75" customHeight="1">
      <c r="A61" s="720"/>
      <c r="B61" s="734" t="s">
        <v>843</v>
      </c>
      <c r="C61" s="739">
        <v>21000</v>
      </c>
      <c r="D61" s="741">
        <v>21000</v>
      </c>
      <c r="E61" s="739"/>
      <c r="F61" s="739">
        <v>21000</v>
      </c>
      <c r="G61" s="741">
        <v>21000</v>
      </c>
      <c r="H61" s="739"/>
      <c r="I61" s="739">
        <f t="shared" si="1"/>
        <v>0</v>
      </c>
      <c r="J61" s="739">
        <f t="shared" si="2"/>
        <v>0</v>
      </c>
      <c r="K61" s="739">
        <f t="shared" si="3"/>
        <v>0</v>
      </c>
      <c r="L61" s="739">
        <v>21000</v>
      </c>
      <c r="M61" s="741">
        <v>21000</v>
      </c>
      <c r="N61" s="1312"/>
      <c r="O61" s="732">
        <f t="shared" si="9"/>
        <v>0</v>
      </c>
      <c r="P61" s="732">
        <f t="shared" si="12"/>
        <v>0</v>
      </c>
      <c r="Q61" s="732">
        <f t="shared" si="13"/>
        <v>0</v>
      </c>
      <c r="R61" s="1301"/>
    </row>
    <row r="62" spans="1:18" s="737" customFormat="1" ht="21.75" customHeight="1">
      <c r="A62" s="720"/>
      <c r="B62" s="734" t="s">
        <v>844</v>
      </c>
      <c r="C62" s="739">
        <v>65000</v>
      </c>
      <c r="D62" s="741">
        <v>65000</v>
      </c>
      <c r="E62" s="739"/>
      <c r="F62" s="739">
        <v>65000</v>
      </c>
      <c r="G62" s="741">
        <v>65000</v>
      </c>
      <c r="H62" s="739"/>
      <c r="I62" s="739">
        <f t="shared" si="1"/>
        <v>0</v>
      </c>
      <c r="J62" s="739">
        <f t="shared" si="2"/>
        <v>0</v>
      </c>
      <c r="K62" s="739">
        <f t="shared" si="3"/>
        <v>0</v>
      </c>
      <c r="L62" s="739">
        <v>65000</v>
      </c>
      <c r="M62" s="741">
        <v>65000</v>
      </c>
      <c r="N62" s="1312"/>
      <c r="O62" s="732">
        <f t="shared" si="9"/>
        <v>0</v>
      </c>
      <c r="P62" s="732">
        <f t="shared" si="12"/>
        <v>0</v>
      </c>
      <c r="Q62" s="732">
        <f t="shared" si="13"/>
        <v>0</v>
      </c>
      <c r="R62" s="1301"/>
    </row>
    <row r="63" spans="1:18" ht="21.75" customHeight="1">
      <c r="A63" s="715">
        <v>6</v>
      </c>
      <c r="B63" s="732" t="s">
        <v>845</v>
      </c>
      <c r="C63" s="732">
        <v>815712</v>
      </c>
      <c r="D63" s="733">
        <v>108860</v>
      </c>
      <c r="E63" s="732">
        <v>706852</v>
      </c>
      <c r="F63" s="732">
        <f>+G63+H63</f>
        <v>726467.79</v>
      </c>
      <c r="G63" s="733">
        <v>108860</v>
      </c>
      <c r="H63" s="732">
        <v>617607.79</v>
      </c>
      <c r="I63" s="732">
        <f t="shared" si="1"/>
        <v>0</v>
      </c>
      <c r="J63" s="732">
        <f t="shared" si="2"/>
        <v>0</v>
      </c>
      <c r="K63" s="732">
        <f t="shared" si="3"/>
        <v>0</v>
      </c>
      <c r="L63" s="732">
        <f>+M63+N63</f>
        <v>726467.79</v>
      </c>
      <c r="M63" s="733">
        <v>108860</v>
      </c>
      <c r="N63" s="1307">
        <v>617607.79</v>
      </c>
      <c r="O63" s="732">
        <f t="shared" si="9"/>
        <v>0</v>
      </c>
      <c r="P63" s="732">
        <f t="shared" si="12"/>
        <v>0</v>
      </c>
      <c r="Q63" s="732">
        <f t="shared" si="13"/>
        <v>0</v>
      </c>
      <c r="R63" s="1300"/>
    </row>
    <row r="64" spans="1:18" s="737" customFormat="1" ht="21.75" customHeight="1">
      <c r="A64" s="720"/>
      <c r="B64" s="739" t="s">
        <v>846</v>
      </c>
      <c r="C64" s="739">
        <v>22560</v>
      </c>
      <c r="D64" s="741">
        <v>22560</v>
      </c>
      <c r="E64" s="739"/>
      <c r="F64" s="739">
        <v>22560</v>
      </c>
      <c r="G64" s="741">
        <v>22560</v>
      </c>
      <c r="H64" s="739"/>
      <c r="I64" s="739">
        <f t="shared" si="1"/>
        <v>0</v>
      </c>
      <c r="J64" s="739">
        <f t="shared" si="2"/>
        <v>0</v>
      </c>
      <c r="K64" s="739">
        <f t="shared" si="3"/>
        <v>0</v>
      </c>
      <c r="L64" s="739">
        <v>22560</v>
      </c>
      <c r="M64" s="741">
        <v>22560</v>
      </c>
      <c r="N64" s="1312"/>
      <c r="O64" s="732">
        <f t="shared" si="9"/>
        <v>0</v>
      </c>
      <c r="P64" s="732">
        <f t="shared" si="12"/>
        <v>0</v>
      </c>
      <c r="Q64" s="732">
        <f t="shared" si="13"/>
        <v>0</v>
      </c>
      <c r="R64" s="1301"/>
    </row>
    <row r="65" spans="1:18" ht="21" customHeight="1">
      <c r="A65" s="715">
        <v>7</v>
      </c>
      <c r="B65" s="732" t="s">
        <v>847</v>
      </c>
      <c r="C65" s="732">
        <v>1695574</v>
      </c>
      <c r="D65" s="732">
        <v>940709</v>
      </c>
      <c r="E65" s="732">
        <v>754865</v>
      </c>
      <c r="F65" s="732">
        <f>+G65+H65</f>
        <v>1602827.5695958065</v>
      </c>
      <c r="G65" s="732">
        <v>940709</v>
      </c>
      <c r="H65" s="732">
        <v>662118.56959580653</v>
      </c>
      <c r="I65" s="732">
        <f t="shared" si="1"/>
        <v>-209999.51900000009</v>
      </c>
      <c r="J65" s="732">
        <f t="shared" si="2"/>
        <v>-209999.51899999997</v>
      </c>
      <c r="K65" s="732">
        <f t="shared" si="3"/>
        <v>0</v>
      </c>
      <c r="L65" s="732">
        <f>+M65+N65</f>
        <v>1392828.0505958064</v>
      </c>
      <c r="M65" s="732">
        <f>940709+P70</f>
        <v>730709.48100000003</v>
      </c>
      <c r="N65" s="1307">
        <v>662118.56959580653</v>
      </c>
      <c r="O65" s="732">
        <f t="shared" ref="O65:O88" si="14">L65-F65</f>
        <v>-209999.51900000009</v>
      </c>
      <c r="P65" s="732">
        <f t="shared" si="12"/>
        <v>-209999.51899999997</v>
      </c>
      <c r="Q65" s="732">
        <f t="shared" si="13"/>
        <v>0</v>
      </c>
      <c r="R65" s="1300"/>
    </row>
    <row r="66" spans="1:18" s="737" customFormat="1" ht="21" customHeight="1">
      <c r="A66" s="720"/>
      <c r="B66" s="734" t="s">
        <v>848</v>
      </c>
      <c r="C66" s="739">
        <v>112373</v>
      </c>
      <c r="D66" s="741">
        <v>112373</v>
      </c>
      <c r="E66" s="739"/>
      <c r="F66" s="739">
        <v>112373</v>
      </c>
      <c r="G66" s="741">
        <v>112373</v>
      </c>
      <c r="H66" s="739"/>
      <c r="I66" s="739">
        <f t="shared" si="1"/>
        <v>0</v>
      </c>
      <c r="J66" s="739">
        <f t="shared" si="2"/>
        <v>0</v>
      </c>
      <c r="K66" s="739">
        <f t="shared" si="3"/>
        <v>0</v>
      </c>
      <c r="L66" s="739">
        <f t="shared" ref="L66:L70" si="15">M66+N66</f>
        <v>112373</v>
      </c>
      <c r="M66" s="741">
        <v>112373</v>
      </c>
      <c r="N66" s="1312"/>
      <c r="O66" s="732">
        <f t="shared" si="14"/>
        <v>0</v>
      </c>
      <c r="P66" s="732">
        <f t="shared" si="12"/>
        <v>0</v>
      </c>
      <c r="Q66" s="732">
        <f t="shared" si="13"/>
        <v>0</v>
      </c>
      <c r="R66" s="1301"/>
    </row>
    <row r="67" spans="1:18" s="737" customFormat="1" ht="21" hidden="1" customHeight="1">
      <c r="A67" s="720"/>
      <c r="B67" s="734" t="s">
        <v>849</v>
      </c>
      <c r="C67" s="739" t="e">
        <v>#REF!</v>
      </c>
      <c r="D67" s="741" t="e">
        <v>#REF!</v>
      </c>
      <c r="E67" s="739"/>
      <c r="F67" s="739" t="e">
        <v>#REF!</v>
      </c>
      <c r="G67" s="741" t="e">
        <v>#REF!</v>
      </c>
      <c r="H67" s="739"/>
      <c r="I67" s="739" t="e">
        <f t="shared" si="1"/>
        <v>#REF!</v>
      </c>
      <c r="J67" s="739" t="e">
        <f t="shared" si="2"/>
        <v>#REF!</v>
      </c>
      <c r="K67" s="739">
        <f t="shared" si="3"/>
        <v>0</v>
      </c>
      <c r="L67" s="739" t="e">
        <f t="shared" si="15"/>
        <v>#REF!</v>
      </c>
      <c r="M67" s="741" t="e">
        <v>#REF!</v>
      </c>
      <c r="N67" s="1312"/>
      <c r="O67" s="732" t="e">
        <f t="shared" si="14"/>
        <v>#REF!</v>
      </c>
      <c r="P67" s="732" t="e">
        <f t="shared" si="12"/>
        <v>#REF!</v>
      </c>
      <c r="Q67" s="732">
        <f t="shared" si="13"/>
        <v>0</v>
      </c>
      <c r="R67" s="1301"/>
    </row>
    <row r="68" spans="1:18" s="737" customFormat="1" ht="44.25" customHeight="1">
      <c r="A68" s="720"/>
      <c r="B68" s="734" t="s">
        <v>850</v>
      </c>
      <c r="C68" s="739">
        <v>60000</v>
      </c>
      <c r="D68" s="741">
        <v>60000</v>
      </c>
      <c r="E68" s="739"/>
      <c r="F68" s="739">
        <v>60000</v>
      </c>
      <c r="G68" s="741">
        <v>60000</v>
      </c>
      <c r="H68" s="739"/>
      <c r="I68" s="739">
        <f t="shared" si="1"/>
        <v>0</v>
      </c>
      <c r="J68" s="739">
        <f t="shared" si="2"/>
        <v>0</v>
      </c>
      <c r="K68" s="739">
        <f t="shared" si="3"/>
        <v>0</v>
      </c>
      <c r="L68" s="739">
        <f t="shared" si="15"/>
        <v>60000</v>
      </c>
      <c r="M68" s="741">
        <v>60000</v>
      </c>
      <c r="N68" s="1312"/>
      <c r="O68" s="732">
        <f t="shared" si="14"/>
        <v>0</v>
      </c>
      <c r="P68" s="732">
        <f t="shared" si="12"/>
        <v>0</v>
      </c>
      <c r="Q68" s="732">
        <f t="shared" si="13"/>
        <v>0</v>
      </c>
      <c r="R68" s="1301"/>
    </row>
    <row r="69" spans="1:18" s="737" customFormat="1" ht="21" customHeight="1">
      <c r="A69" s="720"/>
      <c r="B69" s="734" t="s">
        <v>851</v>
      </c>
      <c r="C69" s="739">
        <v>140000</v>
      </c>
      <c r="D69" s="741">
        <v>140000</v>
      </c>
      <c r="E69" s="739"/>
      <c r="F69" s="739">
        <v>140000</v>
      </c>
      <c r="G69" s="741">
        <v>140000</v>
      </c>
      <c r="H69" s="739"/>
      <c r="I69" s="739">
        <f t="shared" si="1"/>
        <v>0</v>
      </c>
      <c r="J69" s="739">
        <f t="shared" si="2"/>
        <v>0</v>
      </c>
      <c r="K69" s="739">
        <f t="shared" si="3"/>
        <v>0</v>
      </c>
      <c r="L69" s="739">
        <f t="shared" si="15"/>
        <v>140000</v>
      </c>
      <c r="M69" s="741">
        <v>140000</v>
      </c>
      <c r="N69" s="1312"/>
      <c r="O69" s="732">
        <f t="shared" si="14"/>
        <v>0</v>
      </c>
      <c r="P69" s="732">
        <f t="shared" si="12"/>
        <v>0</v>
      </c>
      <c r="Q69" s="732">
        <f t="shared" si="13"/>
        <v>0</v>
      </c>
      <c r="R69" s="1301"/>
    </row>
    <row r="70" spans="1:18" s="737" customFormat="1" ht="48.95" customHeight="1">
      <c r="A70" s="720"/>
      <c r="B70" s="734" t="s">
        <v>852</v>
      </c>
      <c r="C70" s="739">
        <v>360000</v>
      </c>
      <c r="D70" s="741">
        <v>360000</v>
      </c>
      <c r="E70" s="739">
        <v>0</v>
      </c>
      <c r="F70" s="739">
        <v>360000</v>
      </c>
      <c r="G70" s="741">
        <v>360000</v>
      </c>
      <c r="H70" s="739">
        <v>0</v>
      </c>
      <c r="I70" s="739">
        <f t="shared" si="1"/>
        <v>-209999.519</v>
      </c>
      <c r="J70" s="739">
        <f t="shared" si="2"/>
        <v>-209999.519</v>
      </c>
      <c r="K70" s="739">
        <f t="shared" si="3"/>
        <v>0</v>
      </c>
      <c r="L70" s="739">
        <f t="shared" si="15"/>
        <v>150000.481</v>
      </c>
      <c r="M70" s="741">
        <v>150000.481</v>
      </c>
      <c r="N70" s="1312">
        <v>0</v>
      </c>
      <c r="O70" s="732">
        <f t="shared" si="14"/>
        <v>-209999.519</v>
      </c>
      <c r="P70" s="732">
        <f t="shared" si="12"/>
        <v>-209999.519</v>
      </c>
      <c r="Q70" s="732">
        <f t="shared" si="13"/>
        <v>0</v>
      </c>
      <c r="R70" s="1301"/>
    </row>
    <row r="71" spans="1:18" s="737" customFormat="1" ht="28.5" customHeight="1">
      <c r="A71" s="715">
        <v>8</v>
      </c>
      <c r="B71" s="732" t="s">
        <v>853</v>
      </c>
      <c r="C71" s="732">
        <v>2579914</v>
      </c>
      <c r="D71" s="733">
        <v>863628</v>
      </c>
      <c r="E71" s="732">
        <v>1716286</v>
      </c>
      <c r="F71" s="732">
        <f>+G71+H71</f>
        <v>2606410.5088060908</v>
      </c>
      <c r="G71" s="733">
        <v>863628</v>
      </c>
      <c r="H71" s="732">
        <v>1742782.508806091</v>
      </c>
      <c r="I71" s="732">
        <f t="shared" si="1"/>
        <v>0</v>
      </c>
      <c r="J71" s="732">
        <f t="shared" si="2"/>
        <v>0</v>
      </c>
      <c r="K71" s="732">
        <f t="shared" si="3"/>
        <v>0</v>
      </c>
      <c r="L71" s="732">
        <f>+M71+N71</f>
        <v>2606410.5088060908</v>
      </c>
      <c r="M71" s="733">
        <v>863628</v>
      </c>
      <c r="N71" s="1307">
        <v>1742782.508806091</v>
      </c>
      <c r="O71" s="732">
        <f t="shared" si="14"/>
        <v>0</v>
      </c>
      <c r="P71" s="732">
        <f t="shared" si="12"/>
        <v>0</v>
      </c>
      <c r="Q71" s="732">
        <f t="shared" si="13"/>
        <v>0</v>
      </c>
      <c r="R71" s="1301"/>
    </row>
    <row r="72" spans="1:18" ht="21" customHeight="1">
      <c r="A72" s="720"/>
      <c r="B72" s="734" t="s">
        <v>854</v>
      </c>
      <c r="C72" s="739">
        <v>30000</v>
      </c>
      <c r="D72" s="741">
        <v>30000</v>
      </c>
      <c r="E72" s="741"/>
      <c r="F72" s="739">
        <v>30000</v>
      </c>
      <c r="G72" s="741">
        <v>30000</v>
      </c>
      <c r="H72" s="741"/>
      <c r="I72" s="739">
        <f t="shared" si="1"/>
        <v>0</v>
      </c>
      <c r="J72" s="739">
        <f t="shared" si="2"/>
        <v>0</v>
      </c>
      <c r="K72" s="739">
        <f t="shared" si="3"/>
        <v>0</v>
      </c>
      <c r="L72" s="739">
        <v>30000</v>
      </c>
      <c r="M72" s="741">
        <v>30000</v>
      </c>
      <c r="N72" s="1310"/>
      <c r="O72" s="732">
        <f t="shared" si="14"/>
        <v>0</v>
      </c>
      <c r="P72" s="732">
        <f t="shared" si="12"/>
        <v>0</v>
      </c>
      <c r="Q72" s="732">
        <f t="shared" si="13"/>
        <v>0</v>
      </c>
      <c r="R72" s="1300"/>
    </row>
    <row r="73" spans="1:18" s="737" customFormat="1" ht="22.5" customHeight="1">
      <c r="A73" s="720"/>
      <c r="B73" s="739" t="s">
        <v>855</v>
      </c>
      <c r="C73" s="739">
        <v>10731</v>
      </c>
      <c r="D73" s="741">
        <v>10731</v>
      </c>
      <c r="E73" s="741"/>
      <c r="F73" s="739">
        <v>10731</v>
      </c>
      <c r="G73" s="741">
        <v>10731</v>
      </c>
      <c r="H73" s="741"/>
      <c r="I73" s="739">
        <f t="shared" si="1"/>
        <v>0</v>
      </c>
      <c r="J73" s="739">
        <f t="shared" si="2"/>
        <v>0</v>
      </c>
      <c r="K73" s="739">
        <f t="shared" si="3"/>
        <v>0</v>
      </c>
      <c r="L73" s="739">
        <v>10731</v>
      </c>
      <c r="M73" s="741">
        <v>10731</v>
      </c>
      <c r="N73" s="1310"/>
      <c r="O73" s="732">
        <f t="shared" si="14"/>
        <v>0</v>
      </c>
      <c r="P73" s="732">
        <f t="shared" si="12"/>
        <v>0</v>
      </c>
      <c r="Q73" s="732">
        <f t="shared" si="13"/>
        <v>0</v>
      </c>
      <c r="R73" s="1301"/>
    </row>
    <row r="74" spans="1:18" s="737" customFormat="1" ht="21" customHeight="1">
      <c r="A74" s="720"/>
      <c r="B74" s="739" t="s">
        <v>856</v>
      </c>
      <c r="C74" s="739">
        <v>5000</v>
      </c>
      <c r="D74" s="741">
        <v>5000</v>
      </c>
      <c r="E74" s="741"/>
      <c r="F74" s="739">
        <v>5000</v>
      </c>
      <c r="G74" s="741">
        <v>5000</v>
      </c>
      <c r="H74" s="741"/>
      <c r="I74" s="739">
        <f t="shared" si="1"/>
        <v>0</v>
      </c>
      <c r="J74" s="739">
        <f t="shared" si="2"/>
        <v>0</v>
      </c>
      <c r="K74" s="739">
        <f t="shared" si="3"/>
        <v>0</v>
      </c>
      <c r="L74" s="739">
        <v>5000</v>
      </c>
      <c r="M74" s="741">
        <v>5000</v>
      </c>
      <c r="N74" s="1310"/>
      <c r="O74" s="732">
        <f t="shared" si="14"/>
        <v>0</v>
      </c>
      <c r="P74" s="732">
        <f t="shared" si="12"/>
        <v>0</v>
      </c>
      <c r="Q74" s="732">
        <f t="shared" si="13"/>
        <v>0</v>
      </c>
      <c r="R74" s="1301"/>
    </row>
    <row r="75" spans="1:18" s="737" customFormat="1" ht="21" customHeight="1">
      <c r="A75" s="715">
        <v>9</v>
      </c>
      <c r="B75" s="732" t="s">
        <v>857</v>
      </c>
      <c r="C75" s="732">
        <v>667135</v>
      </c>
      <c r="D75" s="733">
        <v>305541</v>
      </c>
      <c r="E75" s="732">
        <v>361594</v>
      </c>
      <c r="F75" s="732">
        <f>+G75+H75</f>
        <v>667135.35270199587</v>
      </c>
      <c r="G75" s="733">
        <v>305541</v>
      </c>
      <c r="H75" s="732">
        <v>361594.35270199587</v>
      </c>
      <c r="I75" s="732">
        <f t="shared" si="1"/>
        <v>0</v>
      </c>
      <c r="J75" s="732">
        <f t="shared" si="2"/>
        <v>0</v>
      </c>
      <c r="K75" s="732">
        <f t="shared" si="3"/>
        <v>0</v>
      </c>
      <c r="L75" s="732">
        <f>+M75+N75</f>
        <v>667135.35270199587</v>
      </c>
      <c r="M75" s="733">
        <v>305541</v>
      </c>
      <c r="N75" s="1307">
        <v>361594.35270199587</v>
      </c>
      <c r="O75" s="732">
        <f t="shared" si="14"/>
        <v>0</v>
      </c>
      <c r="P75" s="732">
        <f t="shared" si="12"/>
        <v>0</v>
      </c>
      <c r="Q75" s="732">
        <f t="shared" si="13"/>
        <v>0</v>
      </c>
      <c r="R75" s="1301"/>
    </row>
    <row r="76" spans="1:18" ht="21" customHeight="1">
      <c r="A76" s="715">
        <v>10</v>
      </c>
      <c r="B76" s="732" t="s">
        <v>858</v>
      </c>
      <c r="C76" s="749">
        <v>272982</v>
      </c>
      <c r="D76" s="750">
        <v>115533</v>
      </c>
      <c r="E76" s="732">
        <v>157449</v>
      </c>
      <c r="F76" s="732">
        <f>+G76+H76</f>
        <v>263600.883702658</v>
      </c>
      <c r="G76" s="750">
        <v>113920.14</v>
      </c>
      <c r="H76" s="732">
        <v>149680.74370265799</v>
      </c>
      <c r="I76" s="732">
        <f t="shared" si="1"/>
        <v>0</v>
      </c>
      <c r="J76" s="732">
        <f t="shared" si="2"/>
        <v>0</v>
      </c>
      <c r="K76" s="732">
        <f t="shared" si="3"/>
        <v>0</v>
      </c>
      <c r="L76" s="732">
        <f>+M76+N76</f>
        <v>263600.883702658</v>
      </c>
      <c r="M76" s="733">
        <v>113920.14</v>
      </c>
      <c r="N76" s="1307">
        <v>149680.74370265799</v>
      </c>
      <c r="O76" s="732">
        <f t="shared" si="14"/>
        <v>0</v>
      </c>
      <c r="P76" s="732">
        <f t="shared" si="12"/>
        <v>0</v>
      </c>
      <c r="Q76" s="732">
        <f t="shared" si="13"/>
        <v>0</v>
      </c>
      <c r="R76" s="1300"/>
    </row>
    <row r="77" spans="1:18" ht="33" hidden="1" customHeight="1">
      <c r="A77" s="715">
        <v>11</v>
      </c>
      <c r="B77" s="728" t="s">
        <v>859</v>
      </c>
      <c r="C77" s="749"/>
      <c r="D77" s="750"/>
      <c r="E77" s="732"/>
      <c r="F77" s="749"/>
      <c r="G77" s="750"/>
      <c r="H77" s="732"/>
      <c r="I77" s="749">
        <f t="shared" ref="I77:I88" si="16">+L77-F77</f>
        <v>0</v>
      </c>
      <c r="J77" s="749">
        <f t="shared" ref="J77:J88" si="17">+M77-G77</f>
        <v>0</v>
      </c>
      <c r="K77" s="749">
        <f t="shared" ref="K77:K88" si="18">+N77-H77</f>
        <v>0</v>
      </c>
      <c r="L77" s="749"/>
      <c r="M77" s="733"/>
      <c r="N77" s="1307"/>
      <c r="O77" s="732">
        <f t="shared" si="14"/>
        <v>0</v>
      </c>
      <c r="P77" s="732">
        <f t="shared" si="12"/>
        <v>0</v>
      </c>
      <c r="Q77" s="732">
        <f t="shared" si="13"/>
        <v>0</v>
      </c>
      <c r="R77" s="1300"/>
    </row>
    <row r="78" spans="1:18" ht="33" customHeight="1">
      <c r="A78" s="715">
        <v>11</v>
      </c>
      <c r="B78" s="728" t="s">
        <v>860</v>
      </c>
      <c r="C78" s="749">
        <v>2142189</v>
      </c>
      <c r="D78" s="750">
        <v>2142189</v>
      </c>
      <c r="E78" s="732"/>
      <c r="F78" s="749">
        <v>2142189</v>
      </c>
      <c r="G78" s="750">
        <v>2142189</v>
      </c>
      <c r="H78" s="732"/>
      <c r="I78" s="749">
        <f t="shared" si="16"/>
        <v>0</v>
      </c>
      <c r="J78" s="749">
        <f t="shared" si="17"/>
        <v>0</v>
      </c>
      <c r="K78" s="749">
        <f t="shared" si="18"/>
        <v>0</v>
      </c>
      <c r="L78" s="749">
        <v>2142189</v>
      </c>
      <c r="M78" s="733">
        <v>2142189</v>
      </c>
      <c r="N78" s="1307"/>
      <c r="O78" s="732">
        <f t="shared" si="14"/>
        <v>0</v>
      </c>
      <c r="P78" s="732">
        <f t="shared" si="12"/>
        <v>0</v>
      </c>
      <c r="Q78" s="732">
        <f t="shared" si="13"/>
        <v>0</v>
      </c>
      <c r="R78" s="1300"/>
    </row>
    <row r="79" spans="1:18" s="726" customFormat="1" ht="21.75" customHeight="1">
      <c r="A79" s="724" t="s">
        <v>114</v>
      </c>
      <c r="B79" s="718" t="s">
        <v>861</v>
      </c>
      <c r="C79" s="751">
        <v>545000</v>
      </c>
      <c r="D79" s="743">
        <v>286413</v>
      </c>
      <c r="E79" s="718">
        <v>258587</v>
      </c>
      <c r="F79" s="751">
        <v>1081627.976715693</v>
      </c>
      <c r="G79" s="743">
        <v>564134.65263999999</v>
      </c>
      <c r="H79" s="718">
        <v>517493.32407569303</v>
      </c>
      <c r="I79" s="751">
        <f t="shared" si="16"/>
        <v>0</v>
      </c>
      <c r="J79" s="751">
        <f t="shared" si="17"/>
        <v>0</v>
      </c>
      <c r="K79" s="751">
        <f t="shared" si="18"/>
        <v>0</v>
      </c>
      <c r="L79" s="751">
        <v>1081627.976715693</v>
      </c>
      <c r="M79" s="743">
        <v>564134.65263999999</v>
      </c>
      <c r="N79" s="1305">
        <v>517493.32407569303</v>
      </c>
      <c r="O79" s="732">
        <f t="shared" si="14"/>
        <v>0</v>
      </c>
      <c r="P79" s="732">
        <f t="shared" si="12"/>
        <v>0</v>
      </c>
      <c r="Q79" s="732">
        <f t="shared" si="13"/>
        <v>0</v>
      </c>
      <c r="R79" s="1299"/>
    </row>
    <row r="80" spans="1:18" s="726" customFormat="1" ht="24" hidden="1" customHeight="1">
      <c r="A80" s="724"/>
      <c r="B80" s="718" t="s">
        <v>862</v>
      </c>
      <c r="C80" s="751"/>
      <c r="D80" s="743"/>
      <c r="E80" s="743"/>
      <c r="F80" s="751"/>
      <c r="G80" s="743"/>
      <c r="H80" s="743"/>
      <c r="I80" s="751">
        <f t="shared" si="16"/>
        <v>0</v>
      </c>
      <c r="J80" s="751">
        <f t="shared" si="17"/>
        <v>0</v>
      </c>
      <c r="K80" s="751">
        <f t="shared" si="18"/>
        <v>0</v>
      </c>
      <c r="L80" s="751"/>
      <c r="M80" s="743"/>
      <c r="N80" s="1311"/>
      <c r="O80" s="732">
        <f t="shared" si="14"/>
        <v>0</v>
      </c>
      <c r="P80" s="732">
        <f t="shared" si="12"/>
        <v>0</v>
      </c>
      <c r="Q80" s="732">
        <f t="shared" si="13"/>
        <v>0</v>
      </c>
      <c r="R80" s="1299"/>
    </row>
    <row r="81" spans="1:51" s="726" customFormat="1" ht="21.75" customHeight="1">
      <c r="A81" s="724" t="s">
        <v>863</v>
      </c>
      <c r="B81" s="718" t="s">
        <v>864</v>
      </c>
      <c r="C81" s="751">
        <v>2621462</v>
      </c>
      <c r="D81" s="752">
        <v>2353031</v>
      </c>
      <c r="E81" s="718">
        <v>268431.41999999993</v>
      </c>
      <c r="F81" s="751">
        <v>2391708.42</v>
      </c>
      <c r="G81" s="752">
        <v>2176922</v>
      </c>
      <c r="H81" s="718">
        <v>214786.41999999993</v>
      </c>
      <c r="I81" s="751">
        <f t="shared" si="16"/>
        <v>0</v>
      </c>
      <c r="J81" s="751">
        <f t="shared" si="17"/>
        <v>0</v>
      </c>
      <c r="K81" s="751">
        <f t="shared" si="18"/>
        <v>0</v>
      </c>
      <c r="L81" s="751">
        <v>2391708.42</v>
      </c>
      <c r="M81" s="743">
        <v>2176922</v>
      </c>
      <c r="N81" s="1305">
        <v>214786.41999999993</v>
      </c>
      <c r="O81" s="732">
        <f t="shared" si="14"/>
        <v>0</v>
      </c>
      <c r="P81" s="732">
        <f t="shared" si="12"/>
        <v>0</v>
      </c>
      <c r="Q81" s="732">
        <f t="shared" si="13"/>
        <v>0</v>
      </c>
      <c r="R81" s="1299"/>
    </row>
    <row r="82" spans="1:51" ht="45" customHeight="1">
      <c r="A82" s="715"/>
      <c r="B82" s="753" t="s">
        <v>865</v>
      </c>
      <c r="C82" s="750">
        <v>1149109</v>
      </c>
      <c r="D82" s="750">
        <v>1149109</v>
      </c>
      <c r="E82" s="754"/>
      <c r="F82" s="750">
        <v>1149109</v>
      </c>
      <c r="G82" s="750">
        <v>1149109</v>
      </c>
      <c r="H82" s="754"/>
      <c r="I82" s="750">
        <f t="shared" si="16"/>
        <v>0</v>
      </c>
      <c r="J82" s="750">
        <f t="shared" si="17"/>
        <v>0</v>
      </c>
      <c r="K82" s="750">
        <f t="shared" si="18"/>
        <v>0</v>
      </c>
      <c r="L82" s="750">
        <v>1149109</v>
      </c>
      <c r="M82" s="733">
        <v>1149109</v>
      </c>
      <c r="N82" s="1314"/>
      <c r="O82" s="732">
        <f t="shared" si="14"/>
        <v>0</v>
      </c>
      <c r="P82" s="732">
        <f t="shared" si="12"/>
        <v>0</v>
      </c>
      <c r="Q82" s="732">
        <f t="shared" si="13"/>
        <v>0</v>
      </c>
      <c r="R82" s="1300"/>
    </row>
    <row r="83" spans="1:51" s="726" customFormat="1" ht="21.75" customHeight="1">
      <c r="A83" s="724" t="s">
        <v>866</v>
      </c>
      <c r="B83" s="755" t="s">
        <v>867</v>
      </c>
      <c r="C83" s="718">
        <v>44693</v>
      </c>
      <c r="D83" s="718">
        <v>44693</v>
      </c>
      <c r="E83" s="755"/>
      <c r="F83" s="718">
        <v>44693</v>
      </c>
      <c r="G83" s="718">
        <v>44693</v>
      </c>
      <c r="H83" s="755"/>
      <c r="I83" s="718">
        <f t="shared" si="16"/>
        <v>0</v>
      </c>
      <c r="J83" s="718">
        <f t="shared" si="17"/>
        <v>0</v>
      </c>
      <c r="K83" s="718">
        <f t="shared" si="18"/>
        <v>0</v>
      </c>
      <c r="L83" s="718">
        <v>44693</v>
      </c>
      <c r="M83" s="718">
        <v>44693</v>
      </c>
      <c r="N83" s="1315"/>
      <c r="O83" s="732">
        <f t="shared" si="14"/>
        <v>0</v>
      </c>
      <c r="P83" s="732">
        <f t="shared" ref="P83:P88" si="19">M83-G83</f>
        <v>0</v>
      </c>
      <c r="Q83" s="732">
        <f t="shared" ref="Q83:Q88" si="20">N83-H83</f>
        <v>0</v>
      </c>
      <c r="R83" s="1299"/>
    </row>
    <row r="84" spans="1:51" s="726" customFormat="1" ht="21.75" customHeight="1">
      <c r="A84" s="724" t="s">
        <v>580</v>
      </c>
      <c r="B84" s="755" t="s">
        <v>868</v>
      </c>
      <c r="C84" s="718">
        <v>1238274</v>
      </c>
      <c r="D84" s="718">
        <v>1238274</v>
      </c>
      <c r="E84" s="718"/>
      <c r="F84" s="718">
        <v>1238274</v>
      </c>
      <c r="G84" s="718">
        <v>1238274</v>
      </c>
      <c r="H84" s="718"/>
      <c r="I84" s="718">
        <f t="shared" si="16"/>
        <v>0</v>
      </c>
      <c r="J84" s="718">
        <f t="shared" si="17"/>
        <v>0</v>
      </c>
      <c r="K84" s="718">
        <f t="shared" si="18"/>
        <v>0</v>
      </c>
      <c r="L84" s="718">
        <v>1238274</v>
      </c>
      <c r="M84" s="718">
        <v>1238274</v>
      </c>
      <c r="N84" s="1305"/>
      <c r="O84" s="732">
        <f t="shared" si="14"/>
        <v>0</v>
      </c>
      <c r="P84" s="732">
        <f t="shared" si="19"/>
        <v>0</v>
      </c>
      <c r="Q84" s="732">
        <f t="shared" si="20"/>
        <v>0</v>
      </c>
      <c r="R84" s="1299"/>
    </row>
    <row r="85" spans="1:51" s="726" customFormat="1" ht="33.75" customHeight="1">
      <c r="A85" s="724" t="s">
        <v>78</v>
      </c>
      <c r="B85" s="756" t="s">
        <v>869</v>
      </c>
      <c r="C85" s="718">
        <v>1022900</v>
      </c>
      <c r="D85" s="718">
        <v>1022900</v>
      </c>
      <c r="E85" s="755"/>
      <c r="F85" s="718">
        <v>1022900</v>
      </c>
      <c r="G85" s="718">
        <v>1022900</v>
      </c>
      <c r="H85" s="755"/>
      <c r="I85" s="718">
        <f t="shared" si="16"/>
        <v>0</v>
      </c>
      <c r="J85" s="718">
        <f t="shared" si="17"/>
        <v>0</v>
      </c>
      <c r="K85" s="718">
        <f t="shared" si="18"/>
        <v>0</v>
      </c>
      <c r="L85" s="718">
        <v>1022900</v>
      </c>
      <c r="M85" s="718">
        <v>1022900</v>
      </c>
      <c r="N85" s="1315"/>
      <c r="O85" s="732">
        <f t="shared" si="14"/>
        <v>0</v>
      </c>
      <c r="P85" s="732">
        <f t="shared" si="19"/>
        <v>0</v>
      </c>
      <c r="Q85" s="732">
        <f t="shared" si="20"/>
        <v>0</v>
      </c>
      <c r="R85" s="1299"/>
    </row>
    <row r="86" spans="1:51" s="726" customFormat="1" ht="31.5" customHeight="1">
      <c r="A86" s="724" t="s">
        <v>79</v>
      </c>
      <c r="B86" s="756" t="s">
        <v>870</v>
      </c>
      <c r="C86" s="718">
        <v>207639</v>
      </c>
      <c r="D86" s="718">
        <v>207639</v>
      </c>
      <c r="E86" s="755"/>
      <c r="F86" s="718">
        <v>207639</v>
      </c>
      <c r="G86" s="718">
        <v>207639</v>
      </c>
      <c r="H86" s="755"/>
      <c r="I86" s="718">
        <f t="shared" si="16"/>
        <v>0</v>
      </c>
      <c r="J86" s="718">
        <f t="shared" si="17"/>
        <v>0</v>
      </c>
      <c r="K86" s="718">
        <f t="shared" si="18"/>
        <v>0</v>
      </c>
      <c r="L86" s="718">
        <v>207639</v>
      </c>
      <c r="M86" s="718">
        <v>207639</v>
      </c>
      <c r="N86" s="1315"/>
      <c r="O86" s="732">
        <f t="shared" si="14"/>
        <v>0</v>
      </c>
      <c r="P86" s="732">
        <f t="shared" si="19"/>
        <v>0</v>
      </c>
      <c r="Q86" s="732">
        <f t="shared" si="20"/>
        <v>0</v>
      </c>
      <c r="R86" s="1299"/>
    </row>
    <row r="87" spans="1:51" s="726" customFormat="1" ht="21.75" customHeight="1">
      <c r="A87" s="724" t="s">
        <v>110</v>
      </c>
      <c r="B87" s="756" t="s">
        <v>871</v>
      </c>
      <c r="C87" s="718">
        <v>7735</v>
      </c>
      <c r="D87" s="718">
        <v>7735</v>
      </c>
      <c r="E87" s="755"/>
      <c r="F87" s="718">
        <v>7735</v>
      </c>
      <c r="G87" s="718">
        <v>7735</v>
      </c>
      <c r="H87" s="755"/>
      <c r="I87" s="718">
        <f t="shared" si="16"/>
        <v>0</v>
      </c>
      <c r="J87" s="718">
        <f t="shared" si="17"/>
        <v>0</v>
      </c>
      <c r="K87" s="718">
        <f t="shared" si="18"/>
        <v>0</v>
      </c>
      <c r="L87" s="718">
        <v>7735</v>
      </c>
      <c r="M87" s="718">
        <v>7735</v>
      </c>
      <c r="N87" s="1315"/>
      <c r="O87" s="732">
        <f t="shared" si="14"/>
        <v>0</v>
      </c>
      <c r="P87" s="732">
        <f t="shared" si="19"/>
        <v>0</v>
      </c>
      <c r="Q87" s="732">
        <f t="shared" si="20"/>
        <v>0</v>
      </c>
      <c r="R87" s="1299"/>
    </row>
    <row r="88" spans="1:51" s="758" customFormat="1" ht="18.75" customHeight="1">
      <c r="A88" s="724" t="s">
        <v>587</v>
      </c>
      <c r="B88" s="718" t="s">
        <v>872</v>
      </c>
      <c r="C88" s="757">
        <v>566093</v>
      </c>
      <c r="D88" s="757">
        <v>566093</v>
      </c>
      <c r="E88" s="718"/>
      <c r="F88" s="757">
        <v>566093</v>
      </c>
      <c r="G88" s="757">
        <v>566093</v>
      </c>
      <c r="H88" s="718"/>
      <c r="I88" s="757">
        <f t="shared" si="16"/>
        <v>0</v>
      </c>
      <c r="J88" s="757">
        <f t="shared" si="17"/>
        <v>0</v>
      </c>
      <c r="K88" s="757">
        <f t="shared" si="18"/>
        <v>0</v>
      </c>
      <c r="L88" s="757">
        <v>566093</v>
      </c>
      <c r="M88" s="757">
        <v>566093</v>
      </c>
      <c r="N88" s="1305"/>
      <c r="O88" s="732">
        <f t="shared" si="14"/>
        <v>0</v>
      </c>
      <c r="P88" s="732">
        <f t="shared" si="19"/>
        <v>0</v>
      </c>
      <c r="Q88" s="732">
        <f t="shared" si="20"/>
        <v>0</v>
      </c>
      <c r="R88" s="1300"/>
      <c r="AG88" s="759"/>
      <c r="AH88" s="759"/>
      <c r="AI88" s="759"/>
      <c r="AJ88" s="759"/>
      <c r="AK88" s="760"/>
      <c r="AV88" s="759"/>
      <c r="AW88" s="759"/>
      <c r="AX88" s="759"/>
      <c r="AY88" s="759"/>
    </row>
    <row r="89" spans="1:51" s="726" customFormat="1" hidden="1">
      <c r="A89" s="761"/>
      <c r="B89" s="762"/>
      <c r="C89" s="763"/>
      <c r="D89" s="763"/>
      <c r="E89" s="755"/>
      <c r="F89" s="763"/>
      <c r="G89" s="763"/>
      <c r="H89" s="755"/>
      <c r="I89" s="763"/>
      <c r="J89" s="763"/>
      <c r="K89" s="763"/>
      <c r="L89" s="763"/>
      <c r="M89" s="755"/>
      <c r="N89" s="1315"/>
      <c r="O89" s="763"/>
      <c r="P89" s="763"/>
      <c r="Q89" s="755"/>
      <c r="R89" s="1299"/>
    </row>
    <row r="90" spans="1:51" ht="10.5" customHeight="1">
      <c r="A90" s="764"/>
      <c r="B90" s="765"/>
      <c r="C90" s="765"/>
      <c r="D90" s="765"/>
      <c r="E90" s="765"/>
      <c r="F90" s="765"/>
      <c r="G90" s="765"/>
      <c r="H90" s="765"/>
      <c r="I90" s="765"/>
      <c r="J90" s="765"/>
      <c r="K90" s="765"/>
      <c r="L90" s="765"/>
      <c r="M90" s="765"/>
      <c r="N90" s="1316"/>
      <c r="O90" s="765"/>
      <c r="P90" s="765"/>
      <c r="Q90" s="765"/>
      <c r="R90" s="1300"/>
    </row>
    <row r="91" spans="1:51" s="766" customFormat="1" hidden="1">
      <c r="A91" s="696"/>
      <c r="B91" s="766" t="s">
        <v>873</v>
      </c>
      <c r="M91" s="1318"/>
    </row>
    <row r="92" spans="1:51" s="766" customFormat="1" hidden="1">
      <c r="A92" s="696"/>
      <c r="B92" s="766" t="s">
        <v>874</v>
      </c>
      <c r="D92" s="767"/>
      <c r="G92" s="767"/>
      <c r="M92" s="1319"/>
      <c r="P92" s="767"/>
    </row>
    <row r="93" spans="1:51" hidden="1">
      <c r="B93" s="766" t="s">
        <v>875</v>
      </c>
      <c r="M93" s="1320"/>
    </row>
    <row r="94" spans="1:51" hidden="1">
      <c r="B94" s="766" t="s">
        <v>876</v>
      </c>
      <c r="M94" s="1320"/>
    </row>
    <row r="95" spans="1:51" ht="13.5">
      <c r="B95" s="768"/>
      <c r="C95" s="769"/>
      <c r="D95" s="770"/>
      <c r="F95" s="769"/>
      <c r="G95" s="770"/>
      <c r="L95" s="769"/>
      <c r="M95" s="1321"/>
      <c r="O95" s="769"/>
      <c r="P95" s="770"/>
    </row>
    <row r="96" spans="1:51">
      <c r="D96" s="769"/>
      <c r="G96" s="769"/>
      <c r="M96" s="769"/>
      <c r="P96" s="769"/>
    </row>
    <row r="98" spans="4:17">
      <c r="D98" s="771"/>
      <c r="E98" s="771"/>
      <c r="G98" s="771"/>
      <c r="H98" s="771"/>
      <c r="I98" s="771"/>
      <c r="J98" s="771"/>
      <c r="K98" s="771"/>
      <c r="M98" s="771"/>
      <c r="N98" s="771"/>
      <c r="P98" s="771"/>
      <c r="Q98" s="771"/>
    </row>
  </sheetData>
  <mergeCells count="10">
    <mergeCell ref="A4:Q4"/>
    <mergeCell ref="B5:N5"/>
    <mergeCell ref="A6:Q6"/>
    <mergeCell ref="A9:A10"/>
    <mergeCell ref="B9:B10"/>
    <mergeCell ref="C9:E9"/>
    <mergeCell ref="F9:H9"/>
    <mergeCell ref="O9:Q9"/>
    <mergeCell ref="I9:K9"/>
    <mergeCell ref="L9:M9"/>
  </mergeCells>
  <pageMargins left="0.47244094488188998" right="0.23622047244094499" top="0.31496062992126" bottom="0.47244094488188998" header="0.31496062992126" footer="0.196850393700787"/>
  <pageSetup paperSize="9" scale="85" fitToWidth="0" fitToHeight="0" orientation="landscape" r:id="rId1"/>
  <headerFooter differentFirst="1" alignWithMargins="0">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3"/>
  <sheetViews>
    <sheetView showZeros="0" workbookViewId="0">
      <selection activeCell="B6" sqref="B6"/>
    </sheetView>
  </sheetViews>
  <sheetFormatPr defaultColWidth="10.140625" defaultRowHeight="15"/>
  <cols>
    <col min="1" max="1" width="7.85546875" style="772" customWidth="1"/>
    <col min="2" max="2" width="70.7109375" style="772" customWidth="1"/>
    <col min="3" max="5" width="17" style="772" customWidth="1"/>
    <col min="6" max="6" width="15.85546875" style="772" hidden="1" customWidth="1"/>
    <col min="7" max="16384" width="10.140625" style="772"/>
  </cols>
  <sheetData>
    <row r="1" spans="1:6" ht="15.75">
      <c r="C1" s="699"/>
      <c r="D1" s="699"/>
      <c r="E1" s="699" t="s">
        <v>877</v>
      </c>
    </row>
    <row r="2" spans="1:6" ht="19.5" customHeight="1">
      <c r="A2" s="1502" t="s">
        <v>878</v>
      </c>
      <c r="B2" s="1502"/>
      <c r="C2" s="1502"/>
      <c r="D2" s="1502"/>
      <c r="E2" s="1502"/>
      <c r="F2" s="1502"/>
    </row>
    <row r="3" spans="1:6" ht="15.75">
      <c r="A3" s="1503" t="str">
        <f>'Chi NSĐP -Bieu 33-ok'!A6:Q6</f>
        <v>(Kèm theo Nghị quyết số 267/2020/NQ-HĐND ngày 09/7/2020 của HĐND tỉnh Quảng Ninh)</v>
      </c>
      <c r="B3" s="1503"/>
      <c r="C3" s="1503"/>
      <c r="D3" s="1503"/>
      <c r="E3" s="1503"/>
      <c r="F3" s="1503"/>
    </row>
    <row r="4" spans="1:6" ht="15.75">
      <c r="A4" s="773"/>
      <c r="B4" s="774"/>
      <c r="C4" s="774"/>
      <c r="D4" s="774"/>
      <c r="E4" s="774"/>
      <c r="F4" s="774"/>
    </row>
    <row r="5" spans="1:6" ht="15.75">
      <c r="C5" s="702"/>
      <c r="D5" s="702"/>
      <c r="E5" s="702" t="s">
        <v>710</v>
      </c>
    </row>
    <row r="6" spans="1:6" ht="78.75" customHeight="1">
      <c r="A6" s="775" t="s">
        <v>0</v>
      </c>
      <c r="B6" s="775" t="s">
        <v>879</v>
      </c>
      <c r="C6" s="775" t="s">
        <v>1541</v>
      </c>
      <c r="D6" s="775" t="s">
        <v>1542</v>
      </c>
      <c r="E6" s="775" t="s">
        <v>1543</v>
      </c>
      <c r="F6" s="775" t="s">
        <v>743</v>
      </c>
    </row>
    <row r="7" spans="1:6" ht="15.75" hidden="1">
      <c r="A7" s="775" t="s">
        <v>577</v>
      </c>
      <c r="B7" s="775" t="s">
        <v>580</v>
      </c>
      <c r="C7" s="775">
        <v>1</v>
      </c>
      <c r="D7" s="775">
        <v>2</v>
      </c>
      <c r="E7" s="775">
        <v>3</v>
      </c>
      <c r="F7" s="775" t="s">
        <v>880</v>
      </c>
    </row>
    <row r="8" spans="1:6" s="778" customFormat="1" ht="22.5" customHeight="1">
      <c r="A8" s="776"/>
      <c r="B8" s="776" t="s">
        <v>881</v>
      </c>
      <c r="C8" s="777">
        <v>19650821.755999997</v>
      </c>
      <c r="D8" s="777">
        <v>19837107</v>
      </c>
      <c r="E8" s="777">
        <v>19837107</v>
      </c>
      <c r="F8" s="777">
        <f>E8-D8</f>
        <v>0</v>
      </c>
    </row>
    <row r="9" spans="1:6" s="778" customFormat="1" ht="24.75" customHeight="1">
      <c r="A9" s="779" t="s">
        <v>577</v>
      </c>
      <c r="B9" s="780" t="s">
        <v>882</v>
      </c>
      <c r="C9" s="781">
        <v>3355054</v>
      </c>
      <c r="D9" s="782">
        <v>3541339</v>
      </c>
      <c r="E9" s="782">
        <v>3541339</v>
      </c>
      <c r="F9" s="781">
        <f t="shared" ref="F9:F47" si="0">E9-D9</f>
        <v>0</v>
      </c>
    </row>
    <row r="10" spans="1:6" s="778" customFormat="1" ht="27" customHeight="1">
      <c r="A10" s="779" t="s">
        <v>580</v>
      </c>
      <c r="B10" s="780" t="s">
        <v>883</v>
      </c>
      <c r="C10" s="781">
        <v>16295767.755999999</v>
      </c>
      <c r="D10" s="781">
        <v>16295768</v>
      </c>
      <c r="E10" s="781">
        <v>16295768</v>
      </c>
      <c r="F10" s="781">
        <f t="shared" si="0"/>
        <v>0</v>
      </c>
    </row>
    <row r="11" spans="1:6" s="786" customFormat="1" ht="21.75" customHeight="1">
      <c r="A11" s="783"/>
      <c r="B11" s="784" t="s">
        <v>504</v>
      </c>
      <c r="C11" s="785"/>
      <c r="D11" s="785"/>
      <c r="E11" s="785"/>
      <c r="F11" s="781">
        <f t="shared" si="0"/>
        <v>0</v>
      </c>
    </row>
    <row r="12" spans="1:6" s="778" customFormat="1" ht="21.75" customHeight="1">
      <c r="A12" s="779" t="s">
        <v>78</v>
      </c>
      <c r="B12" s="780" t="s">
        <v>884</v>
      </c>
      <c r="C12" s="781">
        <v>7021444</v>
      </c>
      <c r="D12" s="781">
        <v>7021444</v>
      </c>
      <c r="E12" s="781">
        <v>7704535.8190000001</v>
      </c>
      <c r="F12" s="781">
        <f t="shared" si="0"/>
        <v>683091.81900000013</v>
      </c>
    </row>
    <row r="13" spans="1:6" s="778" customFormat="1" ht="15.75" hidden="1">
      <c r="A13" s="779">
        <v>1</v>
      </c>
      <c r="B13" s="780" t="s">
        <v>885</v>
      </c>
      <c r="C13" s="787"/>
      <c r="D13" s="787"/>
      <c r="E13" s="787"/>
      <c r="F13" s="781">
        <f t="shared" si="0"/>
        <v>0</v>
      </c>
    </row>
    <row r="14" spans="1:6" s="778" customFormat="1" ht="15.75" hidden="1">
      <c r="A14" s="779" t="s">
        <v>633</v>
      </c>
      <c r="B14" s="780" t="s">
        <v>886</v>
      </c>
      <c r="C14" s="787"/>
      <c r="D14" s="787"/>
      <c r="E14" s="787"/>
      <c r="F14" s="781">
        <f t="shared" si="0"/>
        <v>0</v>
      </c>
    </row>
    <row r="15" spans="1:6" s="778" customFormat="1" ht="15.75" hidden="1">
      <c r="A15" s="779" t="s">
        <v>633</v>
      </c>
      <c r="B15" s="780" t="s">
        <v>887</v>
      </c>
      <c r="C15" s="787"/>
      <c r="D15" s="787"/>
      <c r="E15" s="787"/>
      <c r="F15" s="781">
        <f t="shared" si="0"/>
        <v>0</v>
      </c>
    </row>
    <row r="16" spans="1:6" s="778" customFormat="1" ht="15.75" hidden="1">
      <c r="A16" s="779" t="s">
        <v>633</v>
      </c>
      <c r="B16" s="780" t="s">
        <v>888</v>
      </c>
      <c r="C16" s="787"/>
      <c r="D16" s="787"/>
      <c r="E16" s="787"/>
      <c r="F16" s="781">
        <f t="shared" si="0"/>
        <v>0</v>
      </c>
    </row>
    <row r="17" spans="1:6" s="778" customFormat="1" ht="15.75" hidden="1">
      <c r="A17" s="779" t="s">
        <v>633</v>
      </c>
      <c r="B17" s="780" t="s">
        <v>889</v>
      </c>
      <c r="C17" s="787"/>
      <c r="D17" s="787"/>
      <c r="E17" s="787"/>
      <c r="F17" s="781">
        <f t="shared" si="0"/>
        <v>0</v>
      </c>
    </row>
    <row r="18" spans="1:6" s="778" customFormat="1" ht="15.75" hidden="1">
      <c r="A18" s="779" t="s">
        <v>633</v>
      </c>
      <c r="B18" s="780" t="s">
        <v>890</v>
      </c>
      <c r="C18" s="787"/>
      <c r="D18" s="787"/>
      <c r="E18" s="787"/>
      <c r="F18" s="781">
        <f t="shared" si="0"/>
        <v>0</v>
      </c>
    </row>
    <row r="19" spans="1:6" s="778" customFormat="1" ht="15.75" hidden="1">
      <c r="A19" s="779" t="s">
        <v>633</v>
      </c>
      <c r="B19" s="780" t="s">
        <v>891</v>
      </c>
      <c r="C19" s="787"/>
      <c r="D19" s="787"/>
      <c r="E19" s="787"/>
      <c r="F19" s="781">
        <f t="shared" si="0"/>
        <v>0</v>
      </c>
    </row>
    <row r="20" spans="1:6" s="778" customFormat="1" ht="15.75" hidden="1">
      <c r="A20" s="779" t="s">
        <v>633</v>
      </c>
      <c r="B20" s="780" t="s">
        <v>892</v>
      </c>
      <c r="C20" s="787"/>
      <c r="D20" s="787"/>
      <c r="E20" s="787"/>
      <c r="F20" s="781">
        <f t="shared" si="0"/>
        <v>0</v>
      </c>
    </row>
    <row r="21" spans="1:6" s="778" customFormat="1" ht="15.75" hidden="1">
      <c r="A21" s="779" t="s">
        <v>633</v>
      </c>
      <c r="B21" s="780" t="s">
        <v>893</v>
      </c>
      <c r="C21" s="787"/>
      <c r="D21" s="787"/>
      <c r="E21" s="787"/>
      <c r="F21" s="781">
        <f t="shared" si="0"/>
        <v>0</v>
      </c>
    </row>
    <row r="22" spans="1:6" s="778" customFormat="1" ht="15.75" hidden="1">
      <c r="A22" s="779" t="s">
        <v>633</v>
      </c>
      <c r="B22" s="780" t="s">
        <v>894</v>
      </c>
      <c r="C22" s="787"/>
      <c r="D22" s="787"/>
      <c r="E22" s="787"/>
      <c r="F22" s="781">
        <f t="shared" si="0"/>
        <v>0</v>
      </c>
    </row>
    <row r="23" spans="1:6" s="778" customFormat="1" ht="15.75" hidden="1">
      <c r="A23" s="779" t="s">
        <v>633</v>
      </c>
      <c r="B23" s="780" t="s">
        <v>895</v>
      </c>
      <c r="C23" s="787"/>
      <c r="D23" s="787"/>
      <c r="E23" s="787"/>
      <c r="F23" s="781">
        <f t="shared" si="0"/>
        <v>0</v>
      </c>
    </row>
    <row r="24" spans="1:6" s="778" customFormat="1" ht="15.75" hidden="1">
      <c r="A24" s="779" t="s">
        <v>633</v>
      </c>
      <c r="B24" s="780" t="s">
        <v>896</v>
      </c>
      <c r="C24" s="787"/>
      <c r="D24" s="787"/>
      <c r="E24" s="787"/>
      <c r="F24" s="781">
        <f t="shared" si="0"/>
        <v>0</v>
      </c>
    </row>
    <row r="25" spans="1:6" s="778" customFormat="1" ht="15.75" hidden="1">
      <c r="A25" s="779" t="s">
        <v>633</v>
      </c>
      <c r="B25" s="780" t="s">
        <v>897</v>
      </c>
      <c r="C25" s="787"/>
      <c r="D25" s="787"/>
      <c r="E25" s="787"/>
      <c r="F25" s="781">
        <f t="shared" si="0"/>
        <v>0</v>
      </c>
    </row>
    <row r="26" spans="1:6" s="778" customFormat="1" ht="15.75" hidden="1">
      <c r="A26" s="779" t="s">
        <v>633</v>
      </c>
      <c r="B26" s="780" t="s">
        <v>898</v>
      </c>
      <c r="C26" s="787"/>
      <c r="D26" s="787"/>
      <c r="E26" s="787"/>
      <c r="F26" s="781">
        <f t="shared" si="0"/>
        <v>0</v>
      </c>
    </row>
    <row r="27" spans="1:6" s="778" customFormat="1" ht="31.5" hidden="1">
      <c r="A27" s="779">
        <v>2</v>
      </c>
      <c r="B27" s="780" t="s">
        <v>899</v>
      </c>
      <c r="C27" s="787"/>
      <c r="D27" s="787"/>
      <c r="E27" s="787"/>
      <c r="F27" s="781">
        <f t="shared" si="0"/>
        <v>0</v>
      </c>
    </row>
    <row r="28" spans="1:6" s="778" customFormat="1" ht="15.75" hidden="1">
      <c r="A28" s="779">
        <v>3</v>
      </c>
      <c r="B28" s="780" t="s">
        <v>900</v>
      </c>
      <c r="C28" s="787"/>
      <c r="D28" s="787"/>
      <c r="E28" s="787"/>
      <c r="F28" s="781">
        <f t="shared" si="0"/>
        <v>0</v>
      </c>
    </row>
    <row r="29" spans="1:6" s="778" customFormat="1" ht="22.5" customHeight="1">
      <c r="A29" s="779" t="s">
        <v>79</v>
      </c>
      <c r="B29" s="780" t="s">
        <v>603</v>
      </c>
      <c r="C29" s="781">
        <v>8053729</v>
      </c>
      <c r="D29" s="781">
        <v>7952116.1399999997</v>
      </c>
      <c r="E29" s="781">
        <f>SUM(E30:E40)</f>
        <v>7269024.3209999995</v>
      </c>
      <c r="F29" s="781">
        <f t="shared" si="0"/>
        <v>-683091.81900000013</v>
      </c>
    </row>
    <row r="30" spans="1:6" ht="22.5" customHeight="1">
      <c r="A30" s="788" t="s">
        <v>633</v>
      </c>
      <c r="B30" s="789" t="s">
        <v>886</v>
      </c>
      <c r="C30" s="790">
        <v>1587788</v>
      </c>
      <c r="D30" s="790">
        <v>1147788</v>
      </c>
      <c r="E30" s="790">
        <v>997899</v>
      </c>
      <c r="F30" s="790">
        <f t="shared" si="0"/>
        <v>-149889</v>
      </c>
    </row>
    <row r="31" spans="1:6" ht="22.5" customHeight="1">
      <c r="A31" s="788" t="s">
        <v>633</v>
      </c>
      <c r="B31" s="789" t="s">
        <v>901</v>
      </c>
      <c r="C31" s="790">
        <v>1013265</v>
      </c>
      <c r="D31" s="790">
        <v>853265</v>
      </c>
      <c r="E31" s="790">
        <v>530061.69999999995</v>
      </c>
      <c r="F31" s="790">
        <f t="shared" si="0"/>
        <v>-323203.30000000005</v>
      </c>
    </row>
    <row r="32" spans="1:6" ht="22.5" customHeight="1">
      <c r="A32" s="788" t="s">
        <v>633</v>
      </c>
      <c r="B32" s="789" t="s">
        <v>902</v>
      </c>
      <c r="C32" s="790">
        <v>207000</v>
      </c>
      <c r="D32" s="790">
        <v>207000</v>
      </c>
      <c r="E32" s="790">
        <v>207000</v>
      </c>
      <c r="F32" s="790">
        <f t="shared" si="0"/>
        <v>0</v>
      </c>
    </row>
    <row r="33" spans="1:6" ht="22.5" customHeight="1">
      <c r="A33" s="788" t="s">
        <v>633</v>
      </c>
      <c r="B33" s="789" t="s">
        <v>890</v>
      </c>
      <c r="C33" s="790">
        <v>485589</v>
      </c>
      <c r="D33" s="790">
        <v>985589</v>
      </c>
      <c r="E33" s="790">
        <v>985589</v>
      </c>
      <c r="F33" s="790">
        <f t="shared" si="0"/>
        <v>0</v>
      </c>
    </row>
    <row r="34" spans="1:6" ht="22.5" customHeight="1">
      <c r="A34" s="788" t="s">
        <v>633</v>
      </c>
      <c r="B34" s="791" t="s">
        <v>840</v>
      </c>
      <c r="C34" s="790">
        <v>283627</v>
      </c>
      <c r="D34" s="790">
        <v>283627</v>
      </c>
      <c r="E34" s="790">
        <v>283627</v>
      </c>
      <c r="F34" s="790">
        <f t="shared" si="0"/>
        <v>0</v>
      </c>
    </row>
    <row r="35" spans="1:6" ht="22.5" customHeight="1">
      <c r="A35" s="788" t="s">
        <v>633</v>
      </c>
      <c r="B35" s="789" t="s">
        <v>894</v>
      </c>
      <c r="C35" s="790">
        <v>108860</v>
      </c>
      <c r="D35" s="790">
        <v>108860</v>
      </c>
      <c r="E35" s="790">
        <v>108860</v>
      </c>
      <c r="F35" s="790">
        <f t="shared" si="0"/>
        <v>0</v>
      </c>
    </row>
    <row r="36" spans="1:6" ht="22.5" customHeight="1">
      <c r="A36" s="788" t="s">
        <v>633</v>
      </c>
      <c r="B36" s="789" t="s">
        <v>895</v>
      </c>
      <c r="C36" s="790">
        <v>940709</v>
      </c>
      <c r="D36" s="790">
        <v>940709</v>
      </c>
      <c r="E36" s="790">
        <v>730709.48100000003</v>
      </c>
      <c r="F36" s="790">
        <f t="shared" si="0"/>
        <v>-209999.51899999997</v>
      </c>
    </row>
    <row r="37" spans="1:6" ht="22.5" customHeight="1">
      <c r="A37" s="788" t="s">
        <v>633</v>
      </c>
      <c r="B37" s="789" t="s">
        <v>903</v>
      </c>
      <c r="C37" s="790">
        <v>863628</v>
      </c>
      <c r="D37" s="790">
        <v>863628</v>
      </c>
      <c r="E37" s="790">
        <v>863628</v>
      </c>
      <c r="F37" s="781">
        <f t="shared" si="0"/>
        <v>0</v>
      </c>
    </row>
    <row r="38" spans="1:6" ht="22.5" customHeight="1">
      <c r="A38" s="788" t="s">
        <v>633</v>
      </c>
      <c r="B38" s="789" t="s">
        <v>857</v>
      </c>
      <c r="C38" s="790">
        <v>305541</v>
      </c>
      <c r="D38" s="790">
        <v>305541</v>
      </c>
      <c r="E38" s="790">
        <v>305541</v>
      </c>
      <c r="F38" s="781">
        <f t="shared" si="0"/>
        <v>0</v>
      </c>
    </row>
    <row r="39" spans="1:6" ht="22.5" customHeight="1">
      <c r="A39" s="788" t="s">
        <v>633</v>
      </c>
      <c r="B39" s="789" t="s">
        <v>904</v>
      </c>
      <c r="C39" s="790">
        <v>115533</v>
      </c>
      <c r="D39" s="790">
        <v>113920.14</v>
      </c>
      <c r="E39" s="790">
        <v>113920.14</v>
      </c>
      <c r="F39" s="781">
        <f t="shared" si="0"/>
        <v>0</v>
      </c>
    </row>
    <row r="40" spans="1:6" ht="22.5" customHeight="1">
      <c r="A40" s="788" t="s">
        <v>633</v>
      </c>
      <c r="B40" s="791" t="s">
        <v>905</v>
      </c>
      <c r="C40" s="790">
        <v>2142189</v>
      </c>
      <c r="D40" s="790">
        <v>2142189</v>
      </c>
      <c r="E40" s="790">
        <v>2142189</v>
      </c>
      <c r="F40" s="781">
        <f t="shared" si="0"/>
        <v>0</v>
      </c>
    </row>
    <row r="41" spans="1:6" s="778" customFormat="1" ht="22.5" customHeight="1">
      <c r="A41" s="779" t="s">
        <v>110</v>
      </c>
      <c r="B41" s="780" t="s">
        <v>906</v>
      </c>
      <c r="C41" s="781">
        <v>44693</v>
      </c>
      <c r="D41" s="781">
        <v>44693</v>
      </c>
      <c r="E41" s="781">
        <v>44693</v>
      </c>
      <c r="F41" s="781">
        <f t="shared" si="0"/>
        <v>0</v>
      </c>
    </row>
    <row r="42" spans="1:6" s="778" customFormat="1" ht="22.5" customHeight="1">
      <c r="A42" s="779" t="s">
        <v>111</v>
      </c>
      <c r="B42" s="780" t="s">
        <v>907</v>
      </c>
      <c r="C42" s="781">
        <v>21789.175999999999</v>
      </c>
      <c r="D42" s="781">
        <v>21789.175999999999</v>
      </c>
      <c r="E42" s="781">
        <v>21789.175999999999</v>
      </c>
      <c r="F42" s="781">
        <f t="shared" si="0"/>
        <v>0</v>
      </c>
    </row>
    <row r="43" spans="1:6" s="778" customFormat="1" ht="22.5" customHeight="1">
      <c r="A43" s="779" t="s">
        <v>114</v>
      </c>
      <c r="B43" s="780" t="s">
        <v>908</v>
      </c>
      <c r="C43" s="781">
        <v>1600</v>
      </c>
      <c r="D43" s="781">
        <v>1600</v>
      </c>
      <c r="E43" s="781">
        <v>1600</v>
      </c>
      <c r="F43" s="781">
        <f t="shared" si="0"/>
        <v>0</v>
      </c>
    </row>
    <row r="44" spans="1:6" s="778" customFormat="1" ht="22.5" customHeight="1">
      <c r="A44" s="779" t="s">
        <v>863</v>
      </c>
      <c r="B44" s="780" t="s">
        <v>909</v>
      </c>
      <c r="C44" s="781">
        <v>286413</v>
      </c>
      <c r="D44" s="781">
        <v>564134.65263999999</v>
      </c>
      <c r="E44" s="781">
        <v>564134.65263999999</v>
      </c>
      <c r="F44" s="781">
        <f t="shared" si="0"/>
        <v>0</v>
      </c>
    </row>
    <row r="45" spans="1:6" s="778" customFormat="1" ht="22.5" customHeight="1">
      <c r="A45" s="779" t="s">
        <v>866</v>
      </c>
      <c r="B45" s="780" t="s">
        <v>910</v>
      </c>
      <c r="C45" s="781">
        <v>2353030.58</v>
      </c>
      <c r="D45" s="781">
        <v>2176922</v>
      </c>
      <c r="E45" s="781">
        <v>2176922</v>
      </c>
      <c r="F45" s="781">
        <f t="shared" si="0"/>
        <v>0</v>
      </c>
    </row>
    <row r="46" spans="1:6" s="792" customFormat="1" ht="53.25" customHeight="1">
      <c r="A46" s="788"/>
      <c r="B46" s="791" t="s">
        <v>911</v>
      </c>
      <c r="C46" s="790">
        <v>1149109</v>
      </c>
      <c r="D46" s="790">
        <v>1149109</v>
      </c>
      <c r="E46" s="790">
        <v>1149109</v>
      </c>
      <c r="F46" s="781">
        <f t="shared" si="0"/>
        <v>0</v>
      </c>
    </row>
    <row r="47" spans="1:6" ht="23.25" customHeight="1">
      <c r="A47" s="779" t="s">
        <v>587</v>
      </c>
      <c r="B47" s="793" t="s">
        <v>872</v>
      </c>
      <c r="C47" s="781">
        <v>566093</v>
      </c>
      <c r="D47" s="781">
        <v>566093</v>
      </c>
      <c r="E47" s="781">
        <v>566093</v>
      </c>
      <c r="F47" s="781">
        <f t="shared" si="0"/>
        <v>0</v>
      </c>
    </row>
    <row r="48" spans="1:6" ht="25.5" hidden="1" customHeight="1">
      <c r="A48" s="794" t="s">
        <v>912</v>
      </c>
      <c r="B48" s="795"/>
      <c r="C48" s="795"/>
      <c r="D48" s="795"/>
      <c r="E48" s="795"/>
      <c r="F48" s="795"/>
    </row>
    <row r="49" spans="1:6" s="792" customFormat="1" ht="24" hidden="1" customHeight="1">
      <c r="A49" s="1504" t="s">
        <v>913</v>
      </c>
      <c r="B49" s="1504"/>
      <c r="C49" s="1504"/>
      <c r="D49" s="1504"/>
      <c r="E49" s="1504"/>
      <c r="F49" s="796"/>
    </row>
    <row r="50" spans="1:6" s="797" customFormat="1" ht="74.25" hidden="1" customHeight="1">
      <c r="A50" s="1504" t="s">
        <v>914</v>
      </c>
      <c r="B50" s="1504"/>
      <c r="C50" s="1504"/>
      <c r="D50" s="1504"/>
      <c r="E50" s="1504"/>
      <c r="F50" s="796"/>
    </row>
    <row r="51" spans="1:6" s="797" customFormat="1" ht="55.5" hidden="1" customHeight="1">
      <c r="A51" s="1504" t="s">
        <v>915</v>
      </c>
      <c r="B51" s="1504"/>
      <c r="C51" s="1504"/>
      <c r="D51" s="1504"/>
      <c r="E51" s="1504"/>
      <c r="F51" s="796"/>
    </row>
    <row r="52" spans="1:6" hidden="1">
      <c r="A52" s="795"/>
      <c r="B52" s="795"/>
      <c r="C52" s="795"/>
      <c r="D52" s="795"/>
      <c r="E52" s="795"/>
      <c r="F52" s="795"/>
    </row>
    <row r="53" spans="1:6">
      <c r="A53" s="798"/>
      <c r="B53" s="798"/>
      <c r="C53" s="798"/>
      <c r="D53" s="798"/>
      <c r="E53" s="798"/>
      <c r="F53" s="798"/>
    </row>
  </sheetData>
  <mergeCells count="5">
    <mergeCell ref="A2:F2"/>
    <mergeCell ref="A3:F3"/>
    <mergeCell ref="A49:E49"/>
    <mergeCell ref="A50:E50"/>
    <mergeCell ref="A51:E51"/>
  </mergeCells>
  <pageMargins left="0.47244094488188981" right="0.23622047244094491" top="0.6692913385826772" bottom="0.59055118110236227" header="0.31496062992125984" footer="0.31496062992125984"/>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26"/>
  <sheetViews>
    <sheetView zoomScale="85" zoomScaleNormal="85" workbookViewId="0">
      <pane xSplit="2" ySplit="10" topLeftCell="C11" activePane="bottomRight" state="frozen"/>
      <selection activeCell="K18" sqref="B18:K28"/>
      <selection pane="topRight" activeCell="K18" sqref="B18:K28"/>
      <selection pane="bottomLeft" activeCell="K18" sqref="B18:K28"/>
      <selection pane="bottomRight" activeCell="D16" sqref="D16"/>
    </sheetView>
  </sheetViews>
  <sheetFormatPr defaultColWidth="9.140625" defaultRowHeight="15"/>
  <cols>
    <col min="1" max="1" width="5.42578125" style="363" customWidth="1"/>
    <col min="2" max="2" width="48.28515625" style="7" customWidth="1"/>
    <col min="3" max="3" width="16.7109375" style="58" customWidth="1"/>
    <col min="4" max="4" width="25.7109375" style="24" customWidth="1"/>
    <col min="5" max="5" width="11.28515625" style="10" customWidth="1"/>
    <col min="6" max="6" width="11" style="10" customWidth="1"/>
    <col min="7" max="7" width="13" style="53" customWidth="1"/>
    <col min="8" max="8" width="15" style="53" customWidth="1"/>
    <col min="9" max="9" width="10.5703125" style="406" customWidth="1"/>
    <col min="10" max="10" width="13.7109375" style="410" customWidth="1"/>
    <col min="11" max="11" width="13.7109375" style="410" hidden="1" customWidth="1"/>
    <col min="12" max="12" width="13.140625" style="409" customWidth="1"/>
    <col min="13" max="13" width="15.5703125" style="425" customWidth="1"/>
    <col min="14" max="14" width="10.28515625" style="364" bestFit="1" customWidth="1"/>
    <col min="15" max="16384" width="9.140625" style="364"/>
  </cols>
  <sheetData>
    <row r="1" spans="1:18" ht="15" customHeight="1">
      <c r="A1" s="1332" t="s">
        <v>576</v>
      </c>
      <c r="B1" s="1332"/>
      <c r="C1" s="1332"/>
      <c r="D1" s="1332"/>
      <c r="E1" s="1332"/>
      <c r="F1" s="1332"/>
      <c r="G1" s="1332"/>
      <c r="H1" s="1332"/>
      <c r="I1" s="1332"/>
      <c r="J1" s="1332"/>
      <c r="K1" s="1332"/>
      <c r="L1" s="1332"/>
    </row>
    <row r="2" spans="1:18" ht="12" customHeight="1">
      <c r="A2" s="1346" t="str">
        <f>'PB1 0%'!A2:K2</f>
        <v>(Kèm theo Tờ trình số 4498/TTr-UBND ngày 03/7/2020 của UBND tỉnh)</v>
      </c>
      <c r="B2" s="1346"/>
      <c r="C2" s="1346"/>
      <c r="D2" s="1346"/>
      <c r="E2" s="1346"/>
      <c r="F2" s="1346"/>
      <c r="G2" s="1346"/>
      <c r="H2" s="1346"/>
      <c r="I2" s="1346"/>
      <c r="J2" s="1346"/>
      <c r="K2" s="1346"/>
      <c r="L2" s="1346"/>
    </row>
    <row r="3" spans="1:18" ht="15.75" customHeight="1">
      <c r="A3" s="1333"/>
      <c r="B3" s="1334"/>
      <c r="C3" s="59"/>
      <c r="H3" s="1335" t="s">
        <v>15</v>
      </c>
      <c r="I3" s="1335"/>
      <c r="J3" s="1335"/>
      <c r="K3" s="1335"/>
      <c r="L3" s="1335"/>
    </row>
    <row r="4" spans="1:18" ht="9" customHeight="1">
      <c r="A4" s="1336" t="s">
        <v>0</v>
      </c>
      <c r="B4" s="1339" t="s">
        <v>346</v>
      </c>
      <c r="C4" s="1339" t="s">
        <v>345</v>
      </c>
      <c r="D4" s="1339" t="s">
        <v>69</v>
      </c>
      <c r="E4" s="1342" t="s">
        <v>70</v>
      </c>
      <c r="F4" s="1342"/>
      <c r="G4" s="1343" t="s">
        <v>57</v>
      </c>
      <c r="H4" s="1343" t="s">
        <v>12</v>
      </c>
      <c r="I4" s="1325" t="s">
        <v>335</v>
      </c>
      <c r="J4" s="1328" t="s">
        <v>560</v>
      </c>
      <c r="K4" s="445"/>
      <c r="L4" s="1331" t="s">
        <v>77</v>
      </c>
    </row>
    <row r="5" spans="1:18" ht="12.75" hidden="1" customHeight="1">
      <c r="A5" s="1337"/>
      <c r="B5" s="1340"/>
      <c r="C5" s="1340"/>
      <c r="D5" s="1340"/>
      <c r="E5" s="1342"/>
      <c r="F5" s="1342"/>
      <c r="G5" s="1344"/>
      <c r="H5" s="1344"/>
      <c r="I5" s="1326"/>
      <c r="J5" s="1329"/>
      <c r="K5" s="444"/>
      <c r="L5" s="1331"/>
    </row>
    <row r="6" spans="1:18" ht="11.25" customHeight="1">
      <c r="A6" s="1337"/>
      <c r="B6" s="1340"/>
      <c r="C6" s="1340"/>
      <c r="D6" s="1340"/>
      <c r="E6" s="1342"/>
      <c r="F6" s="1342"/>
      <c r="G6" s="1344"/>
      <c r="H6" s="1344"/>
      <c r="I6" s="1326"/>
      <c r="J6" s="1329"/>
      <c r="K6" s="444" t="s">
        <v>478</v>
      </c>
      <c r="L6" s="1331"/>
    </row>
    <row r="7" spans="1:18" ht="9.75" hidden="1" customHeight="1">
      <c r="A7" s="1337"/>
      <c r="B7" s="1340"/>
      <c r="C7" s="1340"/>
      <c r="D7" s="1340"/>
      <c r="E7" s="1342"/>
      <c r="F7" s="1342"/>
      <c r="G7" s="1344"/>
      <c r="H7" s="1344"/>
      <c r="I7" s="1326"/>
      <c r="J7" s="1329"/>
      <c r="K7" s="444"/>
      <c r="L7" s="1331"/>
    </row>
    <row r="8" spans="1:18" ht="46.5" customHeight="1">
      <c r="A8" s="1338"/>
      <c r="B8" s="1341"/>
      <c r="C8" s="1341"/>
      <c r="D8" s="1341"/>
      <c r="E8" s="374" t="s">
        <v>71</v>
      </c>
      <c r="F8" s="374" t="s">
        <v>72</v>
      </c>
      <c r="G8" s="1345"/>
      <c r="H8" s="1345"/>
      <c r="I8" s="1327"/>
      <c r="J8" s="1330"/>
      <c r="K8" s="443"/>
      <c r="L8" s="1331"/>
    </row>
    <row r="9" spans="1:18" ht="24" customHeight="1">
      <c r="A9" s="13"/>
      <c r="B9" s="365"/>
      <c r="C9" s="365"/>
      <c r="D9" s="365"/>
      <c r="G9" s="54"/>
      <c r="H9" s="54"/>
      <c r="I9" s="375"/>
      <c r="J9" s="442"/>
      <c r="K9" s="442"/>
      <c r="L9" s="441"/>
    </row>
    <row r="10" spans="1:18" s="30" customFormat="1" ht="15.6" customHeight="1">
      <c r="A10" s="342"/>
      <c r="B10" s="343" t="s">
        <v>13</v>
      </c>
      <c r="C10" s="343"/>
      <c r="D10" s="343"/>
      <c r="E10" s="338">
        <f>SUBTOTAL(9,E12:E26)</f>
        <v>9488839</v>
      </c>
      <c r="F10" s="338">
        <f>SUBTOTAL(9,F12:F26)</f>
        <v>8717829</v>
      </c>
      <c r="G10" s="338">
        <f>SUBTOTAL(9,G11:G26)</f>
        <v>702000</v>
      </c>
      <c r="H10" s="338">
        <f>SUBTOTAL(9,H12:H26)</f>
        <v>28940</v>
      </c>
      <c r="I10" s="440">
        <f>H10/G10</f>
        <v>4.1225071225071228E-2</v>
      </c>
      <c r="J10" s="338">
        <f>SUBTOTAL(9,J12:J26)</f>
        <v>208900</v>
      </c>
      <c r="K10" s="338"/>
      <c r="L10" s="338"/>
      <c r="M10" s="562">
        <f>SUBTOTAL(9,M12:M26)</f>
        <v>11</v>
      </c>
      <c r="N10" s="31">
        <f>H10-287423</f>
        <v>-258483</v>
      </c>
    </row>
    <row r="11" spans="1:18" s="32" customFormat="1" ht="24.75" customHeight="1">
      <c r="A11" s="342" t="s">
        <v>78</v>
      </c>
      <c r="B11" s="504" t="s">
        <v>561</v>
      </c>
      <c r="C11" s="394"/>
      <c r="D11" s="394"/>
      <c r="E11" s="338"/>
      <c r="F11" s="338"/>
      <c r="G11" s="338">
        <f>SUBTOTAL(9,G12)</f>
        <v>30000</v>
      </c>
      <c r="H11" s="507"/>
      <c r="I11" s="440"/>
      <c r="J11" s="478"/>
      <c r="K11" s="478"/>
      <c r="L11" s="399"/>
      <c r="M11" s="378"/>
      <c r="N11" s="378"/>
      <c r="O11" s="400"/>
      <c r="P11" s="400"/>
      <c r="R11" s="33"/>
    </row>
    <row r="12" spans="1:18" s="30" customFormat="1" ht="33.6" customHeight="1">
      <c r="A12" s="346">
        <v>1</v>
      </c>
      <c r="B12" s="352" t="s">
        <v>56</v>
      </c>
      <c r="C12" s="347" t="s">
        <v>38</v>
      </c>
      <c r="D12" s="347"/>
      <c r="E12" s="348"/>
      <c r="F12" s="348"/>
      <c r="G12" s="349">
        <v>30000</v>
      </c>
      <c r="H12" s="349">
        <v>476</v>
      </c>
      <c r="I12" s="413">
        <f>H12/G12</f>
        <v>1.5866666666666668E-2</v>
      </c>
      <c r="J12" s="424"/>
      <c r="K12" s="424"/>
      <c r="L12" s="389" t="s">
        <v>562</v>
      </c>
      <c r="M12" s="152">
        <v>1</v>
      </c>
      <c r="P12" s="31"/>
      <c r="Q12" s="31"/>
    </row>
    <row r="13" spans="1:18" s="428" customFormat="1" ht="23.25" customHeight="1">
      <c r="A13" s="439" t="s">
        <v>79</v>
      </c>
      <c r="B13" s="438" t="s">
        <v>350</v>
      </c>
      <c r="C13" s="437"/>
      <c r="D13" s="437"/>
      <c r="E13" s="436"/>
      <c r="F13" s="436"/>
      <c r="G13" s="338">
        <f>SUBTOTAL(9,G14)</f>
        <v>20000</v>
      </c>
      <c r="H13" s="435"/>
      <c r="I13" s="434"/>
      <c r="J13" s="433"/>
      <c r="K13" s="433"/>
      <c r="L13" s="432"/>
      <c r="M13" s="431"/>
      <c r="N13" s="431"/>
      <c r="O13" s="430"/>
      <c r="P13" s="430"/>
      <c r="Q13" s="429"/>
    </row>
    <row r="14" spans="1:18" s="30" customFormat="1" ht="45">
      <c r="A14" s="346">
        <v>1</v>
      </c>
      <c r="B14" s="352" t="s">
        <v>554</v>
      </c>
      <c r="C14" s="347" t="s">
        <v>38</v>
      </c>
      <c r="D14" s="347" t="s">
        <v>290</v>
      </c>
      <c r="E14" s="348">
        <v>861404</v>
      </c>
      <c r="F14" s="348">
        <v>506274</v>
      </c>
      <c r="G14" s="349">
        <v>20000</v>
      </c>
      <c r="H14" s="349">
        <v>2267</v>
      </c>
      <c r="I14" s="413">
        <f>H14/G14</f>
        <v>0.11335000000000001</v>
      </c>
      <c r="J14" s="424">
        <v>6000</v>
      </c>
      <c r="K14" s="424"/>
      <c r="L14" s="411" t="s">
        <v>351</v>
      </c>
      <c r="M14" s="152">
        <v>1</v>
      </c>
      <c r="P14" s="31"/>
      <c r="Q14" s="31"/>
    </row>
    <row r="15" spans="1:18" s="416" customFormat="1" ht="25.5" customHeight="1">
      <c r="A15" s="342" t="s">
        <v>110</v>
      </c>
      <c r="B15" s="423" t="s">
        <v>575</v>
      </c>
      <c r="C15" s="343"/>
      <c r="D15" s="343"/>
      <c r="E15" s="422"/>
      <c r="F15" s="422"/>
      <c r="G15" s="338">
        <f>SUBTOTAL(9,G16:G18)</f>
        <v>392000</v>
      </c>
      <c r="H15" s="421"/>
      <c r="I15" s="420"/>
      <c r="J15" s="419"/>
      <c r="K15" s="419"/>
      <c r="L15" s="418"/>
      <c r="M15" s="427"/>
      <c r="P15" s="417"/>
      <c r="Q15" s="417"/>
    </row>
    <row r="16" spans="1:18" s="1" customFormat="1" ht="90">
      <c r="A16" s="346">
        <v>1</v>
      </c>
      <c r="B16" s="352" t="s">
        <v>73</v>
      </c>
      <c r="C16" s="347" t="s">
        <v>68</v>
      </c>
      <c r="D16" s="347" t="s">
        <v>74</v>
      </c>
      <c r="E16" s="348">
        <v>6416034</v>
      </c>
      <c r="F16" s="348">
        <v>6299371</v>
      </c>
      <c r="G16" s="349">
        <v>120000</v>
      </c>
      <c r="H16" s="349">
        <v>2989</v>
      </c>
      <c r="I16" s="413">
        <f>H16/G16</f>
        <v>2.4908333333333334E-2</v>
      </c>
      <c r="J16" s="424"/>
      <c r="K16" s="424"/>
      <c r="L16" s="389" t="s">
        <v>562</v>
      </c>
      <c r="M16" s="425">
        <v>1</v>
      </c>
    </row>
    <row r="17" spans="1:21" s="1" customFormat="1" ht="45">
      <c r="A17" s="346">
        <v>2</v>
      </c>
      <c r="B17" s="352" t="s">
        <v>208</v>
      </c>
      <c r="C17" s="347" t="s">
        <v>574</v>
      </c>
      <c r="D17" s="347" t="s">
        <v>209</v>
      </c>
      <c r="E17" s="348">
        <v>417677</v>
      </c>
      <c r="F17" s="348">
        <v>188492</v>
      </c>
      <c r="G17" s="349">
        <v>50000</v>
      </c>
      <c r="H17" s="349">
        <v>46</v>
      </c>
      <c r="I17" s="413">
        <f>H17/G17</f>
        <v>9.2000000000000003E-4</v>
      </c>
      <c r="J17" s="424"/>
      <c r="K17" s="424"/>
      <c r="L17" s="389" t="s">
        <v>562</v>
      </c>
      <c r="M17" s="425">
        <v>1</v>
      </c>
    </row>
    <row r="18" spans="1:21" s="1" customFormat="1" ht="49.5" customHeight="1">
      <c r="A18" s="346">
        <v>3</v>
      </c>
      <c r="B18" s="352" t="s">
        <v>342</v>
      </c>
      <c r="C18" s="347" t="s">
        <v>573</v>
      </c>
      <c r="D18" s="347" t="s">
        <v>343</v>
      </c>
      <c r="E18" s="348">
        <v>472859</v>
      </c>
      <c r="F18" s="348">
        <v>472859</v>
      </c>
      <c r="G18" s="349">
        <v>222000</v>
      </c>
      <c r="H18" s="349">
        <v>21272</v>
      </c>
      <c r="I18" s="413">
        <f>H18/G18</f>
        <v>9.5819819819819824E-2</v>
      </c>
      <c r="J18" s="424"/>
      <c r="K18" s="424"/>
      <c r="L18" s="389" t="s">
        <v>562</v>
      </c>
      <c r="M18" s="426">
        <v>1</v>
      </c>
      <c r="N18" s="426">
        <v>1</v>
      </c>
      <c r="O18" s="426"/>
      <c r="Q18" s="6"/>
    </row>
    <row r="19" spans="1:21" s="30" customFormat="1" ht="33" customHeight="1">
      <c r="A19" s="342" t="s">
        <v>111</v>
      </c>
      <c r="B19" s="393" t="s">
        <v>567</v>
      </c>
      <c r="C19" s="347"/>
      <c r="D19" s="347"/>
      <c r="E19" s="348"/>
      <c r="F19" s="348"/>
      <c r="G19" s="338">
        <f>SUBTOTAL(9,G20:G23)</f>
        <v>56000</v>
      </c>
      <c r="H19" s="349"/>
      <c r="I19" s="413"/>
      <c r="J19" s="424"/>
      <c r="K19" s="424"/>
      <c r="L19" s="411"/>
      <c r="M19" s="152"/>
      <c r="P19" s="31"/>
      <c r="Q19" s="31"/>
    </row>
    <row r="20" spans="1:21" s="1" customFormat="1" ht="30">
      <c r="A20" s="346">
        <v>1</v>
      </c>
      <c r="B20" s="352" t="s">
        <v>117</v>
      </c>
      <c r="C20" s="347" t="s">
        <v>3</v>
      </c>
      <c r="D20" s="347" t="s">
        <v>118</v>
      </c>
      <c r="E20" s="348">
        <v>237546</v>
      </c>
      <c r="F20" s="348">
        <v>237546</v>
      </c>
      <c r="G20" s="349">
        <v>6000</v>
      </c>
      <c r="H20" s="349">
        <v>600</v>
      </c>
      <c r="I20" s="413">
        <f>H20/G20</f>
        <v>0.1</v>
      </c>
      <c r="J20" s="424"/>
      <c r="K20" s="424"/>
      <c r="L20" s="389" t="s">
        <v>562</v>
      </c>
      <c r="M20" s="425">
        <v>1</v>
      </c>
      <c r="N20" s="3"/>
    </row>
    <row r="21" spans="1:21" s="30" customFormat="1" ht="30">
      <c r="A21" s="346">
        <v>2</v>
      </c>
      <c r="B21" s="352" t="s">
        <v>44</v>
      </c>
      <c r="C21" s="347" t="s">
        <v>42</v>
      </c>
      <c r="D21" s="347" t="s">
        <v>312</v>
      </c>
      <c r="E21" s="348">
        <v>45626</v>
      </c>
      <c r="F21" s="348">
        <v>45626</v>
      </c>
      <c r="G21" s="349">
        <v>7000</v>
      </c>
      <c r="H21" s="349">
        <v>209</v>
      </c>
      <c r="I21" s="413">
        <f>H21/G21</f>
        <v>2.9857142857142856E-2</v>
      </c>
      <c r="J21" s="424"/>
      <c r="K21" s="424"/>
      <c r="L21" s="389" t="s">
        <v>562</v>
      </c>
      <c r="M21" s="152">
        <v>1</v>
      </c>
      <c r="P21" s="31"/>
      <c r="Q21" s="31"/>
    </row>
    <row r="22" spans="1:21" s="32" customFormat="1" ht="47.25" customHeight="1">
      <c r="A22" s="346">
        <v>3</v>
      </c>
      <c r="B22" s="382" t="s">
        <v>253</v>
      </c>
      <c r="C22" s="383" t="s">
        <v>31</v>
      </c>
      <c r="D22" s="383" t="s">
        <v>254</v>
      </c>
      <c r="E22" s="384">
        <v>96000</v>
      </c>
      <c r="F22" s="384">
        <v>67200</v>
      </c>
      <c r="G22" s="385">
        <v>33000</v>
      </c>
      <c r="H22" s="386">
        <v>10</v>
      </c>
      <c r="I22" s="387">
        <f>H22/G22</f>
        <v>3.0303030303030303E-4</v>
      </c>
      <c r="J22" s="412"/>
      <c r="K22" s="412"/>
      <c r="L22" s="389" t="s">
        <v>562</v>
      </c>
      <c r="M22" s="390">
        <v>1</v>
      </c>
      <c r="N22" s="390"/>
      <c r="O22" s="391"/>
      <c r="P22" s="391"/>
      <c r="T22" s="33"/>
      <c r="U22" s="33"/>
    </row>
    <row r="23" spans="1:21" s="30" customFormat="1" ht="45">
      <c r="A23" s="346">
        <v>4</v>
      </c>
      <c r="B23" s="352" t="s">
        <v>291</v>
      </c>
      <c r="C23" s="347" t="s">
        <v>38</v>
      </c>
      <c r="D23" s="347" t="s">
        <v>292</v>
      </c>
      <c r="E23" s="348">
        <v>116696</v>
      </c>
      <c r="F23" s="348">
        <v>85696</v>
      </c>
      <c r="G23" s="349">
        <v>10000</v>
      </c>
      <c r="H23" s="349">
        <v>1000</v>
      </c>
      <c r="I23" s="413">
        <f>H23/G23</f>
        <v>0.1</v>
      </c>
      <c r="J23" s="424"/>
      <c r="K23" s="424"/>
      <c r="L23" s="389" t="s">
        <v>562</v>
      </c>
      <c r="M23" s="152">
        <v>1</v>
      </c>
      <c r="P23" s="31"/>
      <c r="Q23" s="31"/>
    </row>
    <row r="24" spans="1:21" s="416" customFormat="1" ht="24.75" customHeight="1">
      <c r="A24" s="392" t="s">
        <v>114</v>
      </c>
      <c r="B24" s="423" t="s">
        <v>572</v>
      </c>
      <c r="C24" s="343"/>
      <c r="D24" s="343"/>
      <c r="E24" s="422"/>
      <c r="F24" s="422"/>
      <c r="G24" s="338">
        <f>SUBTOTAL(9,G25:G26)</f>
        <v>204000</v>
      </c>
      <c r="H24" s="421"/>
      <c r="I24" s="420"/>
      <c r="J24" s="419"/>
      <c r="K24" s="419"/>
      <c r="L24" s="418"/>
      <c r="M24" s="427"/>
      <c r="P24" s="417"/>
      <c r="Q24" s="417"/>
    </row>
    <row r="25" spans="1:21" s="1" customFormat="1" ht="45">
      <c r="A25" s="346">
        <v>1</v>
      </c>
      <c r="B25" s="382" t="s">
        <v>135</v>
      </c>
      <c r="C25" s="383" t="s">
        <v>3</v>
      </c>
      <c r="D25" s="383" t="s">
        <v>136</v>
      </c>
      <c r="E25" s="384">
        <v>790765</v>
      </c>
      <c r="F25" s="384">
        <v>790765</v>
      </c>
      <c r="G25" s="385">
        <v>195000</v>
      </c>
      <c r="H25" s="386">
        <v>16</v>
      </c>
      <c r="I25" s="387">
        <f>H25/G25</f>
        <v>8.2051282051282047E-5</v>
      </c>
      <c r="J25" s="412">
        <v>194000</v>
      </c>
      <c r="K25" s="412">
        <v>194984</v>
      </c>
      <c r="L25" s="389"/>
      <c r="M25" s="415">
        <v>1</v>
      </c>
      <c r="N25" s="390"/>
      <c r="O25" s="391"/>
      <c r="P25" s="391"/>
      <c r="R25" s="3"/>
    </row>
    <row r="26" spans="1:21" s="30" customFormat="1" ht="30">
      <c r="A26" s="414">
        <v>2</v>
      </c>
      <c r="B26" s="352" t="s">
        <v>43</v>
      </c>
      <c r="C26" s="347" t="s">
        <v>42</v>
      </c>
      <c r="D26" s="347" t="s">
        <v>311</v>
      </c>
      <c r="E26" s="348">
        <v>34232</v>
      </c>
      <c r="F26" s="348">
        <v>24000</v>
      </c>
      <c r="G26" s="349">
        <v>9000</v>
      </c>
      <c r="H26" s="349">
        <v>55</v>
      </c>
      <c r="I26" s="413">
        <f>H26/G26</f>
        <v>6.1111111111111114E-3</v>
      </c>
      <c r="J26" s="412">
        <v>8900</v>
      </c>
      <c r="K26" s="412">
        <v>8945</v>
      </c>
      <c r="L26" s="411"/>
      <c r="M26" s="353">
        <v>1</v>
      </c>
      <c r="P26" s="31"/>
      <c r="Q26" s="31"/>
    </row>
  </sheetData>
  <autoFilter ref="A9:I26"/>
  <mergeCells count="14">
    <mergeCell ref="A1:L1"/>
    <mergeCell ref="A3:B3"/>
    <mergeCell ref="A4:A8"/>
    <mergeCell ref="B4:B8"/>
    <mergeCell ref="D4:D8"/>
    <mergeCell ref="E4:F7"/>
    <mergeCell ref="G4:G8"/>
    <mergeCell ref="A2:L2"/>
    <mergeCell ref="H4:H8"/>
    <mergeCell ref="H3:L3"/>
    <mergeCell ref="C4:C8"/>
    <mergeCell ref="J4:J8"/>
    <mergeCell ref="I4:I8"/>
    <mergeCell ref="L4:L8"/>
  </mergeCells>
  <printOptions horizontalCentered="1"/>
  <pageMargins left="0" right="0" top="0.11811023622047245" bottom="0.11811023622047245" header="0.11811023622047245" footer="0.11811023622047245"/>
  <pageSetup paperSize="9" scale="77" orientation="landscape" r:id="rId1"/>
  <headerFooter differentFirst="1" alignWithMargins="0">
    <oddFooter>&amp;C&amp;P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AG483"/>
  <sheetViews>
    <sheetView showZeros="0" workbookViewId="0">
      <pane xSplit="15" ySplit="8" topLeftCell="T9" activePane="bottomRight" state="frozen"/>
      <selection activeCell="I72" sqref="I72"/>
      <selection pane="topRight" activeCell="I72" sqref="I72"/>
      <selection pane="bottomLeft" activeCell="I72" sqref="I72"/>
      <selection pane="bottomRight" activeCell="A3" sqref="A3:AC3"/>
    </sheetView>
  </sheetViews>
  <sheetFormatPr defaultColWidth="14.85546875" defaultRowHeight="12.75"/>
  <cols>
    <col min="1" max="1" width="6.42578125" style="799" customWidth="1"/>
    <col min="2" max="2" width="35" style="800" customWidth="1"/>
    <col min="3" max="3" width="11" style="800" hidden="1" customWidth="1"/>
    <col min="4" max="4" width="10.42578125" style="800" hidden="1" customWidth="1"/>
    <col min="5" max="5" width="11.85546875" style="800" hidden="1" customWidth="1"/>
    <col min="6" max="6" width="9.7109375" style="800" hidden="1" customWidth="1"/>
    <col min="7" max="7" width="11.85546875" style="800" hidden="1" customWidth="1"/>
    <col min="8" max="8" width="11.28515625" style="800" hidden="1" customWidth="1"/>
    <col min="9" max="9" width="13" style="800" hidden="1" customWidth="1"/>
    <col min="10" max="10" width="13" style="801" hidden="1" customWidth="1"/>
    <col min="11" max="11" width="11.85546875" style="800" hidden="1" customWidth="1"/>
    <col min="12" max="12" width="9.7109375" style="800" hidden="1" customWidth="1"/>
    <col min="13" max="13" width="11.85546875" style="802" hidden="1" customWidth="1"/>
    <col min="14" max="14" width="11.28515625" style="801" hidden="1" customWidth="1"/>
    <col min="15" max="15" width="25.7109375" style="799" hidden="1" customWidth="1"/>
    <col min="16" max="16" width="13.85546875" style="799" customWidth="1"/>
    <col min="17" max="17" width="11.140625" style="799" customWidth="1"/>
    <col min="18" max="18" width="8.85546875" style="799" customWidth="1"/>
    <col min="19" max="19" width="12.140625" style="799" customWidth="1"/>
    <col min="20" max="20" width="11.28515625" style="799" customWidth="1"/>
    <col min="21" max="21" width="11.85546875" style="799" customWidth="1"/>
    <col min="22" max="22" width="10.5703125" style="799" customWidth="1"/>
    <col min="23" max="23" width="12" style="799" customWidth="1"/>
    <col min="24" max="25" width="11.42578125" style="799" customWidth="1"/>
    <col min="26" max="26" width="11.5703125" style="799" customWidth="1"/>
    <col min="27" max="27" width="14.42578125" style="799" customWidth="1"/>
    <col min="28" max="28" width="11.5703125" style="799" customWidth="1"/>
    <col min="29" max="29" width="12.28515625" style="799" customWidth="1"/>
    <col min="30" max="30" width="12" style="800" hidden="1" customWidth="1"/>
    <col min="31" max="32" width="14.85546875" style="800" hidden="1" customWidth="1"/>
    <col min="33" max="16384" width="14.85546875" style="800"/>
  </cols>
  <sheetData>
    <row r="1" spans="1:33" ht="13.5">
      <c r="N1" s="803" t="s">
        <v>916</v>
      </c>
      <c r="AC1" s="804" t="s">
        <v>917</v>
      </c>
    </row>
    <row r="2" spans="1:33" s="806" customFormat="1" ht="15" customHeight="1">
      <c r="A2" s="1526" t="s">
        <v>918</v>
      </c>
      <c r="B2" s="1526"/>
      <c r="C2" s="1526"/>
      <c r="D2" s="1526"/>
      <c r="E2" s="1526"/>
      <c r="F2" s="1526"/>
      <c r="G2" s="1526"/>
      <c r="H2" s="1526"/>
      <c r="I2" s="1526"/>
      <c r="J2" s="1526"/>
      <c r="K2" s="1526"/>
      <c r="L2" s="1526"/>
      <c r="M2" s="1526"/>
      <c r="N2" s="1526"/>
      <c r="O2" s="1526"/>
      <c r="P2" s="1526"/>
      <c r="Q2" s="1526"/>
      <c r="R2" s="1526"/>
      <c r="S2" s="1526"/>
      <c r="T2" s="1526"/>
      <c r="U2" s="1526"/>
      <c r="V2" s="1526"/>
      <c r="W2" s="1526"/>
      <c r="X2" s="1526"/>
      <c r="Y2" s="1526"/>
      <c r="Z2" s="1526"/>
      <c r="AA2" s="1526"/>
      <c r="AB2" s="1526"/>
      <c r="AC2" s="1526"/>
      <c r="AD2" s="805"/>
      <c r="AE2" s="805"/>
      <c r="AF2" s="805"/>
      <c r="AG2" s="805"/>
    </row>
    <row r="3" spans="1:33" ht="14.25" customHeight="1">
      <c r="A3" s="1527" t="str">
        <f>'Bieu 34-ND31-ok'!A3:F3</f>
        <v>(Kèm theo Nghị quyết số 267/2020/NQ-HĐND ngày 09/7/2020 của HĐND tỉnh Quảng Ninh)</v>
      </c>
      <c r="B3" s="1527"/>
      <c r="C3" s="1527"/>
      <c r="D3" s="1527"/>
      <c r="E3" s="1527"/>
      <c r="F3" s="1527"/>
      <c r="G3" s="1527"/>
      <c r="H3" s="1527"/>
      <c r="I3" s="1527"/>
      <c r="J3" s="1527"/>
      <c r="K3" s="1527"/>
      <c r="L3" s="1527"/>
      <c r="M3" s="1527"/>
      <c r="N3" s="1527"/>
      <c r="O3" s="1527"/>
      <c r="P3" s="1527"/>
      <c r="Q3" s="1527"/>
      <c r="R3" s="1527"/>
      <c r="S3" s="1527"/>
      <c r="T3" s="1527"/>
      <c r="U3" s="1527"/>
      <c r="V3" s="1527"/>
      <c r="W3" s="1527"/>
      <c r="X3" s="1527"/>
      <c r="Y3" s="1527"/>
      <c r="Z3" s="1527"/>
      <c r="AA3" s="1527"/>
      <c r="AB3" s="1527"/>
      <c r="AC3" s="1527"/>
    </row>
    <row r="5" spans="1:33">
      <c r="A5" s="807"/>
      <c r="C5" s="801"/>
      <c r="D5" s="801"/>
      <c r="E5" s="801"/>
      <c r="F5" s="801"/>
      <c r="G5" s="801"/>
      <c r="J5" s="801">
        <v>-0.39745941897854209</v>
      </c>
      <c r="K5" s="801">
        <v>-1.2554391999728978</v>
      </c>
      <c r="L5" s="801">
        <v>-0.39745941880391911</v>
      </c>
      <c r="M5" s="801">
        <v>-0.38199999998323619</v>
      </c>
      <c r="O5" s="808" t="s">
        <v>919</v>
      </c>
      <c r="P5" s="808"/>
      <c r="Q5" s="809">
        <v>0</v>
      </c>
      <c r="R5" s="808"/>
      <c r="S5" s="809">
        <v>0</v>
      </c>
      <c r="T5" s="809">
        <v>0</v>
      </c>
      <c r="U5" s="809">
        <v>0</v>
      </c>
      <c r="V5" s="809">
        <v>0</v>
      </c>
      <c r="W5" s="808"/>
      <c r="X5" s="808"/>
      <c r="Y5" s="809">
        <v>0</v>
      </c>
      <c r="Z5" s="809">
        <v>0</v>
      </c>
      <c r="AA5" s="810">
        <v>-0.45399999991059303</v>
      </c>
      <c r="AB5" s="809"/>
      <c r="AC5" s="811" t="s">
        <v>919</v>
      </c>
    </row>
    <row r="6" spans="1:33" s="812" customFormat="1" ht="18" customHeight="1">
      <c r="A6" s="1516" t="s">
        <v>0</v>
      </c>
      <c r="B6" s="1516" t="s">
        <v>879</v>
      </c>
      <c r="C6" s="1528" t="s">
        <v>920</v>
      </c>
      <c r="D6" s="1529"/>
      <c r="E6" s="1529"/>
      <c r="F6" s="1529"/>
      <c r="G6" s="1529"/>
      <c r="H6" s="1529"/>
      <c r="I6" s="1528" t="s">
        <v>921</v>
      </c>
      <c r="J6" s="1529"/>
      <c r="K6" s="1529"/>
      <c r="L6" s="1529"/>
      <c r="M6" s="1529"/>
      <c r="N6" s="1529"/>
      <c r="O6" s="1516" t="s">
        <v>77</v>
      </c>
      <c r="P6" s="1516" t="s">
        <v>361</v>
      </c>
      <c r="Q6" s="1516" t="s">
        <v>888</v>
      </c>
      <c r="R6" s="1516" t="s">
        <v>922</v>
      </c>
      <c r="S6" s="1516" t="s">
        <v>923</v>
      </c>
      <c r="T6" s="1516" t="s">
        <v>887</v>
      </c>
      <c r="U6" s="1516" t="s">
        <v>924</v>
      </c>
      <c r="V6" s="1516" t="s">
        <v>925</v>
      </c>
      <c r="W6" s="1516" t="s">
        <v>926</v>
      </c>
      <c r="X6" s="1516" t="s">
        <v>927</v>
      </c>
      <c r="Y6" s="1516" t="s">
        <v>928</v>
      </c>
      <c r="Z6" s="1516" t="s">
        <v>929</v>
      </c>
      <c r="AA6" s="1516" t="s">
        <v>930</v>
      </c>
      <c r="AB6" s="1516" t="s">
        <v>931</v>
      </c>
      <c r="AC6" s="1516" t="s">
        <v>858</v>
      </c>
    </row>
    <row r="7" spans="1:33" s="813" customFormat="1" ht="20.25" customHeight="1">
      <c r="A7" s="1517"/>
      <c r="B7" s="1517"/>
      <c r="C7" s="1516" t="s">
        <v>361</v>
      </c>
      <c r="D7" s="1530" t="s">
        <v>932</v>
      </c>
      <c r="E7" s="1520"/>
      <c r="F7" s="1521"/>
      <c r="G7" s="1531" t="s">
        <v>933</v>
      </c>
      <c r="H7" s="1531" t="s">
        <v>934</v>
      </c>
      <c r="I7" s="1531" t="s">
        <v>361</v>
      </c>
      <c r="J7" s="1519" t="s">
        <v>932</v>
      </c>
      <c r="K7" s="1520"/>
      <c r="L7" s="1521"/>
      <c r="M7" s="1522" t="s">
        <v>933</v>
      </c>
      <c r="N7" s="1524" t="s">
        <v>934</v>
      </c>
      <c r="O7" s="1517"/>
      <c r="P7" s="1517"/>
      <c r="Q7" s="1517"/>
      <c r="R7" s="1517"/>
      <c r="S7" s="1517"/>
      <c r="T7" s="1517"/>
      <c r="U7" s="1517"/>
      <c r="V7" s="1517"/>
      <c r="W7" s="1517"/>
      <c r="X7" s="1517"/>
      <c r="Y7" s="1517"/>
      <c r="Z7" s="1517"/>
      <c r="AA7" s="1517"/>
      <c r="AB7" s="1517"/>
      <c r="AC7" s="1517"/>
    </row>
    <row r="8" spans="1:33" s="813" customFormat="1" ht="32.25" customHeight="1">
      <c r="A8" s="1518"/>
      <c r="B8" s="1518"/>
      <c r="C8" s="1518"/>
      <c r="D8" s="814" t="s">
        <v>361</v>
      </c>
      <c r="E8" s="814" t="s">
        <v>935</v>
      </c>
      <c r="F8" s="814" t="s">
        <v>936</v>
      </c>
      <c r="G8" s="1518"/>
      <c r="H8" s="1518"/>
      <c r="I8" s="1518"/>
      <c r="J8" s="815" t="s">
        <v>361</v>
      </c>
      <c r="K8" s="814" t="s">
        <v>935</v>
      </c>
      <c r="L8" s="814" t="s">
        <v>936</v>
      </c>
      <c r="M8" s="1523"/>
      <c r="N8" s="1525"/>
      <c r="O8" s="1518"/>
      <c r="P8" s="1518"/>
      <c r="Q8" s="1518"/>
      <c r="R8" s="1518"/>
      <c r="S8" s="1518"/>
      <c r="T8" s="1518"/>
      <c r="U8" s="1518"/>
      <c r="V8" s="1518"/>
      <c r="W8" s="1518"/>
      <c r="X8" s="1518"/>
      <c r="Y8" s="1518"/>
      <c r="Z8" s="1518"/>
      <c r="AA8" s="1518"/>
      <c r="AB8" s="1518"/>
      <c r="AC8" s="1518"/>
    </row>
    <row r="9" spans="1:33" s="820" customFormat="1" ht="17.25" customHeight="1">
      <c r="A9" s="816"/>
      <c r="B9" s="816" t="s">
        <v>361</v>
      </c>
      <c r="C9" s="817">
        <v>5410472.9153839797</v>
      </c>
      <c r="D9" s="817">
        <v>1096183.7128839835</v>
      </c>
      <c r="E9" s="817">
        <v>1031186.5361753819</v>
      </c>
      <c r="F9" s="817">
        <v>64997.176708601648</v>
      </c>
      <c r="G9" s="817">
        <v>286721.59999999998</v>
      </c>
      <c r="H9" s="817">
        <v>4027567.6025</v>
      </c>
      <c r="I9" s="817">
        <v>5783261</v>
      </c>
      <c r="J9" s="817">
        <v>1141587</v>
      </c>
      <c r="K9" s="817">
        <v>1076189.9282536171</v>
      </c>
      <c r="L9" s="817">
        <v>65397.071746382862</v>
      </c>
      <c r="M9" s="817">
        <v>325370</v>
      </c>
      <c r="N9" s="817">
        <v>4316304</v>
      </c>
      <c r="O9" s="818"/>
      <c r="P9" s="817">
        <f t="shared" ref="P9:AC9" si="0">P10+P184+P432</f>
        <v>7269023.8670000006</v>
      </c>
      <c r="Q9" s="817">
        <f t="shared" si="0"/>
        <v>167000</v>
      </c>
      <c r="R9" s="817">
        <f t="shared" si="0"/>
        <v>40000</v>
      </c>
      <c r="S9" s="817">
        <f t="shared" si="0"/>
        <v>997899</v>
      </c>
      <c r="T9" s="817">
        <f t="shared" si="0"/>
        <v>530061.69999999995</v>
      </c>
      <c r="U9" s="817">
        <f t="shared" si="0"/>
        <v>985589</v>
      </c>
      <c r="V9" s="817">
        <f t="shared" si="0"/>
        <v>99585</v>
      </c>
      <c r="W9" s="817">
        <f t="shared" si="0"/>
        <v>65000</v>
      </c>
      <c r="X9" s="817">
        <f t="shared" si="0"/>
        <v>119042</v>
      </c>
      <c r="Y9" s="817">
        <f t="shared" si="0"/>
        <v>108860</v>
      </c>
      <c r="Z9" s="817">
        <f t="shared" si="0"/>
        <v>730709.48100000003</v>
      </c>
      <c r="AA9" s="817">
        <f t="shared" si="0"/>
        <v>863627.54600000009</v>
      </c>
      <c r="AB9" s="817">
        <f t="shared" si="0"/>
        <v>305541</v>
      </c>
      <c r="AC9" s="817">
        <f t="shared" si="0"/>
        <v>2256109.14</v>
      </c>
      <c r="AD9" s="819">
        <v>-0.45399999991059303</v>
      </c>
      <c r="AG9" s="819">
        <v>-0.45399999897927046</v>
      </c>
    </row>
    <row r="10" spans="1:33" s="820" customFormat="1" ht="17.25" customHeight="1">
      <c r="A10" s="821" t="s">
        <v>577</v>
      </c>
      <c r="B10" s="822" t="s">
        <v>937</v>
      </c>
      <c r="C10" s="823">
        <v>1382905.3128839836</v>
      </c>
      <c r="D10" s="823">
        <v>1096183.7128839835</v>
      </c>
      <c r="E10" s="823">
        <v>1031186.5361753819</v>
      </c>
      <c r="F10" s="823">
        <v>64997.176708601648</v>
      </c>
      <c r="G10" s="823">
        <v>286721.59999999998</v>
      </c>
      <c r="H10" s="823">
        <v>0</v>
      </c>
      <c r="I10" s="823">
        <v>1466957</v>
      </c>
      <c r="J10" s="823">
        <v>1141587</v>
      </c>
      <c r="K10" s="823">
        <v>1076189.9282536171</v>
      </c>
      <c r="L10" s="823">
        <v>65397.071746382862</v>
      </c>
      <c r="M10" s="823">
        <v>325369.54599999997</v>
      </c>
      <c r="N10" s="823">
        <v>0</v>
      </c>
      <c r="O10" s="818"/>
      <c r="P10" s="823">
        <v>1466956.5460000001</v>
      </c>
      <c r="Q10" s="823">
        <v>0</v>
      </c>
      <c r="R10" s="823">
        <v>0</v>
      </c>
      <c r="S10" s="823">
        <v>360989</v>
      </c>
      <c r="T10" s="823">
        <v>0</v>
      </c>
      <c r="U10" s="823">
        <v>246246</v>
      </c>
      <c r="V10" s="823">
        <v>25164</v>
      </c>
      <c r="W10" s="823">
        <v>0</v>
      </c>
      <c r="X10" s="823">
        <v>73042</v>
      </c>
      <c r="Y10" s="823">
        <v>0</v>
      </c>
      <c r="Z10" s="823">
        <v>30882</v>
      </c>
      <c r="AA10" s="823">
        <v>655247.54600000009</v>
      </c>
      <c r="AB10" s="823">
        <v>75386</v>
      </c>
      <c r="AC10" s="823">
        <v>0</v>
      </c>
      <c r="AD10" s="819">
        <v>-0.45399999991059303</v>
      </c>
      <c r="AG10" s="819">
        <f>P10-SUM(Q10:AC10)</f>
        <v>0</v>
      </c>
    </row>
    <row r="11" spans="1:33" ht="25.5">
      <c r="A11" s="824">
        <v>1</v>
      </c>
      <c r="B11" s="825" t="s">
        <v>938</v>
      </c>
      <c r="C11" s="826">
        <v>62907.3344760771</v>
      </c>
      <c r="D11" s="826">
        <v>29577.3344760771</v>
      </c>
      <c r="E11" s="826">
        <v>27957</v>
      </c>
      <c r="F11" s="826">
        <v>1620.3344760771006</v>
      </c>
      <c r="G11" s="826">
        <v>33330</v>
      </c>
      <c r="H11" s="826"/>
      <c r="I11" s="826">
        <v>74600</v>
      </c>
      <c r="J11" s="826">
        <v>32807</v>
      </c>
      <c r="K11" s="826">
        <v>31414</v>
      </c>
      <c r="L11" s="826">
        <v>1393</v>
      </c>
      <c r="M11" s="826">
        <v>41793</v>
      </c>
      <c r="N11" s="826"/>
      <c r="O11" s="827"/>
      <c r="P11" s="828">
        <v>74600</v>
      </c>
      <c r="Q11" s="828"/>
      <c r="R11" s="828"/>
      <c r="S11" s="828"/>
      <c r="T11" s="828"/>
      <c r="U11" s="828"/>
      <c r="V11" s="828"/>
      <c r="W11" s="828"/>
      <c r="X11" s="828"/>
      <c r="Y11" s="828"/>
      <c r="Z11" s="828">
        <v>4976</v>
      </c>
      <c r="AA11" s="828">
        <v>69624</v>
      </c>
      <c r="AB11" s="828"/>
      <c r="AC11" s="828"/>
      <c r="AD11" s="801">
        <v>0</v>
      </c>
    </row>
    <row r="12" spans="1:33" ht="25.5" hidden="1">
      <c r="A12" s="824"/>
      <c r="B12" s="825" t="s">
        <v>939</v>
      </c>
      <c r="C12" s="826">
        <v>58379.3344760771</v>
      </c>
      <c r="D12" s="826">
        <v>26379.3344760771</v>
      </c>
      <c r="E12" s="826">
        <v>24759</v>
      </c>
      <c r="F12" s="826">
        <v>1620.3344760771006</v>
      </c>
      <c r="G12" s="826">
        <v>32000</v>
      </c>
      <c r="H12" s="826"/>
      <c r="I12" s="826">
        <v>69624</v>
      </c>
      <c r="J12" s="826">
        <v>28306</v>
      </c>
      <c r="K12" s="826">
        <v>26913</v>
      </c>
      <c r="L12" s="826">
        <v>1393</v>
      </c>
      <c r="M12" s="826">
        <v>41318</v>
      </c>
      <c r="N12" s="826"/>
      <c r="O12" s="827"/>
      <c r="P12" s="828">
        <v>69624</v>
      </c>
      <c r="Q12" s="828"/>
      <c r="R12" s="828"/>
      <c r="S12" s="828"/>
      <c r="T12" s="828"/>
      <c r="U12" s="828"/>
      <c r="V12" s="828"/>
      <c r="W12" s="828"/>
      <c r="X12" s="828"/>
      <c r="Y12" s="828"/>
      <c r="Z12" s="828"/>
      <c r="AA12" s="828">
        <v>69624</v>
      </c>
      <c r="AB12" s="828"/>
      <c r="AC12" s="828"/>
      <c r="AD12" s="801">
        <v>0</v>
      </c>
    </row>
    <row r="13" spans="1:33" hidden="1">
      <c r="A13" s="824"/>
      <c r="B13" s="825" t="s">
        <v>940</v>
      </c>
      <c r="C13" s="826">
        <v>4528</v>
      </c>
      <c r="D13" s="826">
        <v>3198</v>
      </c>
      <c r="E13" s="826">
        <v>3198</v>
      </c>
      <c r="F13" s="826">
        <v>0</v>
      </c>
      <c r="G13" s="826">
        <v>1330</v>
      </c>
      <c r="H13" s="826"/>
      <c r="I13" s="826">
        <v>4976</v>
      </c>
      <c r="J13" s="826">
        <v>4501</v>
      </c>
      <c r="K13" s="826">
        <v>4501</v>
      </c>
      <c r="L13" s="826">
        <v>0</v>
      </c>
      <c r="M13" s="826">
        <v>475</v>
      </c>
      <c r="N13" s="826"/>
      <c r="O13" s="827"/>
      <c r="P13" s="828">
        <v>4976</v>
      </c>
      <c r="Q13" s="828"/>
      <c r="R13" s="828"/>
      <c r="S13" s="828"/>
      <c r="T13" s="828"/>
      <c r="U13" s="828"/>
      <c r="V13" s="828"/>
      <c r="W13" s="828"/>
      <c r="X13" s="828"/>
      <c r="Y13" s="828"/>
      <c r="Z13" s="828">
        <v>4976</v>
      </c>
      <c r="AA13" s="828"/>
      <c r="AB13" s="828"/>
      <c r="AC13" s="828"/>
      <c r="AD13" s="801">
        <v>0</v>
      </c>
    </row>
    <row r="14" spans="1:33" ht="16.5" customHeight="1">
      <c r="A14" s="824">
        <v>2</v>
      </c>
      <c r="B14" s="825" t="s">
        <v>941</v>
      </c>
      <c r="C14" s="826">
        <v>10061.563479200002</v>
      </c>
      <c r="D14" s="826">
        <v>8761.5634792000019</v>
      </c>
      <c r="E14" s="826">
        <v>8400.9905151999992</v>
      </c>
      <c r="F14" s="826">
        <v>360.57296400000268</v>
      </c>
      <c r="G14" s="826">
        <v>1300</v>
      </c>
      <c r="H14" s="826"/>
      <c r="I14" s="826">
        <v>9515</v>
      </c>
      <c r="J14" s="826">
        <v>8985</v>
      </c>
      <c r="K14" s="826">
        <v>8500.1436721153841</v>
      </c>
      <c r="L14" s="826">
        <v>484.85632788461589</v>
      </c>
      <c r="M14" s="826">
        <v>530</v>
      </c>
      <c r="N14" s="826"/>
      <c r="O14" s="827"/>
      <c r="P14" s="828">
        <v>9515</v>
      </c>
      <c r="Q14" s="828"/>
      <c r="R14" s="828"/>
      <c r="S14" s="828"/>
      <c r="T14" s="828"/>
      <c r="U14" s="828"/>
      <c r="V14" s="828"/>
      <c r="W14" s="828"/>
      <c r="X14" s="828"/>
      <c r="Y14" s="828"/>
      <c r="Z14" s="828"/>
      <c r="AA14" s="828">
        <v>9515</v>
      </c>
      <c r="AB14" s="828"/>
      <c r="AC14" s="828"/>
      <c r="AD14" s="801">
        <v>0</v>
      </c>
    </row>
    <row r="15" spans="1:33" ht="16.5" customHeight="1">
      <c r="A15" s="824">
        <v>3</v>
      </c>
      <c r="B15" s="825" t="s">
        <v>942</v>
      </c>
      <c r="C15" s="826">
        <v>8161.1098636000006</v>
      </c>
      <c r="D15" s="826">
        <v>3863.1098636000002</v>
      </c>
      <c r="E15" s="826">
        <v>3488</v>
      </c>
      <c r="F15" s="826">
        <v>375.10986360000015</v>
      </c>
      <c r="G15" s="826">
        <v>4298</v>
      </c>
      <c r="H15" s="826"/>
      <c r="I15" s="826">
        <v>7503.5470000000005</v>
      </c>
      <c r="J15" s="826">
        <v>4130</v>
      </c>
      <c r="K15" s="826">
        <v>3755</v>
      </c>
      <c r="L15" s="826">
        <v>375</v>
      </c>
      <c r="M15" s="826">
        <v>3373.547</v>
      </c>
      <c r="N15" s="826"/>
      <c r="O15" s="827"/>
      <c r="P15" s="828">
        <v>7503.5470000000005</v>
      </c>
      <c r="Q15" s="828"/>
      <c r="R15" s="828"/>
      <c r="S15" s="828"/>
      <c r="T15" s="828"/>
      <c r="U15" s="828"/>
      <c r="V15" s="828"/>
      <c r="W15" s="828"/>
      <c r="X15" s="828"/>
      <c r="Y15" s="828"/>
      <c r="Z15" s="828"/>
      <c r="AA15" s="828">
        <v>7503.5470000000005</v>
      </c>
      <c r="AB15" s="828"/>
      <c r="AC15" s="828"/>
      <c r="AD15" s="801">
        <v>0</v>
      </c>
    </row>
    <row r="16" spans="1:33" ht="16.5" customHeight="1">
      <c r="A16" s="824">
        <v>4</v>
      </c>
      <c r="B16" s="825" t="s">
        <v>943</v>
      </c>
      <c r="C16" s="826">
        <v>4434.0927680000004</v>
      </c>
      <c r="D16" s="826">
        <v>3934.092768</v>
      </c>
      <c r="E16" s="826">
        <v>3515</v>
      </c>
      <c r="F16" s="826">
        <v>419.09276799999998</v>
      </c>
      <c r="G16" s="826">
        <v>500</v>
      </c>
      <c r="H16" s="826"/>
      <c r="I16" s="826">
        <v>4626</v>
      </c>
      <c r="J16" s="826">
        <v>4126</v>
      </c>
      <c r="K16" s="826">
        <v>3707</v>
      </c>
      <c r="L16" s="826">
        <v>419</v>
      </c>
      <c r="M16" s="826">
        <v>500</v>
      </c>
      <c r="N16" s="826"/>
      <c r="O16" s="827"/>
      <c r="P16" s="828">
        <v>4626</v>
      </c>
      <c r="Q16" s="828"/>
      <c r="R16" s="828"/>
      <c r="S16" s="828"/>
      <c r="T16" s="828"/>
      <c r="U16" s="828"/>
      <c r="V16" s="828"/>
      <c r="W16" s="828"/>
      <c r="X16" s="828"/>
      <c r="Y16" s="828"/>
      <c r="Z16" s="828"/>
      <c r="AA16" s="828">
        <v>4626</v>
      </c>
      <c r="AB16" s="828"/>
      <c r="AC16" s="828"/>
      <c r="AD16" s="801">
        <v>0</v>
      </c>
    </row>
    <row r="17" spans="1:30" ht="16.5" customHeight="1">
      <c r="A17" s="824">
        <v>5</v>
      </c>
      <c r="B17" s="825" t="s">
        <v>944</v>
      </c>
      <c r="C17" s="826">
        <v>18067.908719999999</v>
      </c>
      <c r="D17" s="826">
        <v>15567.908719999999</v>
      </c>
      <c r="E17" s="826">
        <v>13505</v>
      </c>
      <c r="F17" s="826">
        <v>2062.9087199999994</v>
      </c>
      <c r="G17" s="826">
        <v>2500</v>
      </c>
      <c r="H17" s="826"/>
      <c r="I17" s="826">
        <v>18880</v>
      </c>
      <c r="J17" s="826">
        <v>16080</v>
      </c>
      <c r="K17" s="826">
        <v>13893</v>
      </c>
      <c r="L17" s="826">
        <v>2187</v>
      </c>
      <c r="M17" s="826">
        <v>2800</v>
      </c>
      <c r="N17" s="826"/>
      <c r="O17" s="827"/>
      <c r="P17" s="828">
        <v>18880</v>
      </c>
      <c r="Q17" s="828"/>
      <c r="R17" s="828"/>
      <c r="S17" s="828"/>
      <c r="T17" s="828"/>
      <c r="U17" s="828"/>
      <c r="V17" s="828"/>
      <c r="W17" s="828"/>
      <c r="X17" s="828"/>
      <c r="Y17" s="828"/>
      <c r="Z17" s="828"/>
      <c r="AA17" s="828">
        <v>18880</v>
      </c>
      <c r="AB17" s="828"/>
      <c r="AC17" s="828"/>
      <c r="AD17" s="801">
        <v>0</v>
      </c>
    </row>
    <row r="18" spans="1:30" ht="38.25" hidden="1">
      <c r="A18" s="824"/>
      <c r="B18" s="825" t="s">
        <v>945</v>
      </c>
      <c r="C18" s="826">
        <v>1000</v>
      </c>
      <c r="D18" s="826">
        <v>1000</v>
      </c>
      <c r="E18" s="826">
        <v>1000</v>
      </c>
      <c r="F18" s="826">
        <v>0</v>
      </c>
      <c r="G18" s="826"/>
      <c r="H18" s="826"/>
      <c r="I18" s="826">
        <v>900</v>
      </c>
      <c r="J18" s="826">
        <v>900</v>
      </c>
      <c r="K18" s="826">
        <v>900</v>
      </c>
      <c r="L18" s="826">
        <v>0</v>
      </c>
      <c r="M18" s="826"/>
      <c r="N18" s="826"/>
      <c r="O18" s="827"/>
      <c r="P18" s="828">
        <v>900</v>
      </c>
      <c r="Q18" s="828"/>
      <c r="R18" s="828"/>
      <c r="S18" s="828"/>
      <c r="T18" s="828"/>
      <c r="U18" s="828"/>
      <c r="V18" s="828"/>
      <c r="W18" s="828"/>
      <c r="X18" s="828"/>
      <c r="Y18" s="828"/>
      <c r="Z18" s="828"/>
      <c r="AA18" s="828">
        <v>900</v>
      </c>
      <c r="AB18" s="828"/>
      <c r="AC18" s="828"/>
      <c r="AD18" s="801">
        <v>0</v>
      </c>
    </row>
    <row r="19" spans="1:30" ht="18.75" customHeight="1">
      <c r="A19" s="824">
        <v>7</v>
      </c>
      <c r="B19" s="825" t="s">
        <v>946</v>
      </c>
      <c r="C19" s="826">
        <v>81297.497447542846</v>
      </c>
      <c r="D19" s="826">
        <v>48282.497447542853</v>
      </c>
      <c r="E19" s="826">
        <v>45955</v>
      </c>
      <c r="F19" s="826">
        <v>2327.4974475428558</v>
      </c>
      <c r="G19" s="826">
        <v>33015</v>
      </c>
      <c r="H19" s="826">
        <v>0</v>
      </c>
      <c r="I19" s="826">
        <v>92662</v>
      </c>
      <c r="J19" s="826">
        <v>48243</v>
      </c>
      <c r="K19" s="826">
        <v>45751</v>
      </c>
      <c r="L19" s="826">
        <v>2492</v>
      </c>
      <c r="M19" s="826">
        <v>44419</v>
      </c>
      <c r="N19" s="826">
        <v>0</v>
      </c>
      <c r="O19" s="827"/>
      <c r="P19" s="828">
        <v>92662</v>
      </c>
      <c r="Q19" s="828"/>
      <c r="R19" s="828"/>
      <c r="S19" s="828"/>
      <c r="T19" s="828"/>
      <c r="U19" s="828"/>
      <c r="V19" s="828"/>
      <c r="W19" s="828"/>
      <c r="X19" s="828"/>
      <c r="Y19" s="828"/>
      <c r="Z19" s="828"/>
      <c r="AA19" s="828">
        <v>19797</v>
      </c>
      <c r="AB19" s="828">
        <v>72865</v>
      </c>
      <c r="AC19" s="828"/>
      <c r="AD19" s="801">
        <v>0</v>
      </c>
    </row>
    <row r="20" spans="1:30" hidden="1">
      <c r="A20" s="824"/>
      <c r="B20" s="825" t="s">
        <v>947</v>
      </c>
      <c r="C20" s="826">
        <v>16028.731505142856</v>
      </c>
      <c r="D20" s="826">
        <v>13528.731505142856</v>
      </c>
      <c r="E20" s="826">
        <v>11788</v>
      </c>
      <c r="F20" s="826">
        <v>1740.7315051428559</v>
      </c>
      <c r="G20" s="826">
        <v>2500</v>
      </c>
      <c r="H20" s="826"/>
      <c r="I20" s="826">
        <v>16437</v>
      </c>
      <c r="J20" s="826">
        <v>13637</v>
      </c>
      <c r="K20" s="826">
        <v>11772</v>
      </c>
      <c r="L20" s="826">
        <v>1865</v>
      </c>
      <c r="M20" s="826">
        <v>2800</v>
      </c>
      <c r="N20" s="826"/>
      <c r="O20" s="827"/>
      <c r="P20" s="828">
        <v>16437</v>
      </c>
      <c r="Q20" s="828"/>
      <c r="R20" s="828"/>
      <c r="S20" s="828"/>
      <c r="T20" s="828"/>
      <c r="U20" s="828"/>
      <c r="V20" s="828"/>
      <c r="W20" s="828"/>
      <c r="X20" s="828"/>
      <c r="Y20" s="828"/>
      <c r="Z20" s="828"/>
      <c r="AA20" s="828">
        <v>16437</v>
      </c>
      <c r="AB20" s="828"/>
      <c r="AC20" s="828"/>
      <c r="AD20" s="801">
        <v>0</v>
      </c>
    </row>
    <row r="21" spans="1:30" hidden="1">
      <c r="A21" s="824"/>
      <c r="B21" s="825" t="s">
        <v>948</v>
      </c>
      <c r="C21" s="826">
        <v>3028.1042160000002</v>
      </c>
      <c r="D21" s="826">
        <v>2178.1042160000002</v>
      </c>
      <c r="E21" s="826">
        <v>2071</v>
      </c>
      <c r="F21" s="826">
        <v>107.10421600000018</v>
      </c>
      <c r="G21" s="826">
        <v>850</v>
      </c>
      <c r="H21" s="826"/>
      <c r="I21" s="826">
        <v>3360</v>
      </c>
      <c r="J21" s="826">
        <v>2410</v>
      </c>
      <c r="K21" s="826">
        <v>2303</v>
      </c>
      <c r="L21" s="826">
        <v>107</v>
      </c>
      <c r="M21" s="826">
        <v>950</v>
      </c>
      <c r="N21" s="826"/>
      <c r="O21" s="827"/>
      <c r="P21" s="828">
        <v>3360</v>
      </c>
      <c r="Q21" s="828"/>
      <c r="R21" s="828"/>
      <c r="S21" s="828"/>
      <c r="T21" s="828"/>
      <c r="U21" s="828"/>
      <c r="V21" s="828"/>
      <c r="W21" s="828"/>
      <c r="X21" s="828"/>
      <c r="Y21" s="828"/>
      <c r="Z21" s="828"/>
      <c r="AA21" s="828">
        <v>3360</v>
      </c>
      <c r="AB21" s="828"/>
      <c r="AC21" s="828"/>
      <c r="AD21" s="801">
        <v>0</v>
      </c>
    </row>
    <row r="22" spans="1:30" hidden="1">
      <c r="A22" s="824"/>
      <c r="B22" s="825" t="s">
        <v>949</v>
      </c>
      <c r="C22" s="826">
        <v>11685.124585599999</v>
      </c>
      <c r="D22" s="826">
        <v>5358.1245855999996</v>
      </c>
      <c r="E22" s="826">
        <v>4970</v>
      </c>
      <c r="F22" s="826">
        <v>388.12458559999959</v>
      </c>
      <c r="G22" s="826">
        <v>6327</v>
      </c>
      <c r="H22" s="826"/>
      <c r="I22" s="826">
        <v>12109</v>
      </c>
      <c r="J22" s="826">
        <v>5719</v>
      </c>
      <c r="K22" s="826">
        <v>5331</v>
      </c>
      <c r="L22" s="826">
        <v>388</v>
      </c>
      <c r="M22" s="826">
        <v>6390</v>
      </c>
      <c r="N22" s="826"/>
      <c r="O22" s="827"/>
      <c r="P22" s="828">
        <v>12109</v>
      </c>
      <c r="Q22" s="828"/>
      <c r="R22" s="828"/>
      <c r="S22" s="828"/>
      <c r="T22" s="828"/>
      <c r="U22" s="828"/>
      <c r="V22" s="828"/>
      <c r="W22" s="828"/>
      <c r="X22" s="828"/>
      <c r="Y22" s="828"/>
      <c r="Z22" s="828"/>
      <c r="AA22" s="828"/>
      <c r="AB22" s="828">
        <v>12109</v>
      </c>
      <c r="AC22" s="828"/>
      <c r="AD22" s="801">
        <v>0</v>
      </c>
    </row>
    <row r="23" spans="1:30" hidden="1">
      <c r="A23" s="824"/>
      <c r="B23" s="825" t="s">
        <v>950</v>
      </c>
      <c r="C23" s="826">
        <v>7649</v>
      </c>
      <c r="D23" s="826">
        <v>3330</v>
      </c>
      <c r="E23" s="826">
        <v>3330</v>
      </c>
      <c r="F23" s="826">
        <v>0</v>
      </c>
      <c r="G23" s="826">
        <v>4319</v>
      </c>
      <c r="H23" s="826"/>
      <c r="I23" s="826">
        <v>8492</v>
      </c>
      <c r="J23" s="826">
        <v>3713</v>
      </c>
      <c r="K23" s="826">
        <v>3713</v>
      </c>
      <c r="L23" s="826">
        <v>0</v>
      </c>
      <c r="M23" s="826">
        <v>4779</v>
      </c>
      <c r="N23" s="826"/>
      <c r="O23" s="827"/>
      <c r="P23" s="828">
        <v>8492</v>
      </c>
      <c r="Q23" s="828"/>
      <c r="R23" s="828"/>
      <c r="S23" s="828"/>
      <c r="T23" s="828"/>
      <c r="U23" s="828"/>
      <c r="V23" s="828"/>
      <c r="W23" s="828"/>
      <c r="X23" s="828"/>
      <c r="Y23" s="828"/>
      <c r="Z23" s="828"/>
      <c r="AA23" s="828"/>
      <c r="AB23" s="828">
        <v>8492</v>
      </c>
      <c r="AC23" s="828"/>
      <c r="AD23" s="801">
        <v>0</v>
      </c>
    </row>
    <row r="24" spans="1:30" hidden="1">
      <c r="A24" s="824"/>
      <c r="B24" s="825" t="s">
        <v>951</v>
      </c>
      <c r="C24" s="826">
        <v>10722.537140799999</v>
      </c>
      <c r="D24" s="826">
        <v>4872.5371408000001</v>
      </c>
      <c r="E24" s="826">
        <v>4781</v>
      </c>
      <c r="F24" s="826">
        <v>91.537140800000088</v>
      </c>
      <c r="G24" s="826">
        <v>5850</v>
      </c>
      <c r="H24" s="826"/>
      <c r="I24" s="826">
        <v>13747</v>
      </c>
      <c r="J24" s="826">
        <v>5182</v>
      </c>
      <c r="K24" s="826">
        <v>5136</v>
      </c>
      <c r="L24" s="826">
        <v>46</v>
      </c>
      <c r="M24" s="826">
        <v>8565</v>
      </c>
      <c r="N24" s="826"/>
      <c r="O24" s="827"/>
      <c r="P24" s="828">
        <v>13747</v>
      </c>
      <c r="Q24" s="828"/>
      <c r="R24" s="828"/>
      <c r="S24" s="828"/>
      <c r="T24" s="828"/>
      <c r="U24" s="828"/>
      <c r="V24" s="828"/>
      <c r="W24" s="828"/>
      <c r="X24" s="828"/>
      <c r="Y24" s="828"/>
      <c r="Z24" s="828"/>
      <c r="AA24" s="828"/>
      <c r="AB24" s="828">
        <v>13747</v>
      </c>
      <c r="AC24" s="828"/>
      <c r="AD24" s="801">
        <v>0</v>
      </c>
    </row>
    <row r="25" spans="1:30" hidden="1">
      <c r="A25" s="824"/>
      <c r="B25" s="825" t="s">
        <v>952</v>
      </c>
      <c r="C25" s="826">
        <v>0</v>
      </c>
      <c r="D25" s="826">
        <v>0</v>
      </c>
      <c r="E25" s="826">
        <v>0</v>
      </c>
      <c r="F25" s="826">
        <v>0</v>
      </c>
      <c r="G25" s="826"/>
      <c r="H25" s="826"/>
      <c r="I25" s="826">
        <v>0</v>
      </c>
      <c r="J25" s="826">
        <v>0</v>
      </c>
      <c r="K25" s="826">
        <v>0</v>
      </c>
      <c r="L25" s="826">
        <v>0</v>
      </c>
      <c r="M25" s="826">
        <v>0</v>
      </c>
      <c r="N25" s="826"/>
      <c r="O25" s="827"/>
      <c r="P25" s="828">
        <v>0</v>
      </c>
      <c r="Q25" s="828"/>
      <c r="R25" s="828"/>
      <c r="S25" s="828"/>
      <c r="T25" s="828"/>
      <c r="U25" s="828"/>
      <c r="V25" s="828"/>
      <c r="W25" s="828"/>
      <c r="X25" s="828"/>
      <c r="Y25" s="828"/>
      <c r="Z25" s="828"/>
      <c r="AA25" s="828"/>
      <c r="AB25" s="828">
        <v>0</v>
      </c>
      <c r="AC25" s="828"/>
      <c r="AD25" s="801">
        <v>0</v>
      </c>
    </row>
    <row r="26" spans="1:30" hidden="1">
      <c r="A26" s="824"/>
      <c r="B26" s="825" t="s">
        <v>953</v>
      </c>
      <c r="C26" s="826">
        <v>27980</v>
      </c>
      <c r="D26" s="826">
        <v>16466</v>
      </c>
      <c r="E26" s="826">
        <v>16466</v>
      </c>
      <c r="F26" s="826">
        <v>0</v>
      </c>
      <c r="G26" s="826">
        <v>11514</v>
      </c>
      <c r="H26" s="826"/>
      <c r="I26" s="826">
        <v>34659</v>
      </c>
      <c r="J26" s="826">
        <v>14759</v>
      </c>
      <c r="K26" s="826">
        <v>14673</v>
      </c>
      <c r="L26" s="826">
        <v>86</v>
      </c>
      <c r="M26" s="826">
        <v>19900</v>
      </c>
      <c r="N26" s="826"/>
      <c r="O26" s="827"/>
      <c r="P26" s="828">
        <v>34659</v>
      </c>
      <c r="Q26" s="828"/>
      <c r="R26" s="828"/>
      <c r="S26" s="828"/>
      <c r="T26" s="828"/>
      <c r="U26" s="828"/>
      <c r="V26" s="828"/>
      <c r="W26" s="828"/>
      <c r="X26" s="828"/>
      <c r="Y26" s="828"/>
      <c r="Z26" s="828"/>
      <c r="AA26" s="828"/>
      <c r="AB26" s="828">
        <v>34659</v>
      </c>
      <c r="AC26" s="828"/>
      <c r="AD26" s="801">
        <v>0</v>
      </c>
    </row>
    <row r="27" spans="1:30" hidden="1">
      <c r="A27" s="824"/>
      <c r="B27" s="825" t="s">
        <v>954</v>
      </c>
      <c r="C27" s="826">
        <v>4204</v>
      </c>
      <c r="D27" s="826">
        <v>2549</v>
      </c>
      <c r="E27" s="826">
        <v>2549</v>
      </c>
      <c r="F27" s="826">
        <v>0</v>
      </c>
      <c r="G27" s="826">
        <v>1655</v>
      </c>
      <c r="H27" s="826"/>
      <c r="I27" s="826">
        <v>3858</v>
      </c>
      <c r="J27" s="826">
        <v>2823</v>
      </c>
      <c r="K27" s="826">
        <v>2823</v>
      </c>
      <c r="L27" s="826">
        <v>0</v>
      </c>
      <c r="M27" s="826">
        <v>1035</v>
      </c>
      <c r="N27" s="826"/>
      <c r="O27" s="827"/>
      <c r="P27" s="828">
        <v>3858</v>
      </c>
      <c r="Q27" s="828"/>
      <c r="R27" s="828"/>
      <c r="S27" s="828"/>
      <c r="T27" s="828"/>
      <c r="U27" s="828"/>
      <c r="V27" s="828"/>
      <c r="W27" s="828"/>
      <c r="X27" s="828"/>
      <c r="Y27" s="828"/>
      <c r="Z27" s="828"/>
      <c r="AA27" s="828"/>
      <c r="AB27" s="828">
        <v>3858</v>
      </c>
      <c r="AC27" s="828"/>
      <c r="AD27" s="801">
        <v>0</v>
      </c>
    </row>
    <row r="28" spans="1:30" ht="17.25" customHeight="1">
      <c r="A28" s="824">
        <v>8</v>
      </c>
      <c r="B28" s="825" t="s">
        <v>955</v>
      </c>
      <c r="C28" s="826">
        <v>11971.816132</v>
      </c>
      <c r="D28" s="826">
        <v>11331.816132</v>
      </c>
      <c r="E28" s="826">
        <v>9503</v>
      </c>
      <c r="F28" s="826">
        <v>1828.8161319999999</v>
      </c>
      <c r="G28" s="826">
        <v>640</v>
      </c>
      <c r="H28" s="826"/>
      <c r="I28" s="826">
        <v>12343</v>
      </c>
      <c r="J28" s="826">
        <v>11643</v>
      </c>
      <c r="K28" s="826">
        <v>9692</v>
      </c>
      <c r="L28" s="826">
        <v>1951</v>
      </c>
      <c r="M28" s="826">
        <v>700</v>
      </c>
      <c r="N28" s="826"/>
      <c r="O28" s="827"/>
      <c r="P28" s="828">
        <v>12343</v>
      </c>
      <c r="Q28" s="828"/>
      <c r="R28" s="828"/>
      <c r="S28" s="828"/>
      <c r="T28" s="828"/>
      <c r="U28" s="828"/>
      <c r="V28" s="828"/>
      <c r="W28" s="828"/>
      <c r="X28" s="828"/>
      <c r="Y28" s="828"/>
      <c r="Z28" s="828"/>
      <c r="AA28" s="828">
        <v>12343</v>
      </c>
      <c r="AB28" s="828"/>
      <c r="AC28" s="828"/>
      <c r="AD28" s="801">
        <v>0</v>
      </c>
    </row>
    <row r="29" spans="1:30" hidden="1">
      <c r="A29" s="824"/>
      <c r="B29" s="825" t="s">
        <v>956</v>
      </c>
      <c r="C29" s="826">
        <v>7897.4824639999997</v>
      </c>
      <c r="D29" s="826">
        <v>7357.4824639999997</v>
      </c>
      <c r="E29" s="826">
        <v>6539</v>
      </c>
      <c r="F29" s="826">
        <v>818.48246399999971</v>
      </c>
      <c r="G29" s="826">
        <v>540</v>
      </c>
      <c r="H29" s="826"/>
      <c r="I29" s="826">
        <v>7900</v>
      </c>
      <c r="J29" s="826">
        <v>7350</v>
      </c>
      <c r="K29" s="826">
        <v>6334</v>
      </c>
      <c r="L29" s="826">
        <v>1016</v>
      </c>
      <c r="M29" s="826">
        <v>550</v>
      </c>
      <c r="N29" s="826"/>
      <c r="O29" s="827"/>
      <c r="P29" s="828">
        <v>7900</v>
      </c>
      <c r="Q29" s="828"/>
      <c r="R29" s="828"/>
      <c r="S29" s="828"/>
      <c r="T29" s="828"/>
      <c r="U29" s="828"/>
      <c r="V29" s="828"/>
      <c r="W29" s="828"/>
      <c r="X29" s="828"/>
      <c r="Y29" s="828"/>
      <c r="Z29" s="828"/>
      <c r="AA29" s="828">
        <v>7900</v>
      </c>
      <c r="AB29" s="828"/>
      <c r="AC29" s="828"/>
      <c r="AD29" s="801">
        <v>0</v>
      </c>
    </row>
    <row r="30" spans="1:30" hidden="1">
      <c r="A30" s="824"/>
      <c r="B30" s="825" t="s">
        <v>957</v>
      </c>
      <c r="C30" s="826">
        <v>4074.3336680000002</v>
      </c>
      <c r="D30" s="826">
        <v>3974.3336680000002</v>
      </c>
      <c r="E30" s="826">
        <v>2964</v>
      </c>
      <c r="F30" s="826">
        <v>1010.3336680000002</v>
      </c>
      <c r="G30" s="826">
        <v>100</v>
      </c>
      <c r="H30" s="826"/>
      <c r="I30" s="826">
        <v>4443</v>
      </c>
      <c r="J30" s="826">
        <v>4293</v>
      </c>
      <c r="K30" s="826">
        <v>3358</v>
      </c>
      <c r="L30" s="826">
        <v>935</v>
      </c>
      <c r="M30" s="826">
        <v>150</v>
      </c>
      <c r="N30" s="826"/>
      <c r="O30" s="827"/>
      <c r="P30" s="828">
        <v>4443</v>
      </c>
      <c r="Q30" s="828"/>
      <c r="R30" s="828"/>
      <c r="S30" s="828"/>
      <c r="T30" s="828"/>
      <c r="U30" s="828"/>
      <c r="V30" s="828"/>
      <c r="W30" s="828"/>
      <c r="X30" s="828"/>
      <c r="Y30" s="828"/>
      <c r="Z30" s="828"/>
      <c r="AA30" s="828">
        <v>4443</v>
      </c>
      <c r="AB30" s="828"/>
      <c r="AC30" s="828"/>
      <c r="AD30" s="801">
        <v>0</v>
      </c>
    </row>
    <row r="31" spans="1:30" ht="16.5" customHeight="1">
      <c r="A31" s="824">
        <v>9</v>
      </c>
      <c r="B31" s="825" t="s">
        <v>958</v>
      </c>
      <c r="C31" s="826">
        <v>13327.6661104</v>
      </c>
      <c r="D31" s="826">
        <v>10314.6661104</v>
      </c>
      <c r="E31" s="826">
        <v>9467</v>
      </c>
      <c r="F31" s="826">
        <v>847.66611039999952</v>
      </c>
      <c r="G31" s="826">
        <v>3013</v>
      </c>
      <c r="H31" s="826"/>
      <c r="I31" s="826">
        <v>12660</v>
      </c>
      <c r="J31" s="826">
        <v>10867</v>
      </c>
      <c r="K31" s="826">
        <v>9938.1726113684217</v>
      </c>
      <c r="L31" s="826">
        <v>928.82738863157829</v>
      </c>
      <c r="M31" s="826">
        <v>1793</v>
      </c>
      <c r="N31" s="826"/>
      <c r="O31" s="827"/>
      <c r="P31" s="828">
        <v>12660</v>
      </c>
      <c r="Q31" s="828"/>
      <c r="R31" s="828"/>
      <c r="S31" s="828"/>
      <c r="T31" s="828"/>
      <c r="U31" s="828"/>
      <c r="V31" s="828"/>
      <c r="W31" s="828"/>
      <c r="X31" s="828"/>
      <c r="Y31" s="828"/>
      <c r="Z31" s="828"/>
      <c r="AA31" s="828">
        <v>12660</v>
      </c>
      <c r="AB31" s="828"/>
      <c r="AC31" s="828"/>
      <c r="AD31" s="801">
        <v>0</v>
      </c>
    </row>
    <row r="32" spans="1:30" ht="16.5" customHeight="1">
      <c r="A32" s="824">
        <v>10</v>
      </c>
      <c r="B32" s="825" t="s">
        <v>959</v>
      </c>
      <c r="C32" s="826">
        <v>11254.386997913725</v>
      </c>
      <c r="D32" s="826">
        <v>9549.3869979137253</v>
      </c>
      <c r="E32" s="826">
        <v>8463</v>
      </c>
      <c r="F32" s="826">
        <v>1086.3869979137253</v>
      </c>
      <c r="G32" s="826">
        <v>1705</v>
      </c>
      <c r="H32" s="826"/>
      <c r="I32" s="826">
        <v>12045</v>
      </c>
      <c r="J32" s="826">
        <v>9925</v>
      </c>
      <c r="K32" s="826">
        <v>8707</v>
      </c>
      <c r="L32" s="826">
        <v>1218</v>
      </c>
      <c r="M32" s="826">
        <v>2120</v>
      </c>
      <c r="N32" s="826"/>
      <c r="O32" s="827"/>
      <c r="P32" s="828">
        <v>12045</v>
      </c>
      <c r="Q32" s="828"/>
      <c r="R32" s="828"/>
      <c r="S32" s="828"/>
      <c r="T32" s="828"/>
      <c r="U32" s="828"/>
      <c r="V32" s="828"/>
      <c r="W32" s="828"/>
      <c r="X32" s="828"/>
      <c r="Y32" s="828"/>
      <c r="Z32" s="828"/>
      <c r="AA32" s="828">
        <v>9524</v>
      </c>
      <c r="AB32" s="828">
        <v>2521</v>
      </c>
      <c r="AC32" s="828"/>
      <c r="AD32" s="801">
        <v>0</v>
      </c>
    </row>
    <row r="33" spans="1:30" hidden="1">
      <c r="A33" s="824"/>
      <c r="B33" s="825" t="s">
        <v>960</v>
      </c>
      <c r="C33" s="826">
        <v>8857.3869979137253</v>
      </c>
      <c r="D33" s="826">
        <v>7452.3869979137253</v>
      </c>
      <c r="E33" s="826">
        <v>6366</v>
      </c>
      <c r="F33" s="826">
        <v>1086.3869979137253</v>
      </c>
      <c r="G33" s="826">
        <v>1405</v>
      </c>
      <c r="H33" s="826"/>
      <c r="I33" s="826">
        <v>9524</v>
      </c>
      <c r="J33" s="826">
        <v>7704</v>
      </c>
      <c r="K33" s="826">
        <v>6486</v>
      </c>
      <c r="L33" s="826">
        <v>1218</v>
      </c>
      <c r="M33" s="826">
        <v>1820</v>
      </c>
      <c r="N33" s="826"/>
      <c r="O33" s="827"/>
      <c r="P33" s="828">
        <v>9524</v>
      </c>
      <c r="Q33" s="828"/>
      <c r="R33" s="828"/>
      <c r="S33" s="828"/>
      <c r="T33" s="828"/>
      <c r="U33" s="828"/>
      <c r="V33" s="828"/>
      <c r="W33" s="828"/>
      <c r="X33" s="828"/>
      <c r="Y33" s="828"/>
      <c r="Z33" s="828"/>
      <c r="AA33" s="828">
        <v>9524</v>
      </c>
      <c r="AB33" s="828"/>
      <c r="AC33" s="828"/>
      <c r="AD33" s="801">
        <v>0</v>
      </c>
    </row>
    <row r="34" spans="1:30" hidden="1">
      <c r="A34" s="824"/>
      <c r="B34" s="825" t="s">
        <v>961</v>
      </c>
      <c r="C34" s="826">
        <v>2397</v>
      </c>
      <c r="D34" s="826">
        <v>2097</v>
      </c>
      <c r="E34" s="826">
        <v>2097</v>
      </c>
      <c r="F34" s="826">
        <v>0</v>
      </c>
      <c r="G34" s="826">
        <v>300</v>
      </c>
      <c r="H34" s="826"/>
      <c r="I34" s="826">
        <v>2521</v>
      </c>
      <c r="J34" s="826">
        <v>2221</v>
      </c>
      <c r="K34" s="826">
        <v>2221</v>
      </c>
      <c r="L34" s="826">
        <v>0</v>
      </c>
      <c r="M34" s="826">
        <v>300</v>
      </c>
      <c r="N34" s="826"/>
      <c r="O34" s="827"/>
      <c r="P34" s="828">
        <v>2521</v>
      </c>
      <c r="Q34" s="828"/>
      <c r="R34" s="828"/>
      <c r="S34" s="828"/>
      <c r="T34" s="828"/>
      <c r="U34" s="828"/>
      <c r="V34" s="828"/>
      <c r="W34" s="828"/>
      <c r="X34" s="828"/>
      <c r="Y34" s="828"/>
      <c r="Z34" s="828"/>
      <c r="AA34" s="828"/>
      <c r="AB34" s="828">
        <v>2521</v>
      </c>
      <c r="AC34" s="828"/>
      <c r="AD34" s="801">
        <v>0</v>
      </c>
    </row>
    <row r="35" spans="1:30" ht="18" customHeight="1">
      <c r="A35" s="824">
        <v>11</v>
      </c>
      <c r="B35" s="825" t="s">
        <v>962</v>
      </c>
      <c r="C35" s="826">
        <v>12208.710736000001</v>
      </c>
      <c r="D35" s="826">
        <v>10473.710736000001</v>
      </c>
      <c r="E35" s="826">
        <v>8761</v>
      </c>
      <c r="F35" s="826">
        <v>1712.7107360000009</v>
      </c>
      <c r="G35" s="826">
        <v>1735</v>
      </c>
      <c r="H35" s="826"/>
      <c r="I35" s="826">
        <v>12293</v>
      </c>
      <c r="J35" s="826">
        <v>10343</v>
      </c>
      <c r="K35" s="826">
        <v>8438</v>
      </c>
      <c r="L35" s="826">
        <v>1905</v>
      </c>
      <c r="M35" s="826">
        <v>1950</v>
      </c>
      <c r="N35" s="826"/>
      <c r="O35" s="827"/>
      <c r="P35" s="828">
        <v>12293</v>
      </c>
      <c r="Q35" s="828"/>
      <c r="R35" s="828"/>
      <c r="S35" s="828"/>
      <c r="T35" s="828"/>
      <c r="U35" s="828"/>
      <c r="V35" s="828"/>
      <c r="W35" s="828"/>
      <c r="X35" s="828"/>
      <c r="Y35" s="828"/>
      <c r="Z35" s="828">
        <v>250</v>
      </c>
      <c r="AA35" s="828">
        <v>12043</v>
      </c>
      <c r="AB35" s="828"/>
      <c r="AC35" s="828"/>
      <c r="AD35" s="801">
        <v>0</v>
      </c>
    </row>
    <row r="36" spans="1:30" hidden="1">
      <c r="A36" s="824"/>
      <c r="B36" s="825" t="s">
        <v>947</v>
      </c>
      <c r="C36" s="826">
        <v>11873.710736000001</v>
      </c>
      <c r="D36" s="826">
        <v>10473.710736000001</v>
      </c>
      <c r="E36" s="826">
        <v>8761</v>
      </c>
      <c r="F36" s="826">
        <v>1712.7107360000009</v>
      </c>
      <c r="G36" s="826">
        <v>1400</v>
      </c>
      <c r="H36" s="826"/>
      <c r="I36" s="826">
        <v>12043</v>
      </c>
      <c r="J36" s="826">
        <v>10343</v>
      </c>
      <c r="K36" s="826">
        <v>8438</v>
      </c>
      <c r="L36" s="826">
        <v>1905</v>
      </c>
      <c r="M36" s="826">
        <v>1700</v>
      </c>
      <c r="N36" s="826"/>
      <c r="O36" s="827"/>
      <c r="P36" s="828">
        <v>12043</v>
      </c>
      <c r="Q36" s="828"/>
      <c r="R36" s="828"/>
      <c r="S36" s="828"/>
      <c r="T36" s="828"/>
      <c r="U36" s="828"/>
      <c r="V36" s="828"/>
      <c r="W36" s="828"/>
      <c r="X36" s="828"/>
      <c r="Y36" s="828"/>
      <c r="Z36" s="828"/>
      <c r="AA36" s="828">
        <v>12043</v>
      </c>
      <c r="AB36" s="828"/>
      <c r="AC36" s="828"/>
      <c r="AD36" s="801">
        <v>0</v>
      </c>
    </row>
    <row r="37" spans="1:30" hidden="1">
      <c r="A37" s="824"/>
      <c r="B37" s="825" t="s">
        <v>963</v>
      </c>
      <c r="C37" s="826">
        <v>0</v>
      </c>
      <c r="D37" s="826">
        <v>0</v>
      </c>
      <c r="E37" s="826">
        <v>0</v>
      </c>
      <c r="F37" s="826">
        <v>0</v>
      </c>
      <c r="G37" s="826"/>
      <c r="H37" s="826"/>
      <c r="I37" s="826">
        <v>0</v>
      </c>
      <c r="J37" s="826">
        <v>0</v>
      </c>
      <c r="K37" s="826">
        <v>0</v>
      </c>
      <c r="L37" s="826">
        <v>0</v>
      </c>
      <c r="M37" s="826">
        <v>0</v>
      </c>
      <c r="N37" s="826"/>
      <c r="O37" s="827"/>
      <c r="P37" s="828">
        <v>0</v>
      </c>
      <c r="Q37" s="828"/>
      <c r="R37" s="828"/>
      <c r="S37" s="828"/>
      <c r="T37" s="828"/>
      <c r="U37" s="828"/>
      <c r="V37" s="828"/>
      <c r="W37" s="828"/>
      <c r="X37" s="828"/>
      <c r="Y37" s="828"/>
      <c r="Z37" s="828"/>
      <c r="AA37" s="828">
        <v>0</v>
      </c>
      <c r="AB37" s="828"/>
      <c r="AC37" s="828"/>
      <c r="AD37" s="801">
        <v>0</v>
      </c>
    </row>
    <row r="38" spans="1:30" hidden="1">
      <c r="A38" s="824"/>
      <c r="B38" s="825" t="s">
        <v>964</v>
      </c>
      <c r="C38" s="826">
        <v>335</v>
      </c>
      <c r="D38" s="826">
        <v>0</v>
      </c>
      <c r="E38" s="826">
        <v>0</v>
      </c>
      <c r="F38" s="826">
        <v>0</v>
      </c>
      <c r="G38" s="826">
        <v>335</v>
      </c>
      <c r="H38" s="826"/>
      <c r="I38" s="826">
        <v>250</v>
      </c>
      <c r="J38" s="826">
        <v>0</v>
      </c>
      <c r="K38" s="826">
        <v>0</v>
      </c>
      <c r="L38" s="826">
        <v>0</v>
      </c>
      <c r="M38" s="826">
        <v>250</v>
      </c>
      <c r="N38" s="826"/>
      <c r="O38" s="827"/>
      <c r="P38" s="828">
        <v>250</v>
      </c>
      <c r="Q38" s="828"/>
      <c r="R38" s="828"/>
      <c r="S38" s="828"/>
      <c r="T38" s="828"/>
      <c r="U38" s="828"/>
      <c r="V38" s="828"/>
      <c r="W38" s="828"/>
      <c r="X38" s="828"/>
      <c r="Y38" s="828"/>
      <c r="Z38" s="828">
        <v>250</v>
      </c>
      <c r="AA38" s="828"/>
      <c r="AB38" s="828"/>
      <c r="AC38" s="828"/>
      <c r="AD38" s="801">
        <v>0</v>
      </c>
    </row>
    <row r="39" spans="1:30" ht="17.25" customHeight="1">
      <c r="A39" s="824">
        <v>12</v>
      </c>
      <c r="B39" s="825" t="s">
        <v>965</v>
      </c>
      <c r="C39" s="826">
        <v>121750.62333951998</v>
      </c>
      <c r="D39" s="826">
        <v>111840.62333951998</v>
      </c>
      <c r="E39" s="826">
        <v>94206</v>
      </c>
      <c r="F39" s="826">
        <v>17634.623339519996</v>
      </c>
      <c r="G39" s="826">
        <v>9910</v>
      </c>
      <c r="H39" s="826"/>
      <c r="I39" s="826">
        <v>124276</v>
      </c>
      <c r="J39" s="826">
        <v>117109</v>
      </c>
      <c r="K39" s="826">
        <v>99409</v>
      </c>
      <c r="L39" s="826">
        <v>17700</v>
      </c>
      <c r="M39" s="826">
        <v>7167</v>
      </c>
      <c r="N39" s="826"/>
      <c r="O39" s="827"/>
      <c r="P39" s="828">
        <v>124276</v>
      </c>
      <c r="Q39" s="828"/>
      <c r="R39" s="828"/>
      <c r="S39" s="828"/>
      <c r="T39" s="828"/>
      <c r="U39" s="828"/>
      <c r="V39" s="828"/>
      <c r="W39" s="828"/>
      <c r="X39" s="828"/>
      <c r="Y39" s="828"/>
      <c r="Z39" s="828">
        <v>2660</v>
      </c>
      <c r="AA39" s="828">
        <v>121616</v>
      </c>
      <c r="AB39" s="828"/>
      <c r="AC39" s="828"/>
      <c r="AD39" s="801">
        <v>0</v>
      </c>
    </row>
    <row r="40" spans="1:30" hidden="1">
      <c r="A40" s="824"/>
      <c r="B40" s="825" t="s">
        <v>966</v>
      </c>
      <c r="C40" s="826">
        <v>12615.032008</v>
      </c>
      <c r="D40" s="826">
        <v>11320.032008</v>
      </c>
      <c r="E40" s="826">
        <v>9580</v>
      </c>
      <c r="F40" s="826">
        <v>1740.0320080000001</v>
      </c>
      <c r="G40" s="826">
        <v>1295</v>
      </c>
      <c r="H40" s="826"/>
      <c r="I40" s="826">
        <v>12285</v>
      </c>
      <c r="J40" s="826">
        <v>11578</v>
      </c>
      <c r="K40" s="826">
        <v>9900</v>
      </c>
      <c r="L40" s="826">
        <v>1678</v>
      </c>
      <c r="M40" s="826">
        <v>707</v>
      </c>
      <c r="N40" s="826"/>
      <c r="O40" s="827"/>
      <c r="P40" s="828">
        <v>12285</v>
      </c>
      <c r="Q40" s="828"/>
      <c r="R40" s="828"/>
      <c r="S40" s="828"/>
      <c r="T40" s="828"/>
      <c r="U40" s="828"/>
      <c r="V40" s="828"/>
      <c r="W40" s="828"/>
      <c r="X40" s="828"/>
      <c r="Y40" s="828"/>
      <c r="Z40" s="828"/>
      <c r="AA40" s="828">
        <v>12285</v>
      </c>
      <c r="AB40" s="828"/>
      <c r="AC40" s="828"/>
      <c r="AD40" s="801">
        <v>0</v>
      </c>
    </row>
    <row r="41" spans="1:30" hidden="1">
      <c r="A41" s="824"/>
      <c r="B41" s="825" t="s">
        <v>967</v>
      </c>
      <c r="C41" s="826">
        <v>68619.5210792</v>
      </c>
      <c r="D41" s="826">
        <v>65409.5210792</v>
      </c>
      <c r="E41" s="826">
        <v>56809</v>
      </c>
      <c r="F41" s="826">
        <v>8600.5210791999998</v>
      </c>
      <c r="G41" s="826">
        <v>3210</v>
      </c>
      <c r="H41" s="826"/>
      <c r="I41" s="826">
        <v>71045</v>
      </c>
      <c r="J41" s="826">
        <v>68600</v>
      </c>
      <c r="K41" s="826">
        <v>59937</v>
      </c>
      <c r="L41" s="826">
        <v>8663</v>
      </c>
      <c r="M41" s="826">
        <v>2445</v>
      </c>
      <c r="N41" s="826"/>
      <c r="O41" s="827"/>
      <c r="P41" s="828">
        <v>71045</v>
      </c>
      <c r="Q41" s="828"/>
      <c r="R41" s="828"/>
      <c r="S41" s="828"/>
      <c r="T41" s="828"/>
      <c r="U41" s="828"/>
      <c r="V41" s="828"/>
      <c r="W41" s="828"/>
      <c r="X41" s="828"/>
      <c r="Y41" s="828"/>
      <c r="Z41" s="828"/>
      <c r="AA41" s="828">
        <v>71045</v>
      </c>
      <c r="AB41" s="828"/>
      <c r="AC41" s="828"/>
      <c r="AD41" s="801">
        <v>0</v>
      </c>
    </row>
    <row r="42" spans="1:30" hidden="1">
      <c r="A42" s="824"/>
      <c r="B42" s="825" t="s">
        <v>968</v>
      </c>
      <c r="C42" s="826">
        <v>7350.4530603200001</v>
      </c>
      <c r="D42" s="826">
        <v>6500.4530603200001</v>
      </c>
      <c r="E42" s="826">
        <v>5045</v>
      </c>
      <c r="F42" s="826">
        <v>1455.4530603200001</v>
      </c>
      <c r="G42" s="826">
        <v>850</v>
      </c>
      <c r="H42" s="826"/>
      <c r="I42" s="826">
        <v>6921</v>
      </c>
      <c r="J42" s="826">
        <v>6861</v>
      </c>
      <c r="K42" s="826">
        <v>5340</v>
      </c>
      <c r="L42" s="826">
        <v>1521</v>
      </c>
      <c r="M42" s="826">
        <v>60</v>
      </c>
      <c r="N42" s="826"/>
      <c r="O42" s="827"/>
      <c r="P42" s="828">
        <v>6921</v>
      </c>
      <c r="Q42" s="828"/>
      <c r="R42" s="828"/>
      <c r="S42" s="828"/>
      <c r="T42" s="828"/>
      <c r="U42" s="828"/>
      <c r="V42" s="828"/>
      <c r="W42" s="828"/>
      <c r="X42" s="828"/>
      <c r="Y42" s="828"/>
      <c r="Z42" s="828"/>
      <c r="AA42" s="828">
        <v>6921</v>
      </c>
      <c r="AB42" s="828"/>
      <c r="AC42" s="828"/>
      <c r="AD42" s="801">
        <v>0</v>
      </c>
    </row>
    <row r="43" spans="1:30" hidden="1">
      <c r="A43" s="824"/>
      <c r="B43" s="825" t="s">
        <v>969</v>
      </c>
      <c r="C43" s="826">
        <v>6524.0767519999999</v>
      </c>
      <c r="D43" s="826">
        <v>5974.0767519999999</v>
      </c>
      <c r="E43" s="826">
        <v>4393</v>
      </c>
      <c r="F43" s="826">
        <v>1581.0767519999999</v>
      </c>
      <c r="G43" s="826">
        <v>550</v>
      </c>
      <c r="H43" s="826"/>
      <c r="I43" s="826">
        <v>6507</v>
      </c>
      <c r="J43" s="826">
        <v>6257</v>
      </c>
      <c r="K43" s="826">
        <v>4676</v>
      </c>
      <c r="L43" s="826">
        <v>1581</v>
      </c>
      <c r="M43" s="826">
        <v>250</v>
      </c>
      <c r="N43" s="826"/>
      <c r="O43" s="827"/>
      <c r="P43" s="828">
        <v>6507</v>
      </c>
      <c r="Q43" s="828"/>
      <c r="R43" s="828"/>
      <c r="S43" s="828"/>
      <c r="T43" s="828"/>
      <c r="U43" s="828"/>
      <c r="V43" s="828"/>
      <c r="W43" s="828"/>
      <c r="X43" s="828"/>
      <c r="Y43" s="828"/>
      <c r="Z43" s="828"/>
      <c r="AA43" s="828">
        <v>6507</v>
      </c>
      <c r="AB43" s="828"/>
      <c r="AC43" s="828"/>
      <c r="AD43" s="801">
        <v>0</v>
      </c>
    </row>
    <row r="44" spans="1:30" hidden="1">
      <c r="A44" s="824"/>
      <c r="B44" s="825" t="s">
        <v>970</v>
      </c>
      <c r="C44" s="826">
        <v>4743.1279039999999</v>
      </c>
      <c r="D44" s="826">
        <v>4438.1279039999999</v>
      </c>
      <c r="E44" s="826">
        <v>2915</v>
      </c>
      <c r="F44" s="826">
        <v>1523.1279039999999</v>
      </c>
      <c r="G44" s="826">
        <v>305</v>
      </c>
      <c r="H44" s="826"/>
      <c r="I44" s="826">
        <v>4969</v>
      </c>
      <c r="J44" s="826">
        <v>4729</v>
      </c>
      <c r="K44" s="826">
        <v>3206</v>
      </c>
      <c r="L44" s="826">
        <v>1523</v>
      </c>
      <c r="M44" s="826">
        <v>240</v>
      </c>
      <c r="N44" s="826"/>
      <c r="O44" s="827"/>
      <c r="P44" s="828">
        <v>4969</v>
      </c>
      <c r="Q44" s="828"/>
      <c r="R44" s="828"/>
      <c r="S44" s="828"/>
      <c r="T44" s="828"/>
      <c r="U44" s="828"/>
      <c r="V44" s="828"/>
      <c r="W44" s="828"/>
      <c r="X44" s="828"/>
      <c r="Y44" s="828"/>
      <c r="Z44" s="828"/>
      <c r="AA44" s="828">
        <v>4969</v>
      </c>
      <c r="AB44" s="828"/>
      <c r="AC44" s="828"/>
      <c r="AD44" s="801">
        <v>0</v>
      </c>
    </row>
    <row r="45" spans="1:30" hidden="1">
      <c r="A45" s="824"/>
      <c r="B45" s="825" t="s">
        <v>971</v>
      </c>
      <c r="C45" s="826">
        <v>5828.1501840000001</v>
      </c>
      <c r="D45" s="826">
        <v>4718.1501840000001</v>
      </c>
      <c r="E45" s="826">
        <v>2872</v>
      </c>
      <c r="F45" s="826">
        <v>1846.1501840000001</v>
      </c>
      <c r="G45" s="826">
        <v>1110</v>
      </c>
      <c r="H45" s="826"/>
      <c r="I45" s="826">
        <v>6156</v>
      </c>
      <c r="J45" s="826">
        <v>4976</v>
      </c>
      <c r="K45" s="826">
        <v>3130</v>
      </c>
      <c r="L45" s="826">
        <v>1846</v>
      </c>
      <c r="M45" s="826">
        <v>1180</v>
      </c>
      <c r="N45" s="826"/>
      <c r="O45" s="827"/>
      <c r="P45" s="828">
        <v>6156</v>
      </c>
      <c r="Q45" s="828"/>
      <c r="R45" s="828"/>
      <c r="S45" s="828"/>
      <c r="T45" s="828"/>
      <c r="U45" s="828"/>
      <c r="V45" s="828"/>
      <c r="W45" s="828"/>
      <c r="X45" s="828"/>
      <c r="Y45" s="828"/>
      <c r="Z45" s="828"/>
      <c r="AA45" s="828">
        <v>6156</v>
      </c>
      <c r="AB45" s="828"/>
      <c r="AC45" s="828"/>
      <c r="AD45" s="801">
        <v>0</v>
      </c>
    </row>
    <row r="46" spans="1:30" hidden="1">
      <c r="A46" s="824"/>
      <c r="B46" s="825" t="s">
        <v>972</v>
      </c>
      <c r="C46" s="826">
        <v>9963.954475999999</v>
      </c>
      <c r="D46" s="826">
        <v>8343.954475999999</v>
      </c>
      <c r="E46" s="826">
        <v>7641</v>
      </c>
      <c r="F46" s="826">
        <v>702.95447599999898</v>
      </c>
      <c r="G46" s="826">
        <v>1620</v>
      </c>
      <c r="H46" s="826"/>
      <c r="I46" s="826">
        <v>10013</v>
      </c>
      <c r="J46" s="826">
        <v>8643</v>
      </c>
      <c r="K46" s="826">
        <v>7940</v>
      </c>
      <c r="L46" s="826">
        <v>703</v>
      </c>
      <c r="M46" s="826">
        <v>1370</v>
      </c>
      <c r="N46" s="826"/>
      <c r="O46" s="827"/>
      <c r="P46" s="828">
        <v>10013</v>
      </c>
      <c r="Q46" s="828"/>
      <c r="R46" s="828"/>
      <c r="S46" s="828"/>
      <c r="T46" s="828"/>
      <c r="U46" s="828"/>
      <c r="V46" s="828"/>
      <c r="W46" s="828"/>
      <c r="X46" s="828"/>
      <c r="Y46" s="828"/>
      <c r="Z46" s="828"/>
      <c r="AA46" s="828">
        <v>10013</v>
      </c>
      <c r="AB46" s="828"/>
      <c r="AC46" s="828"/>
      <c r="AD46" s="801">
        <v>0</v>
      </c>
    </row>
    <row r="47" spans="1:30" ht="25.5" hidden="1">
      <c r="A47" s="824"/>
      <c r="B47" s="825" t="s">
        <v>973</v>
      </c>
      <c r="C47" s="826">
        <v>3606.3078759999999</v>
      </c>
      <c r="D47" s="826">
        <v>3356.3078759999999</v>
      </c>
      <c r="E47" s="826">
        <v>3171</v>
      </c>
      <c r="F47" s="826">
        <v>185.30787599999985</v>
      </c>
      <c r="G47" s="826">
        <v>250</v>
      </c>
      <c r="H47" s="826"/>
      <c r="I47" s="826">
        <v>3720</v>
      </c>
      <c r="J47" s="826">
        <v>3475</v>
      </c>
      <c r="K47" s="826">
        <v>3290</v>
      </c>
      <c r="L47" s="826">
        <v>185</v>
      </c>
      <c r="M47" s="826">
        <v>245</v>
      </c>
      <c r="N47" s="826"/>
      <c r="O47" s="827"/>
      <c r="P47" s="828">
        <v>3720</v>
      </c>
      <c r="Q47" s="828"/>
      <c r="R47" s="828"/>
      <c r="S47" s="828"/>
      <c r="T47" s="828"/>
      <c r="U47" s="828"/>
      <c r="V47" s="828"/>
      <c r="W47" s="828"/>
      <c r="X47" s="828"/>
      <c r="Y47" s="828"/>
      <c r="Z47" s="828"/>
      <c r="AA47" s="828">
        <v>3720</v>
      </c>
      <c r="AB47" s="828"/>
      <c r="AC47" s="828"/>
      <c r="AD47" s="801">
        <v>0</v>
      </c>
    </row>
    <row r="48" spans="1:30" hidden="1">
      <c r="A48" s="824"/>
      <c r="B48" s="825" t="s">
        <v>974</v>
      </c>
      <c r="C48" s="826">
        <v>2100</v>
      </c>
      <c r="D48" s="826">
        <v>1780</v>
      </c>
      <c r="E48" s="826">
        <v>1780</v>
      </c>
      <c r="F48" s="826">
        <v>0</v>
      </c>
      <c r="G48" s="826">
        <v>320</v>
      </c>
      <c r="H48" s="826"/>
      <c r="I48" s="826">
        <v>2260</v>
      </c>
      <c r="J48" s="826">
        <v>1990</v>
      </c>
      <c r="K48" s="826">
        <v>1990</v>
      </c>
      <c r="L48" s="826">
        <v>0</v>
      </c>
      <c r="M48" s="826">
        <v>270</v>
      </c>
      <c r="N48" s="826"/>
      <c r="O48" s="827"/>
      <c r="P48" s="828">
        <v>2260</v>
      </c>
      <c r="Q48" s="828"/>
      <c r="R48" s="828"/>
      <c r="S48" s="828"/>
      <c r="T48" s="828"/>
      <c r="U48" s="828"/>
      <c r="V48" s="828"/>
      <c r="W48" s="828"/>
      <c r="X48" s="828"/>
      <c r="Y48" s="828"/>
      <c r="Z48" s="828">
        <v>2260</v>
      </c>
      <c r="AA48" s="828"/>
      <c r="AB48" s="828"/>
      <c r="AC48" s="828"/>
      <c r="AD48" s="801">
        <v>0</v>
      </c>
    </row>
    <row r="49" spans="1:30" ht="25.5" hidden="1">
      <c r="A49" s="824"/>
      <c r="B49" s="825" t="s">
        <v>975</v>
      </c>
      <c r="C49" s="826">
        <v>400</v>
      </c>
      <c r="D49" s="826">
        <v>0</v>
      </c>
      <c r="E49" s="826">
        <v>0</v>
      </c>
      <c r="F49" s="826">
        <v>0</v>
      </c>
      <c r="G49" s="826">
        <v>400</v>
      </c>
      <c r="H49" s="826"/>
      <c r="I49" s="826">
        <v>400</v>
      </c>
      <c r="J49" s="826">
        <v>0</v>
      </c>
      <c r="K49" s="826">
        <v>0</v>
      </c>
      <c r="L49" s="826">
        <v>0</v>
      </c>
      <c r="M49" s="826">
        <v>400</v>
      </c>
      <c r="N49" s="826"/>
      <c r="O49" s="827"/>
      <c r="P49" s="828">
        <v>400</v>
      </c>
      <c r="Q49" s="828"/>
      <c r="R49" s="828"/>
      <c r="S49" s="828"/>
      <c r="T49" s="828"/>
      <c r="U49" s="828"/>
      <c r="V49" s="828"/>
      <c r="W49" s="828"/>
      <c r="X49" s="828"/>
      <c r="Y49" s="828"/>
      <c r="Z49" s="828">
        <v>400</v>
      </c>
      <c r="AA49" s="828"/>
      <c r="AB49" s="828"/>
      <c r="AC49" s="828"/>
      <c r="AD49" s="801">
        <v>0</v>
      </c>
    </row>
    <row r="50" spans="1:30" ht="18" customHeight="1">
      <c r="A50" s="824">
        <v>13</v>
      </c>
      <c r="B50" s="825" t="s">
        <v>976</v>
      </c>
      <c r="C50" s="826">
        <v>23419.448039999999</v>
      </c>
      <c r="D50" s="826">
        <v>22197.448039999999</v>
      </c>
      <c r="E50" s="826">
        <v>20742</v>
      </c>
      <c r="F50" s="826">
        <v>1455.4480399999993</v>
      </c>
      <c r="G50" s="826">
        <v>1222</v>
      </c>
      <c r="H50" s="826"/>
      <c r="I50" s="826">
        <v>23991</v>
      </c>
      <c r="J50" s="826">
        <v>22597</v>
      </c>
      <c r="K50" s="826">
        <v>21018</v>
      </c>
      <c r="L50" s="826">
        <v>1579</v>
      </c>
      <c r="M50" s="826">
        <v>1394</v>
      </c>
      <c r="N50" s="826"/>
      <c r="O50" s="827"/>
      <c r="P50" s="828">
        <v>23991</v>
      </c>
      <c r="Q50" s="828"/>
      <c r="R50" s="828"/>
      <c r="S50" s="828"/>
      <c r="T50" s="828"/>
      <c r="U50" s="828"/>
      <c r="V50" s="828"/>
      <c r="W50" s="828"/>
      <c r="X50" s="828"/>
      <c r="Y50" s="828"/>
      <c r="Z50" s="828">
        <v>1810</v>
      </c>
      <c r="AA50" s="828">
        <v>22181</v>
      </c>
      <c r="AB50" s="828"/>
      <c r="AC50" s="828"/>
      <c r="AD50" s="801">
        <v>0</v>
      </c>
    </row>
    <row r="51" spans="1:30" hidden="1">
      <c r="A51" s="824"/>
      <c r="B51" s="825" t="s">
        <v>947</v>
      </c>
      <c r="C51" s="826">
        <v>10827</v>
      </c>
      <c r="D51" s="826">
        <v>10277</v>
      </c>
      <c r="E51" s="826">
        <v>10277</v>
      </c>
      <c r="F51" s="826">
        <v>0</v>
      </c>
      <c r="G51" s="826">
        <v>550</v>
      </c>
      <c r="H51" s="826"/>
      <c r="I51" s="826">
        <v>10886</v>
      </c>
      <c r="J51" s="826">
        <v>10586</v>
      </c>
      <c r="K51" s="826">
        <v>10039</v>
      </c>
      <c r="L51" s="826">
        <v>547</v>
      </c>
      <c r="M51" s="826">
        <v>300</v>
      </c>
      <c r="N51" s="826"/>
      <c r="O51" s="827"/>
      <c r="P51" s="828">
        <v>10886</v>
      </c>
      <c r="Q51" s="828"/>
      <c r="R51" s="828"/>
      <c r="S51" s="828"/>
      <c r="T51" s="828"/>
      <c r="U51" s="828"/>
      <c r="V51" s="828"/>
      <c r="W51" s="828"/>
      <c r="X51" s="828"/>
      <c r="Y51" s="828"/>
      <c r="Z51" s="828"/>
      <c r="AA51" s="828">
        <v>10886</v>
      </c>
      <c r="AB51" s="828"/>
      <c r="AC51" s="828"/>
      <c r="AD51" s="801">
        <v>0</v>
      </c>
    </row>
    <row r="52" spans="1:30" hidden="1">
      <c r="A52" s="824"/>
      <c r="B52" s="825" t="s">
        <v>977</v>
      </c>
      <c r="C52" s="826">
        <v>10983.448039999999</v>
      </c>
      <c r="D52" s="826">
        <v>10711.448039999999</v>
      </c>
      <c r="E52" s="826">
        <v>9256</v>
      </c>
      <c r="F52" s="826">
        <v>1455.4480399999993</v>
      </c>
      <c r="G52" s="826">
        <v>272</v>
      </c>
      <c r="H52" s="826"/>
      <c r="I52" s="826">
        <v>11295</v>
      </c>
      <c r="J52" s="826">
        <v>10701</v>
      </c>
      <c r="K52" s="826">
        <v>9669</v>
      </c>
      <c r="L52" s="826">
        <v>1032</v>
      </c>
      <c r="M52" s="826">
        <v>594</v>
      </c>
      <c r="N52" s="826"/>
      <c r="O52" s="827"/>
      <c r="P52" s="828">
        <v>11295</v>
      </c>
      <c r="Q52" s="828"/>
      <c r="R52" s="828"/>
      <c r="S52" s="828"/>
      <c r="T52" s="828"/>
      <c r="U52" s="828"/>
      <c r="V52" s="828"/>
      <c r="W52" s="828"/>
      <c r="X52" s="828"/>
      <c r="Y52" s="828"/>
      <c r="Z52" s="828"/>
      <c r="AA52" s="828">
        <v>11295</v>
      </c>
      <c r="AB52" s="828"/>
      <c r="AC52" s="828"/>
      <c r="AD52" s="801">
        <v>0</v>
      </c>
    </row>
    <row r="53" spans="1:30" hidden="1">
      <c r="A53" s="824"/>
      <c r="B53" s="825" t="s">
        <v>978</v>
      </c>
      <c r="C53" s="826">
        <v>1609</v>
      </c>
      <c r="D53" s="826">
        <v>1209</v>
      </c>
      <c r="E53" s="826">
        <v>1209</v>
      </c>
      <c r="F53" s="826">
        <v>0</v>
      </c>
      <c r="G53" s="826">
        <v>400</v>
      </c>
      <c r="H53" s="826"/>
      <c r="I53" s="826">
        <v>1810</v>
      </c>
      <c r="J53" s="826">
        <v>1310</v>
      </c>
      <c r="K53" s="826">
        <v>1310</v>
      </c>
      <c r="L53" s="826">
        <v>0</v>
      </c>
      <c r="M53" s="826">
        <v>500</v>
      </c>
      <c r="N53" s="826"/>
      <c r="O53" s="827"/>
      <c r="P53" s="828">
        <v>1810</v>
      </c>
      <c r="Q53" s="828"/>
      <c r="R53" s="828"/>
      <c r="S53" s="828"/>
      <c r="T53" s="828"/>
      <c r="U53" s="828"/>
      <c r="V53" s="828"/>
      <c r="W53" s="828"/>
      <c r="X53" s="828"/>
      <c r="Y53" s="828"/>
      <c r="Z53" s="828">
        <v>1810</v>
      </c>
      <c r="AA53" s="828"/>
      <c r="AB53" s="828"/>
      <c r="AC53" s="828"/>
      <c r="AD53" s="801">
        <v>0</v>
      </c>
    </row>
    <row r="54" spans="1:30" ht="16.5" customHeight="1">
      <c r="A54" s="824">
        <v>14</v>
      </c>
      <c r="B54" s="825" t="s">
        <v>979</v>
      </c>
      <c r="C54" s="826">
        <v>1696.89102</v>
      </c>
      <c r="D54" s="826">
        <v>1696.89102</v>
      </c>
      <c r="E54" s="826">
        <v>1419</v>
      </c>
      <c r="F54" s="826">
        <v>277.89102000000003</v>
      </c>
      <c r="G54" s="826">
        <v>0</v>
      </c>
      <c r="H54" s="826"/>
      <c r="I54" s="826">
        <v>1794</v>
      </c>
      <c r="J54" s="826">
        <v>1794</v>
      </c>
      <c r="K54" s="826">
        <v>1516</v>
      </c>
      <c r="L54" s="826">
        <v>278</v>
      </c>
      <c r="M54" s="826">
        <v>0</v>
      </c>
      <c r="N54" s="826"/>
      <c r="O54" s="827"/>
      <c r="P54" s="828">
        <v>1794</v>
      </c>
      <c r="Q54" s="828"/>
      <c r="R54" s="828"/>
      <c r="S54" s="828"/>
      <c r="T54" s="828"/>
      <c r="U54" s="828"/>
      <c r="V54" s="828"/>
      <c r="W54" s="828"/>
      <c r="X54" s="828"/>
      <c r="Y54" s="828"/>
      <c r="Z54" s="828"/>
      <c r="AA54" s="828">
        <v>1794</v>
      </c>
      <c r="AB54" s="828"/>
      <c r="AC54" s="828"/>
      <c r="AD54" s="801">
        <v>0</v>
      </c>
    </row>
    <row r="55" spans="1:30" ht="16.5" customHeight="1">
      <c r="A55" s="824">
        <v>15</v>
      </c>
      <c r="B55" s="825" t="s">
        <v>980</v>
      </c>
      <c r="C55" s="826">
        <v>28019.699408981814</v>
      </c>
      <c r="D55" s="826">
        <v>19963.699408981818</v>
      </c>
      <c r="E55" s="826">
        <v>18334</v>
      </c>
      <c r="F55" s="826">
        <v>1629.6994089818184</v>
      </c>
      <c r="G55" s="826">
        <v>8056</v>
      </c>
      <c r="H55" s="826"/>
      <c r="I55" s="826">
        <v>27689</v>
      </c>
      <c r="J55" s="826">
        <v>21084</v>
      </c>
      <c r="K55" s="826">
        <v>19411</v>
      </c>
      <c r="L55" s="826">
        <v>1673</v>
      </c>
      <c r="M55" s="826">
        <v>6605</v>
      </c>
      <c r="N55" s="826"/>
      <c r="O55" s="827"/>
      <c r="P55" s="828">
        <v>27689</v>
      </c>
      <c r="Q55" s="828"/>
      <c r="R55" s="828"/>
      <c r="S55" s="828"/>
      <c r="T55" s="828"/>
      <c r="U55" s="828"/>
      <c r="V55" s="828"/>
      <c r="W55" s="828"/>
      <c r="X55" s="828"/>
      <c r="Y55" s="828"/>
      <c r="Z55" s="828">
        <v>2767</v>
      </c>
      <c r="AA55" s="828">
        <v>24922</v>
      </c>
      <c r="AB55" s="828"/>
      <c r="AC55" s="828"/>
      <c r="AD55" s="801">
        <v>0</v>
      </c>
    </row>
    <row r="56" spans="1:30" hidden="1">
      <c r="A56" s="824"/>
      <c r="B56" s="825" t="s">
        <v>947</v>
      </c>
      <c r="C56" s="826">
        <v>18606.370722799998</v>
      </c>
      <c r="D56" s="826">
        <v>12266.3707228</v>
      </c>
      <c r="E56" s="826">
        <v>11588</v>
      </c>
      <c r="F56" s="826">
        <v>678.37072280000029</v>
      </c>
      <c r="G56" s="826">
        <v>6340</v>
      </c>
      <c r="H56" s="826"/>
      <c r="I56" s="826">
        <v>17458</v>
      </c>
      <c r="J56" s="826">
        <v>12698</v>
      </c>
      <c r="K56" s="826">
        <v>11896</v>
      </c>
      <c r="L56" s="826">
        <v>802</v>
      </c>
      <c r="M56" s="826">
        <v>4760</v>
      </c>
      <c r="N56" s="826"/>
      <c r="O56" s="827"/>
      <c r="P56" s="828">
        <v>17458</v>
      </c>
      <c r="Q56" s="828"/>
      <c r="R56" s="828"/>
      <c r="S56" s="828"/>
      <c r="T56" s="828"/>
      <c r="U56" s="828"/>
      <c r="V56" s="828"/>
      <c r="W56" s="828"/>
      <c r="X56" s="828"/>
      <c r="Y56" s="828"/>
      <c r="Z56" s="828"/>
      <c r="AA56" s="828">
        <v>17458</v>
      </c>
      <c r="AB56" s="828"/>
      <c r="AC56" s="828"/>
      <c r="AD56" s="801">
        <v>0</v>
      </c>
    </row>
    <row r="57" spans="1:30" hidden="1">
      <c r="A57" s="824"/>
      <c r="B57" s="825" t="s">
        <v>981</v>
      </c>
      <c r="C57" s="826">
        <v>4544.7075581818181</v>
      </c>
      <c r="D57" s="826">
        <v>3954.7075581818181</v>
      </c>
      <c r="E57" s="826">
        <v>3497</v>
      </c>
      <c r="F57" s="826">
        <v>457.70755818181806</v>
      </c>
      <c r="G57" s="826">
        <v>590</v>
      </c>
      <c r="H57" s="826"/>
      <c r="I57" s="826">
        <v>4890</v>
      </c>
      <c r="J57" s="826">
        <v>3820</v>
      </c>
      <c r="K57" s="826">
        <v>3293</v>
      </c>
      <c r="L57" s="826">
        <v>527</v>
      </c>
      <c r="M57" s="826">
        <v>1070</v>
      </c>
      <c r="N57" s="826"/>
      <c r="O57" s="827"/>
      <c r="P57" s="828">
        <v>4890</v>
      </c>
      <c r="Q57" s="828"/>
      <c r="R57" s="828"/>
      <c r="S57" s="828"/>
      <c r="T57" s="828"/>
      <c r="U57" s="828"/>
      <c r="V57" s="828"/>
      <c r="W57" s="828"/>
      <c r="X57" s="828"/>
      <c r="Y57" s="828"/>
      <c r="Z57" s="828"/>
      <c r="AA57" s="828">
        <v>4890</v>
      </c>
      <c r="AB57" s="828"/>
      <c r="AC57" s="828"/>
      <c r="AD57" s="801">
        <v>0</v>
      </c>
    </row>
    <row r="58" spans="1:30" hidden="1">
      <c r="A58" s="824"/>
      <c r="B58" s="825" t="s">
        <v>982</v>
      </c>
      <c r="C58" s="826">
        <v>2528.6211279999998</v>
      </c>
      <c r="D58" s="826">
        <v>1852.621128</v>
      </c>
      <c r="E58" s="826">
        <v>1359</v>
      </c>
      <c r="F58" s="826">
        <v>493.621128</v>
      </c>
      <c r="G58" s="826">
        <v>676</v>
      </c>
      <c r="H58" s="826"/>
      <c r="I58" s="826">
        <v>2574</v>
      </c>
      <c r="J58" s="826">
        <v>2249</v>
      </c>
      <c r="K58" s="826">
        <v>1905</v>
      </c>
      <c r="L58" s="826">
        <v>344</v>
      </c>
      <c r="M58" s="826">
        <v>325</v>
      </c>
      <c r="N58" s="826"/>
      <c r="O58" s="827"/>
      <c r="P58" s="828">
        <v>2574</v>
      </c>
      <c r="Q58" s="828"/>
      <c r="R58" s="828"/>
      <c r="S58" s="828"/>
      <c r="T58" s="828"/>
      <c r="U58" s="828"/>
      <c r="V58" s="828"/>
      <c r="W58" s="828"/>
      <c r="X58" s="828"/>
      <c r="Y58" s="828"/>
      <c r="Z58" s="828"/>
      <c r="AA58" s="828">
        <v>2574</v>
      </c>
      <c r="AB58" s="828"/>
      <c r="AC58" s="828"/>
      <c r="AD58" s="801">
        <v>0</v>
      </c>
    </row>
    <row r="59" spans="1:30" hidden="1">
      <c r="A59" s="824"/>
      <c r="B59" s="825" t="s">
        <v>983</v>
      </c>
      <c r="C59" s="826">
        <v>831</v>
      </c>
      <c r="D59" s="826">
        <v>831</v>
      </c>
      <c r="E59" s="826">
        <v>831</v>
      </c>
      <c r="F59" s="826">
        <v>0</v>
      </c>
      <c r="G59" s="826"/>
      <c r="H59" s="826"/>
      <c r="I59" s="826">
        <v>986</v>
      </c>
      <c r="J59" s="826">
        <v>986</v>
      </c>
      <c r="K59" s="826">
        <v>986</v>
      </c>
      <c r="L59" s="826">
        <v>0</v>
      </c>
      <c r="M59" s="826">
        <v>0</v>
      </c>
      <c r="N59" s="826"/>
      <c r="O59" s="827"/>
      <c r="P59" s="828">
        <v>986</v>
      </c>
      <c r="Q59" s="828"/>
      <c r="R59" s="828"/>
      <c r="S59" s="828"/>
      <c r="T59" s="828"/>
      <c r="U59" s="828"/>
      <c r="V59" s="828"/>
      <c r="W59" s="828"/>
      <c r="X59" s="828"/>
      <c r="Y59" s="828"/>
      <c r="Z59" s="828">
        <v>986</v>
      </c>
      <c r="AA59" s="828"/>
      <c r="AB59" s="828"/>
      <c r="AC59" s="828"/>
      <c r="AD59" s="801">
        <v>0</v>
      </c>
    </row>
    <row r="60" spans="1:30" hidden="1">
      <c r="A60" s="824"/>
      <c r="B60" s="825" t="s">
        <v>984</v>
      </c>
      <c r="C60" s="826">
        <v>0</v>
      </c>
      <c r="D60" s="826">
        <v>0</v>
      </c>
      <c r="E60" s="826">
        <v>0</v>
      </c>
      <c r="F60" s="826">
        <v>0</v>
      </c>
      <c r="G60" s="826">
        <v>0</v>
      </c>
      <c r="H60" s="826"/>
      <c r="I60" s="826">
        <v>0</v>
      </c>
      <c r="J60" s="826">
        <v>0</v>
      </c>
      <c r="K60" s="826">
        <v>0</v>
      </c>
      <c r="L60" s="826">
        <v>0</v>
      </c>
      <c r="M60" s="826">
        <v>0</v>
      </c>
      <c r="N60" s="826"/>
      <c r="O60" s="827"/>
      <c r="P60" s="828">
        <v>0</v>
      </c>
      <c r="Q60" s="828"/>
      <c r="R60" s="828"/>
      <c r="S60" s="828"/>
      <c r="T60" s="828"/>
      <c r="U60" s="828"/>
      <c r="V60" s="828"/>
      <c r="W60" s="828"/>
      <c r="X60" s="828"/>
      <c r="Y60" s="828"/>
      <c r="Z60" s="828">
        <v>0</v>
      </c>
      <c r="AA60" s="828"/>
      <c r="AB60" s="828"/>
      <c r="AC60" s="828"/>
      <c r="AD60" s="801">
        <v>0</v>
      </c>
    </row>
    <row r="61" spans="1:30" hidden="1">
      <c r="A61" s="824"/>
      <c r="B61" s="825" t="s">
        <v>985</v>
      </c>
      <c r="C61" s="826">
        <v>1509</v>
      </c>
      <c r="D61" s="826">
        <v>1059</v>
      </c>
      <c r="E61" s="826">
        <v>1059</v>
      </c>
      <c r="F61" s="826">
        <v>0</v>
      </c>
      <c r="G61" s="826">
        <v>450</v>
      </c>
      <c r="H61" s="826"/>
      <c r="I61" s="826">
        <v>1781</v>
      </c>
      <c r="J61" s="826">
        <v>1331</v>
      </c>
      <c r="K61" s="826">
        <v>1331</v>
      </c>
      <c r="L61" s="826">
        <v>0</v>
      </c>
      <c r="M61" s="826">
        <v>450</v>
      </c>
      <c r="N61" s="826"/>
      <c r="O61" s="827"/>
      <c r="P61" s="828">
        <v>1781</v>
      </c>
      <c r="Q61" s="828"/>
      <c r="R61" s="828"/>
      <c r="S61" s="828"/>
      <c r="T61" s="828"/>
      <c r="U61" s="828"/>
      <c r="V61" s="828"/>
      <c r="W61" s="828"/>
      <c r="X61" s="828"/>
      <c r="Y61" s="828"/>
      <c r="Z61" s="828">
        <v>1781</v>
      </c>
      <c r="AA61" s="828"/>
      <c r="AB61" s="828"/>
      <c r="AC61" s="828"/>
      <c r="AD61" s="801">
        <v>0</v>
      </c>
    </row>
    <row r="62" spans="1:30" ht="16.5" customHeight="1">
      <c r="A62" s="824">
        <v>16</v>
      </c>
      <c r="B62" s="825" t="s">
        <v>986</v>
      </c>
      <c r="C62" s="826">
        <v>83978.236645600002</v>
      </c>
      <c r="D62" s="826">
        <v>29698.236645600002</v>
      </c>
      <c r="E62" s="826">
        <v>29333</v>
      </c>
      <c r="F62" s="826">
        <v>365.23664559999997</v>
      </c>
      <c r="G62" s="826">
        <v>54280</v>
      </c>
      <c r="H62" s="826"/>
      <c r="I62" s="826">
        <v>96730</v>
      </c>
      <c r="J62" s="826">
        <v>30936</v>
      </c>
      <c r="K62" s="826">
        <v>30443</v>
      </c>
      <c r="L62" s="826">
        <v>493</v>
      </c>
      <c r="M62" s="826">
        <v>65794</v>
      </c>
      <c r="N62" s="826"/>
      <c r="O62" s="827"/>
      <c r="P62" s="828">
        <v>96730</v>
      </c>
      <c r="Q62" s="828"/>
      <c r="R62" s="828"/>
      <c r="S62" s="828"/>
      <c r="T62" s="828"/>
      <c r="U62" s="828"/>
      <c r="V62" s="828">
        <v>14493</v>
      </c>
      <c r="W62" s="828"/>
      <c r="X62" s="828">
        <v>73042</v>
      </c>
      <c r="Y62" s="828"/>
      <c r="Z62" s="828"/>
      <c r="AA62" s="828">
        <v>9195</v>
      </c>
      <c r="AB62" s="828"/>
      <c r="AC62" s="828"/>
      <c r="AD62" s="801">
        <v>0</v>
      </c>
    </row>
    <row r="63" spans="1:30" hidden="1">
      <c r="A63" s="824"/>
      <c r="B63" s="825" t="s">
        <v>987</v>
      </c>
      <c r="C63" s="826">
        <v>9058.2366456</v>
      </c>
      <c r="D63" s="826">
        <v>8058.2366456</v>
      </c>
      <c r="E63" s="826">
        <v>7693</v>
      </c>
      <c r="F63" s="826">
        <v>365.23664559999997</v>
      </c>
      <c r="G63" s="826">
        <v>1000</v>
      </c>
      <c r="H63" s="826"/>
      <c r="I63" s="826">
        <v>9195</v>
      </c>
      <c r="J63" s="826">
        <v>8129</v>
      </c>
      <c r="K63" s="826">
        <v>7636</v>
      </c>
      <c r="L63" s="826">
        <v>493</v>
      </c>
      <c r="M63" s="826">
        <v>1066</v>
      </c>
      <c r="N63" s="826"/>
      <c r="O63" s="827"/>
      <c r="P63" s="828">
        <v>9195</v>
      </c>
      <c r="Q63" s="828"/>
      <c r="R63" s="828"/>
      <c r="S63" s="828"/>
      <c r="T63" s="828"/>
      <c r="U63" s="828"/>
      <c r="V63" s="828"/>
      <c r="W63" s="828"/>
      <c r="X63" s="828"/>
      <c r="Y63" s="828"/>
      <c r="Z63" s="828"/>
      <c r="AA63" s="828">
        <v>9195</v>
      </c>
      <c r="AB63" s="828"/>
      <c r="AC63" s="828"/>
      <c r="AD63" s="801">
        <v>0</v>
      </c>
    </row>
    <row r="64" spans="1:30" hidden="1">
      <c r="A64" s="824"/>
      <c r="B64" s="825" t="s">
        <v>988</v>
      </c>
      <c r="C64" s="826">
        <v>3800</v>
      </c>
      <c r="D64" s="826">
        <v>0</v>
      </c>
      <c r="E64" s="826">
        <v>0</v>
      </c>
      <c r="F64" s="826">
        <v>0</v>
      </c>
      <c r="G64" s="826">
        <v>3800</v>
      </c>
      <c r="H64" s="826"/>
      <c r="I64" s="826">
        <v>2900</v>
      </c>
      <c r="J64" s="826">
        <v>0</v>
      </c>
      <c r="K64" s="826">
        <v>0</v>
      </c>
      <c r="L64" s="826">
        <v>0</v>
      </c>
      <c r="M64" s="826">
        <v>2900</v>
      </c>
      <c r="N64" s="826"/>
      <c r="O64" s="827"/>
      <c r="P64" s="828">
        <v>2900</v>
      </c>
      <c r="Q64" s="828"/>
      <c r="R64" s="828"/>
      <c r="S64" s="828"/>
      <c r="T64" s="828"/>
      <c r="U64" s="828"/>
      <c r="V64" s="828">
        <v>2900</v>
      </c>
      <c r="W64" s="828"/>
      <c r="X64" s="828"/>
      <c r="Y64" s="828"/>
      <c r="Z64" s="828"/>
      <c r="AA64" s="828"/>
      <c r="AB64" s="828"/>
      <c r="AC64" s="828"/>
      <c r="AD64" s="801">
        <v>0</v>
      </c>
    </row>
    <row r="65" spans="1:30" hidden="1">
      <c r="A65" s="824"/>
      <c r="B65" s="825" t="s">
        <v>989</v>
      </c>
      <c r="C65" s="826">
        <v>5441</v>
      </c>
      <c r="D65" s="826">
        <v>2961</v>
      </c>
      <c r="E65" s="826">
        <v>2961</v>
      </c>
      <c r="F65" s="826">
        <v>0</v>
      </c>
      <c r="G65" s="826">
        <v>2480</v>
      </c>
      <c r="H65" s="826"/>
      <c r="I65" s="826">
        <v>5650</v>
      </c>
      <c r="J65" s="826">
        <v>2770</v>
      </c>
      <c r="K65" s="826">
        <v>2770</v>
      </c>
      <c r="L65" s="826">
        <v>0</v>
      </c>
      <c r="M65" s="826">
        <v>2880</v>
      </c>
      <c r="N65" s="826"/>
      <c r="O65" s="827"/>
      <c r="P65" s="828">
        <v>5650</v>
      </c>
      <c r="Q65" s="828"/>
      <c r="R65" s="828"/>
      <c r="S65" s="828"/>
      <c r="T65" s="828"/>
      <c r="U65" s="828"/>
      <c r="V65" s="828">
        <v>5650</v>
      </c>
      <c r="W65" s="828"/>
      <c r="X65" s="828"/>
      <c r="Y65" s="828"/>
      <c r="Z65" s="828"/>
      <c r="AA65" s="828"/>
      <c r="AB65" s="828"/>
      <c r="AC65" s="828"/>
      <c r="AD65" s="801">
        <v>0</v>
      </c>
    </row>
    <row r="66" spans="1:30" hidden="1">
      <c r="A66" s="824"/>
      <c r="B66" s="829" t="s">
        <v>990</v>
      </c>
      <c r="C66" s="826">
        <v>5997</v>
      </c>
      <c r="D66" s="826">
        <v>4497</v>
      </c>
      <c r="E66" s="826">
        <v>4497</v>
      </c>
      <c r="F66" s="826"/>
      <c r="G66" s="826">
        <v>1500</v>
      </c>
      <c r="H66" s="826"/>
      <c r="I66" s="826">
        <v>5943</v>
      </c>
      <c r="J66" s="826">
        <v>4263</v>
      </c>
      <c r="K66" s="826">
        <v>4263</v>
      </c>
      <c r="L66" s="826"/>
      <c r="M66" s="826">
        <v>1680</v>
      </c>
      <c r="N66" s="826"/>
      <c r="O66" s="827"/>
      <c r="P66" s="828">
        <v>5943</v>
      </c>
      <c r="Q66" s="828"/>
      <c r="R66" s="828"/>
      <c r="S66" s="828"/>
      <c r="T66" s="828"/>
      <c r="U66" s="828"/>
      <c r="V66" s="828">
        <v>5943</v>
      </c>
      <c r="W66" s="828"/>
      <c r="X66" s="828"/>
      <c r="Y66" s="828"/>
      <c r="Z66" s="828"/>
      <c r="AA66" s="828"/>
      <c r="AB66" s="828"/>
      <c r="AC66" s="828"/>
      <c r="AD66" s="801">
        <v>0</v>
      </c>
    </row>
    <row r="67" spans="1:30" hidden="1">
      <c r="A67" s="824"/>
      <c r="B67" s="825" t="s">
        <v>991</v>
      </c>
      <c r="C67" s="826">
        <v>34476</v>
      </c>
      <c r="D67" s="826">
        <v>6476</v>
      </c>
      <c r="E67" s="826">
        <v>6476</v>
      </c>
      <c r="F67" s="826">
        <v>0</v>
      </c>
      <c r="G67" s="826">
        <v>28000</v>
      </c>
      <c r="H67" s="826"/>
      <c r="I67" s="826">
        <v>41216</v>
      </c>
      <c r="J67" s="826">
        <v>7129</v>
      </c>
      <c r="K67" s="826">
        <v>7129</v>
      </c>
      <c r="L67" s="826">
        <v>0</v>
      </c>
      <c r="M67" s="826">
        <v>34087</v>
      </c>
      <c r="N67" s="826"/>
      <c r="O67" s="827"/>
      <c r="P67" s="828">
        <v>41216</v>
      </c>
      <c r="Q67" s="828"/>
      <c r="R67" s="828"/>
      <c r="S67" s="828"/>
      <c r="T67" s="828"/>
      <c r="U67" s="828"/>
      <c r="V67" s="828"/>
      <c r="W67" s="828"/>
      <c r="X67" s="828">
        <v>41216</v>
      </c>
      <c r="Y67" s="828"/>
      <c r="Z67" s="828"/>
      <c r="AA67" s="828"/>
      <c r="AB67" s="828"/>
      <c r="AC67" s="828"/>
      <c r="AD67" s="801">
        <v>0</v>
      </c>
    </row>
    <row r="68" spans="1:30" hidden="1">
      <c r="A68" s="824"/>
      <c r="B68" s="825" t="s">
        <v>992</v>
      </c>
      <c r="C68" s="826">
        <v>17445</v>
      </c>
      <c r="D68" s="826">
        <v>5745</v>
      </c>
      <c r="E68" s="826">
        <v>5745</v>
      </c>
      <c r="F68" s="826">
        <v>0</v>
      </c>
      <c r="G68" s="826">
        <v>11700</v>
      </c>
      <c r="H68" s="826"/>
      <c r="I68" s="826">
        <v>23183</v>
      </c>
      <c r="J68" s="826">
        <v>6515</v>
      </c>
      <c r="K68" s="826">
        <v>6515</v>
      </c>
      <c r="L68" s="826">
        <v>0</v>
      </c>
      <c r="M68" s="826">
        <v>16668</v>
      </c>
      <c r="N68" s="826"/>
      <c r="O68" s="827"/>
      <c r="P68" s="828">
        <v>23183</v>
      </c>
      <c r="Q68" s="828"/>
      <c r="R68" s="828"/>
      <c r="S68" s="828"/>
      <c r="T68" s="828"/>
      <c r="U68" s="828"/>
      <c r="V68" s="828"/>
      <c r="W68" s="828"/>
      <c r="X68" s="828">
        <v>23183</v>
      </c>
      <c r="Y68" s="828"/>
      <c r="Z68" s="828"/>
      <c r="AA68" s="828"/>
      <c r="AB68" s="828"/>
      <c r="AC68" s="828"/>
      <c r="AD68" s="801">
        <v>0</v>
      </c>
    </row>
    <row r="69" spans="1:30" ht="25.5" hidden="1">
      <c r="A69" s="824"/>
      <c r="B69" s="825" t="s">
        <v>993</v>
      </c>
      <c r="C69" s="826">
        <v>7761</v>
      </c>
      <c r="D69" s="826">
        <v>1961</v>
      </c>
      <c r="E69" s="826">
        <v>1961</v>
      </c>
      <c r="F69" s="826">
        <v>0</v>
      </c>
      <c r="G69" s="826">
        <v>5800</v>
      </c>
      <c r="H69" s="826"/>
      <c r="I69" s="826">
        <v>8643</v>
      </c>
      <c r="J69" s="826">
        <v>2130</v>
      </c>
      <c r="K69" s="826">
        <v>2130</v>
      </c>
      <c r="L69" s="826">
        <v>0</v>
      </c>
      <c r="M69" s="826">
        <v>6513</v>
      </c>
      <c r="N69" s="826"/>
      <c r="O69" s="827"/>
      <c r="P69" s="828">
        <v>8643</v>
      </c>
      <c r="Q69" s="828"/>
      <c r="R69" s="828"/>
      <c r="S69" s="828"/>
      <c r="T69" s="828"/>
      <c r="U69" s="828"/>
      <c r="V69" s="828"/>
      <c r="W69" s="828"/>
      <c r="X69" s="828">
        <v>8643</v>
      </c>
      <c r="Y69" s="828"/>
      <c r="Z69" s="828"/>
      <c r="AA69" s="828"/>
      <c r="AB69" s="828"/>
      <c r="AC69" s="828"/>
      <c r="AD69" s="801">
        <v>0</v>
      </c>
    </row>
    <row r="70" spans="1:30" ht="17.25" customHeight="1">
      <c r="A70" s="824">
        <v>17</v>
      </c>
      <c r="B70" s="825" t="s">
        <v>994</v>
      </c>
      <c r="C70" s="826">
        <v>9327</v>
      </c>
      <c r="D70" s="826">
        <v>6727</v>
      </c>
      <c r="E70" s="826">
        <v>6234</v>
      </c>
      <c r="F70" s="826">
        <v>493</v>
      </c>
      <c r="G70" s="826">
        <v>2600</v>
      </c>
      <c r="H70" s="826"/>
      <c r="I70" s="826">
        <v>9594</v>
      </c>
      <c r="J70" s="826">
        <v>6994</v>
      </c>
      <c r="K70" s="826">
        <v>6369</v>
      </c>
      <c r="L70" s="826">
        <v>625</v>
      </c>
      <c r="M70" s="826">
        <v>2600</v>
      </c>
      <c r="N70" s="826"/>
      <c r="O70" s="827"/>
      <c r="P70" s="828">
        <v>9594</v>
      </c>
      <c r="Q70" s="828"/>
      <c r="R70" s="828"/>
      <c r="S70" s="828"/>
      <c r="T70" s="828"/>
      <c r="U70" s="828"/>
      <c r="V70" s="828"/>
      <c r="W70" s="828"/>
      <c r="X70" s="828"/>
      <c r="Y70" s="828"/>
      <c r="Z70" s="828">
        <v>600</v>
      </c>
      <c r="AA70" s="828">
        <v>8994</v>
      </c>
      <c r="AB70" s="828"/>
      <c r="AC70" s="828"/>
      <c r="AD70" s="801">
        <v>0</v>
      </c>
    </row>
    <row r="71" spans="1:30" hidden="1">
      <c r="A71" s="824"/>
      <c r="B71" s="825" t="s">
        <v>995</v>
      </c>
      <c r="C71" s="826">
        <v>8727</v>
      </c>
      <c r="D71" s="826">
        <v>6727</v>
      </c>
      <c r="E71" s="826">
        <v>6234</v>
      </c>
      <c r="F71" s="826">
        <v>493</v>
      </c>
      <c r="G71" s="826">
        <v>2000</v>
      </c>
      <c r="H71" s="826"/>
      <c r="I71" s="826">
        <v>8994</v>
      </c>
      <c r="J71" s="826">
        <v>6994</v>
      </c>
      <c r="K71" s="826">
        <v>6369</v>
      </c>
      <c r="L71" s="826">
        <v>625</v>
      </c>
      <c r="M71" s="826">
        <v>2000</v>
      </c>
      <c r="N71" s="826"/>
      <c r="O71" s="827"/>
      <c r="P71" s="828">
        <v>8994</v>
      </c>
      <c r="Q71" s="828"/>
      <c r="R71" s="828"/>
      <c r="S71" s="828"/>
      <c r="T71" s="828"/>
      <c r="U71" s="828"/>
      <c r="V71" s="828"/>
      <c r="W71" s="828"/>
      <c r="X71" s="828"/>
      <c r="Y71" s="828"/>
      <c r="Z71" s="828"/>
      <c r="AA71" s="828">
        <v>8994</v>
      </c>
      <c r="AB71" s="828"/>
      <c r="AC71" s="828"/>
      <c r="AD71" s="801">
        <v>0</v>
      </c>
    </row>
    <row r="72" spans="1:30" hidden="1">
      <c r="A72" s="824"/>
      <c r="B72" s="825" t="s">
        <v>996</v>
      </c>
      <c r="C72" s="826">
        <v>600</v>
      </c>
      <c r="D72" s="826">
        <v>0</v>
      </c>
      <c r="E72" s="826">
        <v>0</v>
      </c>
      <c r="F72" s="826">
        <v>0</v>
      </c>
      <c r="G72" s="826">
        <v>600</v>
      </c>
      <c r="H72" s="826"/>
      <c r="I72" s="826">
        <v>600</v>
      </c>
      <c r="J72" s="826"/>
      <c r="K72" s="826"/>
      <c r="L72" s="826">
        <v>0</v>
      </c>
      <c r="M72" s="826">
        <v>600</v>
      </c>
      <c r="N72" s="826"/>
      <c r="O72" s="827"/>
      <c r="P72" s="828">
        <v>600</v>
      </c>
      <c r="Q72" s="828"/>
      <c r="R72" s="828"/>
      <c r="S72" s="828"/>
      <c r="T72" s="828"/>
      <c r="U72" s="828"/>
      <c r="V72" s="828"/>
      <c r="W72" s="828"/>
      <c r="X72" s="828"/>
      <c r="Y72" s="828"/>
      <c r="Z72" s="828">
        <v>600</v>
      </c>
      <c r="AA72" s="828"/>
      <c r="AB72" s="828"/>
      <c r="AC72" s="828"/>
      <c r="AD72" s="801">
        <v>0</v>
      </c>
    </row>
    <row r="73" spans="1:30" ht="18" customHeight="1">
      <c r="A73" s="824">
        <v>18</v>
      </c>
      <c r="B73" s="825" t="s">
        <v>997</v>
      </c>
      <c r="C73" s="826">
        <v>219834.36492399999</v>
      </c>
      <c r="D73" s="826">
        <v>218534.36492399999</v>
      </c>
      <c r="E73" s="826">
        <v>214958.9</v>
      </c>
      <c r="F73" s="826">
        <v>3575.4649239999999</v>
      </c>
      <c r="G73" s="826">
        <v>1300</v>
      </c>
      <c r="H73" s="826"/>
      <c r="I73" s="826">
        <v>234599</v>
      </c>
      <c r="J73" s="826">
        <v>232799</v>
      </c>
      <c r="K73" s="826">
        <v>228862.9</v>
      </c>
      <c r="L73" s="826">
        <v>3936.0999999999985</v>
      </c>
      <c r="M73" s="826">
        <v>1800</v>
      </c>
      <c r="N73" s="826"/>
      <c r="O73" s="827"/>
      <c r="P73" s="828">
        <v>234599</v>
      </c>
      <c r="Q73" s="828"/>
      <c r="R73" s="828"/>
      <c r="S73" s="828"/>
      <c r="T73" s="828"/>
      <c r="U73" s="828">
        <v>216658</v>
      </c>
      <c r="V73" s="828"/>
      <c r="W73" s="828"/>
      <c r="X73" s="828"/>
      <c r="Y73" s="828"/>
      <c r="Z73" s="828"/>
      <c r="AA73" s="828">
        <v>17941</v>
      </c>
      <c r="AB73" s="828"/>
      <c r="AC73" s="828"/>
      <c r="AD73" s="801">
        <v>0</v>
      </c>
    </row>
    <row r="74" spans="1:30" hidden="1">
      <c r="A74" s="824"/>
      <c r="B74" s="825" t="s">
        <v>998</v>
      </c>
      <c r="C74" s="826">
        <v>9866.2244759999994</v>
      </c>
      <c r="D74" s="826">
        <v>8566.2244759999994</v>
      </c>
      <c r="E74" s="826">
        <v>6527</v>
      </c>
      <c r="F74" s="826">
        <v>2039.2244759999994</v>
      </c>
      <c r="G74" s="826">
        <v>1300</v>
      </c>
      <c r="H74" s="826"/>
      <c r="I74" s="826">
        <v>10569</v>
      </c>
      <c r="J74" s="826">
        <v>8769</v>
      </c>
      <c r="K74" s="826">
        <v>6664</v>
      </c>
      <c r="L74" s="826">
        <v>2105</v>
      </c>
      <c r="M74" s="826">
        <v>1800</v>
      </c>
      <c r="N74" s="826"/>
      <c r="O74" s="827"/>
      <c r="P74" s="828">
        <v>10569</v>
      </c>
      <c r="Q74" s="828"/>
      <c r="R74" s="828"/>
      <c r="S74" s="828"/>
      <c r="T74" s="828"/>
      <c r="U74" s="828"/>
      <c r="V74" s="828"/>
      <c r="W74" s="828"/>
      <c r="X74" s="828"/>
      <c r="Y74" s="828"/>
      <c r="Z74" s="828"/>
      <c r="AA74" s="828">
        <v>10569</v>
      </c>
      <c r="AB74" s="828"/>
      <c r="AC74" s="828"/>
      <c r="AD74" s="801">
        <v>0</v>
      </c>
    </row>
    <row r="75" spans="1:30" hidden="1">
      <c r="A75" s="824"/>
      <c r="B75" s="825" t="s">
        <v>999</v>
      </c>
      <c r="C75" s="826">
        <v>3019.0571</v>
      </c>
      <c r="D75" s="826">
        <v>3019.0571</v>
      </c>
      <c r="E75" s="826">
        <v>2246</v>
      </c>
      <c r="F75" s="826">
        <v>773.05709999999999</v>
      </c>
      <c r="G75" s="826"/>
      <c r="H75" s="826"/>
      <c r="I75" s="826">
        <v>2921</v>
      </c>
      <c r="J75" s="826">
        <v>2921</v>
      </c>
      <c r="K75" s="826">
        <v>2073</v>
      </c>
      <c r="L75" s="826">
        <v>848</v>
      </c>
      <c r="M75" s="826"/>
      <c r="N75" s="826"/>
      <c r="O75" s="827"/>
      <c r="P75" s="828">
        <v>2921</v>
      </c>
      <c r="Q75" s="828"/>
      <c r="R75" s="828"/>
      <c r="S75" s="828"/>
      <c r="T75" s="828"/>
      <c r="U75" s="828"/>
      <c r="V75" s="828"/>
      <c r="W75" s="828"/>
      <c r="X75" s="828"/>
      <c r="Y75" s="828"/>
      <c r="Z75" s="828"/>
      <c r="AA75" s="828">
        <v>2921</v>
      </c>
      <c r="AB75" s="828"/>
      <c r="AC75" s="828"/>
      <c r="AD75" s="801">
        <v>0</v>
      </c>
    </row>
    <row r="76" spans="1:30" hidden="1">
      <c r="A76" s="824"/>
      <c r="B76" s="825" t="s">
        <v>1000</v>
      </c>
      <c r="C76" s="826">
        <v>4268.1833480000005</v>
      </c>
      <c r="D76" s="826">
        <v>4268.1833480000005</v>
      </c>
      <c r="E76" s="826">
        <v>3505</v>
      </c>
      <c r="F76" s="826">
        <v>763.18334800000048</v>
      </c>
      <c r="G76" s="826"/>
      <c r="H76" s="826"/>
      <c r="I76" s="826">
        <v>4451</v>
      </c>
      <c r="J76" s="826">
        <v>4451</v>
      </c>
      <c r="K76" s="826">
        <v>3688</v>
      </c>
      <c r="L76" s="826">
        <v>763</v>
      </c>
      <c r="M76" s="826"/>
      <c r="N76" s="826"/>
      <c r="O76" s="827"/>
      <c r="P76" s="828">
        <v>4451</v>
      </c>
      <c r="Q76" s="828"/>
      <c r="R76" s="828"/>
      <c r="S76" s="828"/>
      <c r="T76" s="828"/>
      <c r="U76" s="828"/>
      <c r="V76" s="828"/>
      <c r="W76" s="828"/>
      <c r="X76" s="828"/>
      <c r="Y76" s="828"/>
      <c r="Z76" s="828"/>
      <c r="AA76" s="828">
        <v>4451</v>
      </c>
      <c r="AB76" s="828"/>
      <c r="AC76" s="828"/>
      <c r="AD76" s="801">
        <v>0</v>
      </c>
    </row>
    <row r="77" spans="1:30" hidden="1">
      <c r="A77" s="824"/>
      <c r="B77" s="825" t="s">
        <v>1001</v>
      </c>
      <c r="C77" s="826">
        <v>13311</v>
      </c>
      <c r="D77" s="826">
        <v>13311</v>
      </c>
      <c r="E77" s="826">
        <v>13311</v>
      </c>
      <c r="F77" s="826">
        <v>0</v>
      </c>
      <c r="G77" s="826"/>
      <c r="H77" s="826"/>
      <c r="I77" s="826">
        <v>12462</v>
      </c>
      <c r="J77" s="826">
        <v>12462</v>
      </c>
      <c r="K77" s="826">
        <v>12462</v>
      </c>
      <c r="L77" s="826">
        <v>0</v>
      </c>
      <c r="M77" s="826"/>
      <c r="N77" s="826"/>
      <c r="O77" s="827"/>
      <c r="P77" s="828">
        <v>12462</v>
      </c>
      <c r="Q77" s="828"/>
      <c r="R77" s="828"/>
      <c r="S77" s="828"/>
      <c r="T77" s="828"/>
      <c r="U77" s="828">
        <v>12462</v>
      </c>
      <c r="V77" s="828"/>
      <c r="W77" s="828"/>
      <c r="X77" s="828"/>
      <c r="Y77" s="828"/>
      <c r="Z77" s="828"/>
      <c r="AA77" s="828"/>
      <c r="AB77" s="828"/>
      <c r="AC77" s="828"/>
      <c r="AD77" s="801">
        <v>0</v>
      </c>
    </row>
    <row r="78" spans="1:30" hidden="1">
      <c r="A78" s="824"/>
      <c r="B78" s="825" t="s">
        <v>1002</v>
      </c>
      <c r="C78" s="826">
        <v>17483</v>
      </c>
      <c r="D78" s="826">
        <v>17483</v>
      </c>
      <c r="E78" s="826">
        <v>17483</v>
      </c>
      <c r="F78" s="826">
        <v>0</v>
      </c>
      <c r="G78" s="826"/>
      <c r="H78" s="826"/>
      <c r="I78" s="826">
        <v>17614</v>
      </c>
      <c r="J78" s="826">
        <v>17614</v>
      </c>
      <c r="K78" s="826">
        <v>17614</v>
      </c>
      <c r="L78" s="826">
        <v>0</v>
      </c>
      <c r="M78" s="826"/>
      <c r="N78" s="826"/>
      <c r="O78" s="827"/>
      <c r="P78" s="828">
        <v>17614</v>
      </c>
      <c r="Q78" s="828"/>
      <c r="R78" s="828"/>
      <c r="S78" s="828"/>
      <c r="T78" s="828"/>
      <c r="U78" s="828">
        <v>17614</v>
      </c>
      <c r="V78" s="828"/>
      <c r="W78" s="828"/>
      <c r="X78" s="828"/>
      <c r="Y78" s="828"/>
      <c r="Z78" s="828"/>
      <c r="AA78" s="828"/>
      <c r="AB78" s="828"/>
      <c r="AC78" s="828"/>
      <c r="AD78" s="801">
        <v>0</v>
      </c>
    </row>
    <row r="79" spans="1:30" hidden="1">
      <c r="A79" s="824"/>
      <c r="B79" s="825" t="s">
        <v>1003</v>
      </c>
      <c r="C79" s="826">
        <v>8480</v>
      </c>
      <c r="D79" s="826">
        <v>8480</v>
      </c>
      <c r="E79" s="826">
        <v>8480</v>
      </c>
      <c r="F79" s="826">
        <v>0</v>
      </c>
      <c r="G79" s="826"/>
      <c r="H79" s="826"/>
      <c r="I79" s="826">
        <v>8480</v>
      </c>
      <c r="J79" s="826">
        <v>8480</v>
      </c>
      <c r="K79" s="826">
        <v>8480</v>
      </c>
      <c r="L79" s="826">
        <v>0</v>
      </c>
      <c r="M79" s="826"/>
      <c r="N79" s="826"/>
      <c r="O79" s="827"/>
      <c r="P79" s="828">
        <v>8480</v>
      </c>
      <c r="Q79" s="828"/>
      <c r="R79" s="828"/>
      <c r="S79" s="828"/>
      <c r="T79" s="828"/>
      <c r="U79" s="828">
        <v>8480</v>
      </c>
      <c r="V79" s="828"/>
      <c r="W79" s="828"/>
      <c r="X79" s="828"/>
      <c r="Y79" s="828"/>
      <c r="Z79" s="828"/>
      <c r="AA79" s="828"/>
      <c r="AB79" s="828"/>
      <c r="AC79" s="828"/>
      <c r="AD79" s="801">
        <v>0</v>
      </c>
    </row>
    <row r="80" spans="1:30" hidden="1">
      <c r="A80" s="824"/>
      <c r="B80" s="825" t="s">
        <v>1004</v>
      </c>
      <c r="C80" s="826">
        <v>0</v>
      </c>
      <c r="D80" s="826">
        <v>0</v>
      </c>
      <c r="E80" s="826"/>
      <c r="F80" s="826">
        <v>0</v>
      </c>
      <c r="G80" s="826"/>
      <c r="H80" s="826"/>
      <c r="I80" s="826">
        <v>0</v>
      </c>
      <c r="J80" s="826"/>
      <c r="K80" s="826">
        <v>0</v>
      </c>
      <c r="L80" s="826">
        <v>0</v>
      </c>
      <c r="M80" s="826"/>
      <c r="N80" s="826"/>
      <c r="O80" s="827"/>
      <c r="P80" s="828">
        <v>0</v>
      </c>
      <c r="Q80" s="828"/>
      <c r="R80" s="828"/>
      <c r="S80" s="828"/>
      <c r="T80" s="828"/>
      <c r="U80" s="828">
        <v>0</v>
      </c>
      <c r="V80" s="828"/>
      <c r="W80" s="828"/>
      <c r="X80" s="828"/>
      <c r="Y80" s="828"/>
      <c r="Z80" s="828"/>
      <c r="AA80" s="828"/>
      <c r="AB80" s="828"/>
      <c r="AC80" s="828"/>
      <c r="AD80" s="801">
        <v>0</v>
      </c>
    </row>
    <row r="81" spans="1:30" hidden="1">
      <c r="A81" s="824"/>
      <c r="B81" s="825" t="s">
        <v>1005</v>
      </c>
      <c r="C81" s="826">
        <v>24839</v>
      </c>
      <c r="D81" s="826">
        <v>24839</v>
      </c>
      <c r="E81" s="826">
        <v>24839</v>
      </c>
      <c r="F81" s="826"/>
      <c r="G81" s="826"/>
      <c r="H81" s="826"/>
      <c r="I81" s="826">
        <v>28123</v>
      </c>
      <c r="J81" s="826">
        <v>28123</v>
      </c>
      <c r="K81" s="826">
        <v>28123</v>
      </c>
      <c r="L81" s="826"/>
      <c r="M81" s="826"/>
      <c r="N81" s="826"/>
      <c r="O81" s="827"/>
      <c r="P81" s="828">
        <v>28123</v>
      </c>
      <c r="Q81" s="828"/>
      <c r="R81" s="828"/>
      <c r="S81" s="828"/>
      <c r="T81" s="828"/>
      <c r="U81" s="828">
        <v>28123</v>
      </c>
      <c r="V81" s="828"/>
      <c r="W81" s="828"/>
      <c r="X81" s="828"/>
      <c r="Y81" s="828"/>
      <c r="Z81" s="828"/>
      <c r="AA81" s="828"/>
      <c r="AB81" s="828"/>
      <c r="AC81" s="828"/>
      <c r="AD81" s="801">
        <v>0</v>
      </c>
    </row>
    <row r="82" spans="1:30" hidden="1">
      <c r="A82" s="824"/>
      <c r="B82" s="825" t="s">
        <v>1006</v>
      </c>
      <c r="C82" s="826">
        <v>0</v>
      </c>
      <c r="D82" s="826"/>
      <c r="E82" s="826"/>
      <c r="F82" s="826">
        <v>0</v>
      </c>
      <c r="G82" s="826"/>
      <c r="H82" s="826"/>
      <c r="I82" s="826">
        <v>0</v>
      </c>
      <c r="J82" s="826"/>
      <c r="K82" s="826"/>
      <c r="L82" s="826">
        <v>0</v>
      </c>
      <c r="M82" s="826"/>
      <c r="N82" s="826"/>
      <c r="O82" s="827"/>
      <c r="P82" s="828">
        <v>0</v>
      </c>
      <c r="Q82" s="828"/>
      <c r="R82" s="828"/>
      <c r="S82" s="828"/>
      <c r="T82" s="828"/>
      <c r="U82" s="828">
        <v>0</v>
      </c>
      <c r="V82" s="828"/>
      <c r="W82" s="828"/>
      <c r="X82" s="828"/>
      <c r="Y82" s="828"/>
      <c r="Z82" s="828"/>
      <c r="AA82" s="828"/>
      <c r="AB82" s="828"/>
      <c r="AC82" s="828"/>
      <c r="AD82" s="801">
        <v>0</v>
      </c>
    </row>
    <row r="83" spans="1:30" hidden="1">
      <c r="A83" s="824"/>
      <c r="B83" s="825" t="s">
        <v>1007</v>
      </c>
      <c r="C83" s="826">
        <v>0</v>
      </c>
      <c r="D83" s="826"/>
      <c r="E83" s="826"/>
      <c r="F83" s="826">
        <v>0</v>
      </c>
      <c r="G83" s="826"/>
      <c r="H83" s="826"/>
      <c r="I83" s="826">
        <v>0</v>
      </c>
      <c r="J83" s="826"/>
      <c r="K83" s="826"/>
      <c r="L83" s="826">
        <v>0</v>
      </c>
      <c r="M83" s="826"/>
      <c r="N83" s="826"/>
      <c r="O83" s="827"/>
      <c r="P83" s="828">
        <v>0</v>
      </c>
      <c r="Q83" s="828"/>
      <c r="R83" s="828"/>
      <c r="S83" s="828"/>
      <c r="T83" s="828"/>
      <c r="U83" s="828">
        <v>0</v>
      </c>
      <c r="V83" s="828"/>
      <c r="W83" s="828"/>
      <c r="X83" s="828"/>
      <c r="Y83" s="828"/>
      <c r="Z83" s="828"/>
      <c r="AA83" s="828"/>
      <c r="AB83" s="828"/>
      <c r="AC83" s="828"/>
      <c r="AD83" s="801">
        <v>0</v>
      </c>
    </row>
    <row r="84" spans="1:30" hidden="1">
      <c r="A84" s="824"/>
      <c r="B84" s="825" t="s">
        <v>1008</v>
      </c>
      <c r="C84" s="826">
        <v>0</v>
      </c>
      <c r="D84" s="826"/>
      <c r="E84" s="826"/>
      <c r="F84" s="826">
        <v>0</v>
      </c>
      <c r="G84" s="826"/>
      <c r="H84" s="826"/>
      <c r="I84" s="826">
        <v>0</v>
      </c>
      <c r="J84" s="826"/>
      <c r="K84" s="826"/>
      <c r="L84" s="826">
        <v>0</v>
      </c>
      <c r="M84" s="826"/>
      <c r="N84" s="826"/>
      <c r="O84" s="827"/>
      <c r="P84" s="828">
        <v>0</v>
      </c>
      <c r="Q84" s="828"/>
      <c r="R84" s="828"/>
      <c r="S84" s="828"/>
      <c r="T84" s="828"/>
      <c r="U84" s="828">
        <v>0</v>
      </c>
      <c r="V84" s="828"/>
      <c r="W84" s="828"/>
      <c r="X84" s="828"/>
      <c r="Y84" s="828"/>
      <c r="Z84" s="828"/>
      <c r="AA84" s="828"/>
      <c r="AB84" s="828"/>
      <c r="AC84" s="828"/>
      <c r="AD84" s="801">
        <v>0</v>
      </c>
    </row>
    <row r="85" spans="1:30" ht="25.5" hidden="1">
      <c r="A85" s="824"/>
      <c r="B85" s="825" t="s">
        <v>1009</v>
      </c>
      <c r="C85" s="826">
        <v>0</v>
      </c>
      <c r="D85" s="826"/>
      <c r="E85" s="826"/>
      <c r="F85" s="826">
        <v>0</v>
      </c>
      <c r="G85" s="826"/>
      <c r="H85" s="826"/>
      <c r="I85" s="826">
        <v>0</v>
      </c>
      <c r="J85" s="826"/>
      <c r="K85" s="826"/>
      <c r="L85" s="826">
        <v>0</v>
      </c>
      <c r="M85" s="826"/>
      <c r="N85" s="826"/>
      <c r="O85" s="827"/>
      <c r="P85" s="828">
        <v>0</v>
      </c>
      <c r="Q85" s="828"/>
      <c r="R85" s="828"/>
      <c r="S85" s="828"/>
      <c r="T85" s="828"/>
      <c r="U85" s="828">
        <v>0</v>
      </c>
      <c r="V85" s="828"/>
      <c r="W85" s="828"/>
      <c r="X85" s="828"/>
      <c r="Y85" s="828"/>
      <c r="Z85" s="828"/>
      <c r="AA85" s="828"/>
      <c r="AB85" s="828"/>
      <c r="AC85" s="828"/>
      <c r="AD85" s="801">
        <v>0</v>
      </c>
    </row>
    <row r="86" spans="1:30" hidden="1">
      <c r="A86" s="824"/>
      <c r="B86" s="825" t="s">
        <v>1010</v>
      </c>
      <c r="C86" s="826">
        <v>0</v>
      </c>
      <c r="D86" s="826"/>
      <c r="E86" s="826"/>
      <c r="F86" s="826">
        <v>0</v>
      </c>
      <c r="G86" s="826"/>
      <c r="H86" s="826"/>
      <c r="I86" s="826">
        <v>0</v>
      </c>
      <c r="J86" s="826"/>
      <c r="K86" s="826"/>
      <c r="L86" s="826">
        <v>0</v>
      </c>
      <c r="M86" s="826"/>
      <c r="N86" s="826"/>
      <c r="O86" s="827"/>
      <c r="P86" s="828">
        <v>0</v>
      </c>
      <c r="Q86" s="828"/>
      <c r="R86" s="828"/>
      <c r="S86" s="828"/>
      <c r="T86" s="828"/>
      <c r="U86" s="828">
        <v>0</v>
      </c>
      <c r="V86" s="828"/>
      <c r="W86" s="828"/>
      <c r="X86" s="828"/>
      <c r="Y86" s="828"/>
      <c r="Z86" s="828"/>
      <c r="AA86" s="828"/>
      <c r="AB86" s="828"/>
      <c r="AC86" s="828"/>
      <c r="AD86" s="801">
        <v>0</v>
      </c>
    </row>
    <row r="87" spans="1:30" hidden="1">
      <c r="A87" s="824"/>
      <c r="B87" s="825" t="s">
        <v>1011</v>
      </c>
      <c r="C87" s="826">
        <v>0</v>
      </c>
      <c r="D87" s="826"/>
      <c r="E87" s="826"/>
      <c r="F87" s="826">
        <v>0</v>
      </c>
      <c r="G87" s="826"/>
      <c r="H87" s="826"/>
      <c r="I87" s="826">
        <v>0</v>
      </c>
      <c r="J87" s="826"/>
      <c r="K87" s="826"/>
      <c r="L87" s="826">
        <v>0</v>
      </c>
      <c r="M87" s="826"/>
      <c r="N87" s="826"/>
      <c r="O87" s="827"/>
      <c r="P87" s="828">
        <v>0</v>
      </c>
      <c r="Q87" s="828"/>
      <c r="R87" s="828"/>
      <c r="S87" s="828"/>
      <c r="T87" s="828"/>
      <c r="U87" s="828">
        <v>0</v>
      </c>
      <c r="V87" s="828"/>
      <c r="W87" s="828"/>
      <c r="X87" s="828"/>
      <c r="Y87" s="828"/>
      <c r="Z87" s="828"/>
      <c r="AA87" s="828"/>
      <c r="AB87" s="828"/>
      <c r="AC87" s="828"/>
      <c r="AD87" s="801">
        <v>0</v>
      </c>
    </row>
    <row r="88" spans="1:30" hidden="1">
      <c r="A88" s="824"/>
      <c r="B88" s="825" t="s">
        <v>1012</v>
      </c>
      <c r="C88" s="826">
        <v>0</v>
      </c>
      <c r="D88" s="826"/>
      <c r="E88" s="826"/>
      <c r="F88" s="826">
        <v>0</v>
      </c>
      <c r="G88" s="826"/>
      <c r="H88" s="826"/>
      <c r="I88" s="826">
        <v>0</v>
      </c>
      <c r="J88" s="826"/>
      <c r="K88" s="826"/>
      <c r="L88" s="826">
        <v>0</v>
      </c>
      <c r="M88" s="826"/>
      <c r="N88" s="826"/>
      <c r="O88" s="827"/>
      <c r="P88" s="828">
        <v>0</v>
      </c>
      <c r="Q88" s="828"/>
      <c r="R88" s="828"/>
      <c r="S88" s="828"/>
      <c r="T88" s="828"/>
      <c r="U88" s="828">
        <v>0</v>
      </c>
      <c r="V88" s="828"/>
      <c r="W88" s="828"/>
      <c r="X88" s="828"/>
      <c r="Y88" s="828"/>
      <c r="Z88" s="828"/>
      <c r="AA88" s="828"/>
      <c r="AB88" s="828"/>
      <c r="AC88" s="828"/>
      <c r="AD88" s="801">
        <v>0</v>
      </c>
    </row>
    <row r="89" spans="1:30" hidden="1">
      <c r="A89" s="824"/>
      <c r="B89" s="825" t="s">
        <v>1013</v>
      </c>
      <c r="C89" s="826">
        <v>4508</v>
      </c>
      <c r="D89" s="826">
        <v>4508</v>
      </c>
      <c r="E89" s="826">
        <v>4508</v>
      </c>
      <c r="F89" s="826">
        <v>0</v>
      </c>
      <c r="G89" s="826"/>
      <c r="H89" s="826"/>
      <c r="I89" s="826">
        <v>4430</v>
      </c>
      <c r="J89" s="826">
        <v>4430</v>
      </c>
      <c r="K89" s="826">
        <v>4210</v>
      </c>
      <c r="L89" s="826">
        <v>220</v>
      </c>
      <c r="M89" s="826"/>
      <c r="N89" s="826"/>
      <c r="O89" s="827"/>
      <c r="P89" s="828">
        <v>4430</v>
      </c>
      <c r="Q89" s="828"/>
      <c r="R89" s="828"/>
      <c r="S89" s="828"/>
      <c r="T89" s="828"/>
      <c r="U89" s="828">
        <v>4430</v>
      </c>
      <c r="V89" s="828"/>
      <c r="W89" s="828"/>
      <c r="X89" s="828"/>
      <c r="Y89" s="828"/>
      <c r="Z89" s="828"/>
      <c r="AA89" s="828"/>
      <c r="AB89" s="828"/>
      <c r="AC89" s="828"/>
      <c r="AD89" s="801">
        <v>0</v>
      </c>
    </row>
    <row r="90" spans="1:30" hidden="1">
      <c r="A90" s="824"/>
      <c r="B90" s="825" t="s">
        <v>1014</v>
      </c>
      <c r="C90" s="826">
        <v>2925</v>
      </c>
      <c r="D90" s="826">
        <v>2925</v>
      </c>
      <c r="E90" s="826">
        <v>2925</v>
      </c>
      <c r="F90" s="826">
        <v>0</v>
      </c>
      <c r="G90" s="826"/>
      <c r="H90" s="826"/>
      <c r="I90" s="826">
        <v>3796</v>
      </c>
      <c r="J90" s="826">
        <v>3796</v>
      </c>
      <c r="K90" s="826">
        <v>3796</v>
      </c>
      <c r="L90" s="826">
        <v>0</v>
      </c>
      <c r="M90" s="826"/>
      <c r="N90" s="826"/>
      <c r="O90" s="827"/>
      <c r="P90" s="828">
        <v>3796</v>
      </c>
      <c r="Q90" s="828"/>
      <c r="R90" s="828"/>
      <c r="S90" s="828"/>
      <c r="T90" s="828"/>
      <c r="U90" s="828">
        <v>3796</v>
      </c>
      <c r="V90" s="828"/>
      <c r="W90" s="828"/>
      <c r="X90" s="828"/>
      <c r="Y90" s="828"/>
      <c r="Z90" s="828"/>
      <c r="AA90" s="828"/>
      <c r="AB90" s="828"/>
      <c r="AC90" s="828"/>
      <c r="AD90" s="801">
        <v>0</v>
      </c>
    </row>
    <row r="91" spans="1:30" hidden="1">
      <c r="A91" s="824"/>
      <c r="B91" s="825" t="s">
        <v>1015</v>
      </c>
      <c r="C91" s="826">
        <v>1429</v>
      </c>
      <c r="D91" s="826">
        <v>1429</v>
      </c>
      <c r="E91" s="826">
        <v>1429</v>
      </c>
      <c r="F91" s="826">
        <v>0</v>
      </c>
      <c r="G91" s="826"/>
      <c r="H91" s="826"/>
      <c r="I91" s="826">
        <v>2403</v>
      </c>
      <c r="J91" s="826">
        <v>2403</v>
      </c>
      <c r="K91" s="826">
        <v>2403</v>
      </c>
      <c r="L91" s="826">
        <v>0</v>
      </c>
      <c r="M91" s="826"/>
      <c r="N91" s="826"/>
      <c r="O91" s="827"/>
      <c r="P91" s="828">
        <v>2403</v>
      </c>
      <c r="Q91" s="828"/>
      <c r="R91" s="828"/>
      <c r="S91" s="828"/>
      <c r="T91" s="828"/>
      <c r="U91" s="828">
        <v>2403</v>
      </c>
      <c r="V91" s="828"/>
      <c r="W91" s="828"/>
      <c r="X91" s="828"/>
      <c r="Y91" s="828"/>
      <c r="Z91" s="828"/>
      <c r="AA91" s="828"/>
      <c r="AB91" s="828"/>
      <c r="AC91" s="828"/>
      <c r="AD91" s="801">
        <v>0</v>
      </c>
    </row>
    <row r="92" spans="1:30" hidden="1">
      <c r="A92" s="824"/>
      <c r="B92" s="825" t="s">
        <v>1016</v>
      </c>
      <c r="C92" s="826">
        <v>8480</v>
      </c>
      <c r="D92" s="826">
        <v>8480</v>
      </c>
      <c r="E92" s="826">
        <v>8480</v>
      </c>
      <c r="F92" s="826">
        <v>0</v>
      </c>
      <c r="G92" s="826"/>
      <c r="H92" s="826"/>
      <c r="I92" s="826">
        <v>8480</v>
      </c>
      <c r="J92" s="826">
        <v>8480</v>
      </c>
      <c r="K92" s="826">
        <v>8480</v>
      </c>
      <c r="L92" s="826">
        <v>0</v>
      </c>
      <c r="M92" s="826"/>
      <c r="N92" s="826"/>
      <c r="O92" s="827"/>
      <c r="P92" s="828">
        <v>8480</v>
      </c>
      <c r="Q92" s="828"/>
      <c r="R92" s="828"/>
      <c r="S92" s="828"/>
      <c r="T92" s="828"/>
      <c r="U92" s="828">
        <v>8480</v>
      </c>
      <c r="V92" s="828"/>
      <c r="W92" s="828"/>
      <c r="X92" s="828"/>
      <c r="Y92" s="828"/>
      <c r="Z92" s="828"/>
      <c r="AA92" s="828"/>
      <c r="AB92" s="828"/>
      <c r="AC92" s="828"/>
      <c r="AD92" s="801">
        <v>0</v>
      </c>
    </row>
    <row r="93" spans="1:30" hidden="1">
      <c r="A93" s="824"/>
      <c r="B93" s="825" t="s">
        <v>1017</v>
      </c>
      <c r="C93" s="826">
        <v>8745</v>
      </c>
      <c r="D93" s="826">
        <v>8745</v>
      </c>
      <c r="E93" s="826">
        <v>8745</v>
      </c>
      <c r="F93" s="826">
        <v>0</v>
      </c>
      <c r="G93" s="826"/>
      <c r="H93" s="826"/>
      <c r="I93" s="826">
        <v>10964</v>
      </c>
      <c r="J93" s="826">
        <v>10964</v>
      </c>
      <c r="K93" s="826">
        <v>10964</v>
      </c>
      <c r="L93" s="826">
        <v>0</v>
      </c>
      <c r="M93" s="826"/>
      <c r="N93" s="826"/>
      <c r="O93" s="827"/>
      <c r="P93" s="828">
        <v>10964</v>
      </c>
      <c r="Q93" s="828"/>
      <c r="R93" s="828"/>
      <c r="S93" s="828"/>
      <c r="T93" s="828"/>
      <c r="U93" s="828">
        <v>10964</v>
      </c>
      <c r="V93" s="828"/>
      <c r="W93" s="828"/>
      <c r="X93" s="828"/>
      <c r="Y93" s="828"/>
      <c r="Z93" s="828"/>
      <c r="AA93" s="828"/>
      <c r="AB93" s="828"/>
      <c r="AC93" s="828"/>
      <c r="AD93" s="801">
        <v>0</v>
      </c>
    </row>
    <row r="94" spans="1:30" hidden="1">
      <c r="A94" s="824"/>
      <c r="B94" s="825" t="s">
        <v>1018</v>
      </c>
      <c r="C94" s="826">
        <v>8065</v>
      </c>
      <c r="D94" s="826">
        <v>8065</v>
      </c>
      <c r="E94" s="826">
        <v>8065</v>
      </c>
      <c r="F94" s="826">
        <v>0</v>
      </c>
      <c r="G94" s="826"/>
      <c r="H94" s="826"/>
      <c r="I94" s="826">
        <v>10119</v>
      </c>
      <c r="J94" s="826">
        <v>10119</v>
      </c>
      <c r="K94" s="826">
        <v>10119</v>
      </c>
      <c r="L94" s="826">
        <v>0</v>
      </c>
      <c r="M94" s="826"/>
      <c r="N94" s="826"/>
      <c r="O94" s="827"/>
      <c r="P94" s="828">
        <v>10119</v>
      </c>
      <c r="Q94" s="828"/>
      <c r="R94" s="828"/>
      <c r="S94" s="828"/>
      <c r="T94" s="828"/>
      <c r="U94" s="828">
        <v>10119</v>
      </c>
      <c r="V94" s="828"/>
      <c r="W94" s="828"/>
      <c r="X94" s="828"/>
      <c r="Y94" s="828"/>
      <c r="Z94" s="828"/>
      <c r="AA94" s="828"/>
      <c r="AB94" s="828"/>
      <c r="AC94" s="828"/>
      <c r="AD94" s="801">
        <v>0</v>
      </c>
    </row>
    <row r="95" spans="1:30" hidden="1">
      <c r="A95" s="824"/>
      <c r="B95" s="825" t="s">
        <v>1019</v>
      </c>
      <c r="C95" s="826">
        <v>8045</v>
      </c>
      <c r="D95" s="826">
        <v>8045</v>
      </c>
      <c r="E95" s="826">
        <v>8045</v>
      </c>
      <c r="F95" s="826">
        <v>0</v>
      </c>
      <c r="G95" s="826"/>
      <c r="H95" s="826"/>
      <c r="I95" s="826">
        <v>10121</v>
      </c>
      <c r="J95" s="826">
        <v>10121</v>
      </c>
      <c r="K95" s="826">
        <v>10121</v>
      </c>
      <c r="L95" s="826">
        <v>0</v>
      </c>
      <c r="M95" s="826"/>
      <c r="N95" s="826"/>
      <c r="O95" s="827"/>
      <c r="P95" s="828">
        <v>10121</v>
      </c>
      <c r="Q95" s="828"/>
      <c r="R95" s="828"/>
      <c r="S95" s="828"/>
      <c r="T95" s="828"/>
      <c r="U95" s="828">
        <v>10121</v>
      </c>
      <c r="V95" s="828"/>
      <c r="W95" s="828"/>
      <c r="X95" s="828"/>
      <c r="Y95" s="828"/>
      <c r="Z95" s="828"/>
      <c r="AA95" s="828"/>
      <c r="AB95" s="828"/>
      <c r="AC95" s="828"/>
      <c r="AD95" s="801">
        <v>0</v>
      </c>
    </row>
    <row r="96" spans="1:30" hidden="1">
      <c r="A96" s="824"/>
      <c r="B96" s="825" t="s">
        <v>1020</v>
      </c>
      <c r="C96" s="826">
        <v>4634</v>
      </c>
      <c r="D96" s="826">
        <v>4634</v>
      </c>
      <c r="E96" s="826">
        <v>4634</v>
      </c>
      <c r="F96" s="826">
        <v>0</v>
      </c>
      <c r="G96" s="826"/>
      <c r="H96" s="826"/>
      <c r="I96" s="826">
        <v>5058</v>
      </c>
      <c r="J96" s="826">
        <v>5058</v>
      </c>
      <c r="K96" s="826">
        <v>5058</v>
      </c>
      <c r="L96" s="826">
        <v>0</v>
      </c>
      <c r="M96" s="826"/>
      <c r="N96" s="826"/>
      <c r="O96" s="827"/>
      <c r="P96" s="828">
        <v>5058</v>
      </c>
      <c r="Q96" s="828"/>
      <c r="R96" s="828"/>
      <c r="S96" s="828"/>
      <c r="T96" s="828"/>
      <c r="U96" s="828">
        <v>5058</v>
      </c>
      <c r="V96" s="828"/>
      <c r="W96" s="828"/>
      <c r="X96" s="828"/>
      <c r="Y96" s="828"/>
      <c r="Z96" s="828"/>
      <c r="AA96" s="828"/>
      <c r="AB96" s="828"/>
      <c r="AC96" s="828"/>
      <c r="AD96" s="801">
        <v>0</v>
      </c>
    </row>
    <row r="97" spans="1:30" hidden="1">
      <c r="A97" s="824"/>
      <c r="B97" s="825" t="s">
        <v>1021</v>
      </c>
      <c r="C97" s="826">
        <v>7907</v>
      </c>
      <c r="D97" s="826">
        <v>7907</v>
      </c>
      <c r="E97" s="826">
        <v>7907</v>
      </c>
      <c r="F97" s="826">
        <v>0</v>
      </c>
      <c r="G97" s="826"/>
      <c r="H97" s="826"/>
      <c r="I97" s="826">
        <v>8106</v>
      </c>
      <c r="J97" s="826">
        <v>8106</v>
      </c>
      <c r="K97" s="826">
        <v>8106</v>
      </c>
      <c r="L97" s="826">
        <v>0</v>
      </c>
      <c r="M97" s="826"/>
      <c r="N97" s="826"/>
      <c r="O97" s="827"/>
      <c r="P97" s="828">
        <v>8106</v>
      </c>
      <c r="Q97" s="828"/>
      <c r="R97" s="828"/>
      <c r="S97" s="828"/>
      <c r="T97" s="828"/>
      <c r="U97" s="828">
        <v>8106</v>
      </c>
      <c r="V97" s="828"/>
      <c r="W97" s="828"/>
      <c r="X97" s="828"/>
      <c r="Y97" s="828"/>
      <c r="Z97" s="828"/>
      <c r="AA97" s="828"/>
      <c r="AB97" s="828"/>
      <c r="AC97" s="828"/>
      <c r="AD97" s="801">
        <v>0</v>
      </c>
    </row>
    <row r="98" spans="1:30" hidden="1">
      <c r="A98" s="824"/>
      <c r="B98" s="825" t="s">
        <v>1022</v>
      </c>
      <c r="C98" s="826">
        <v>8575</v>
      </c>
      <c r="D98" s="826">
        <v>8575</v>
      </c>
      <c r="E98" s="826">
        <v>8575</v>
      </c>
      <c r="F98" s="826">
        <v>0</v>
      </c>
      <c r="G98" s="826"/>
      <c r="H98" s="826"/>
      <c r="I98" s="826">
        <v>8740</v>
      </c>
      <c r="J98" s="826">
        <v>8740</v>
      </c>
      <c r="K98" s="826">
        <v>8740</v>
      </c>
      <c r="L98" s="826">
        <v>0</v>
      </c>
      <c r="M98" s="826"/>
      <c r="N98" s="826"/>
      <c r="O98" s="827"/>
      <c r="P98" s="828">
        <v>8740</v>
      </c>
      <c r="Q98" s="828"/>
      <c r="R98" s="828"/>
      <c r="S98" s="828"/>
      <c r="T98" s="828"/>
      <c r="U98" s="828">
        <v>8740</v>
      </c>
      <c r="V98" s="828"/>
      <c r="W98" s="828"/>
      <c r="X98" s="828"/>
      <c r="Y98" s="828"/>
      <c r="Z98" s="828"/>
      <c r="AA98" s="828"/>
      <c r="AB98" s="828"/>
      <c r="AC98" s="828"/>
      <c r="AD98" s="801">
        <v>0</v>
      </c>
    </row>
    <row r="99" spans="1:30" hidden="1">
      <c r="A99" s="824"/>
      <c r="B99" s="825" t="s">
        <v>1023</v>
      </c>
      <c r="C99" s="826">
        <v>11317</v>
      </c>
      <c r="D99" s="826">
        <v>11317</v>
      </c>
      <c r="E99" s="826">
        <v>11317</v>
      </c>
      <c r="F99" s="826">
        <v>0</v>
      </c>
      <c r="G99" s="826"/>
      <c r="H99" s="826"/>
      <c r="I99" s="826">
        <v>11443</v>
      </c>
      <c r="J99" s="826">
        <v>11443</v>
      </c>
      <c r="K99" s="826">
        <v>11443</v>
      </c>
      <c r="L99" s="826">
        <v>0</v>
      </c>
      <c r="M99" s="826"/>
      <c r="N99" s="826"/>
      <c r="O99" s="827"/>
      <c r="P99" s="828">
        <v>11443</v>
      </c>
      <c r="Q99" s="828"/>
      <c r="R99" s="828"/>
      <c r="S99" s="828"/>
      <c r="T99" s="828"/>
      <c r="U99" s="828">
        <v>11443</v>
      </c>
      <c r="V99" s="828"/>
      <c r="W99" s="828"/>
      <c r="X99" s="828"/>
      <c r="Y99" s="828"/>
      <c r="Z99" s="828"/>
      <c r="AA99" s="828"/>
      <c r="AB99" s="828"/>
      <c r="AC99" s="828"/>
      <c r="AD99" s="801">
        <v>0</v>
      </c>
    </row>
    <row r="100" spans="1:30" hidden="1">
      <c r="A100" s="824"/>
      <c r="B100" s="825" t="s">
        <v>1024</v>
      </c>
      <c r="C100" s="826">
        <v>11861</v>
      </c>
      <c r="D100" s="826">
        <v>11861</v>
      </c>
      <c r="E100" s="826">
        <v>11861</v>
      </c>
      <c r="F100" s="826">
        <v>0</v>
      </c>
      <c r="G100" s="826"/>
      <c r="H100" s="826"/>
      <c r="I100" s="826">
        <v>12273</v>
      </c>
      <c r="J100" s="826">
        <v>12273</v>
      </c>
      <c r="K100" s="826">
        <v>12273</v>
      </c>
      <c r="L100" s="826">
        <v>0</v>
      </c>
      <c r="M100" s="826"/>
      <c r="N100" s="826"/>
      <c r="O100" s="827"/>
      <c r="P100" s="828">
        <v>12273</v>
      </c>
      <c r="Q100" s="828"/>
      <c r="R100" s="828"/>
      <c r="S100" s="828"/>
      <c r="T100" s="828"/>
      <c r="U100" s="828">
        <v>12273</v>
      </c>
      <c r="V100" s="828"/>
      <c r="W100" s="828"/>
      <c r="X100" s="828"/>
      <c r="Y100" s="828"/>
      <c r="Z100" s="828"/>
      <c r="AA100" s="828"/>
      <c r="AB100" s="828"/>
      <c r="AC100" s="828"/>
      <c r="AD100" s="801">
        <v>0</v>
      </c>
    </row>
    <row r="101" spans="1:30" hidden="1">
      <c r="A101" s="824"/>
      <c r="B101" s="825" t="s">
        <v>1025</v>
      </c>
      <c r="C101" s="826">
        <v>10079</v>
      </c>
      <c r="D101" s="826">
        <v>10079</v>
      </c>
      <c r="E101" s="826">
        <v>10079</v>
      </c>
      <c r="F101" s="826">
        <v>0</v>
      </c>
      <c r="G101" s="826"/>
      <c r="H101" s="826"/>
      <c r="I101" s="826">
        <v>10463</v>
      </c>
      <c r="J101" s="826">
        <v>10463</v>
      </c>
      <c r="K101" s="826">
        <v>10463</v>
      </c>
      <c r="L101" s="826">
        <v>0</v>
      </c>
      <c r="M101" s="826"/>
      <c r="N101" s="826"/>
      <c r="O101" s="827"/>
      <c r="P101" s="828">
        <v>10463</v>
      </c>
      <c r="Q101" s="828"/>
      <c r="R101" s="828"/>
      <c r="S101" s="828"/>
      <c r="T101" s="828"/>
      <c r="U101" s="828">
        <v>10463</v>
      </c>
      <c r="V101" s="828"/>
      <c r="W101" s="828"/>
      <c r="X101" s="828"/>
      <c r="Y101" s="828"/>
      <c r="Z101" s="828"/>
      <c r="AA101" s="828"/>
      <c r="AB101" s="828"/>
      <c r="AC101" s="828"/>
      <c r="AD101" s="801">
        <v>0</v>
      </c>
    </row>
    <row r="102" spans="1:30" hidden="1">
      <c r="A102" s="824"/>
      <c r="B102" s="825" t="s">
        <v>1026</v>
      </c>
      <c r="C102" s="826">
        <v>6655</v>
      </c>
      <c r="D102" s="826">
        <v>6655</v>
      </c>
      <c r="E102" s="826">
        <v>6655</v>
      </c>
      <c r="F102" s="826">
        <v>0</v>
      </c>
      <c r="G102" s="826"/>
      <c r="H102" s="826"/>
      <c r="I102" s="826">
        <v>6990</v>
      </c>
      <c r="J102" s="826">
        <v>6990</v>
      </c>
      <c r="K102" s="826">
        <v>6990</v>
      </c>
      <c r="L102" s="826">
        <v>0</v>
      </c>
      <c r="M102" s="826"/>
      <c r="N102" s="826"/>
      <c r="O102" s="827"/>
      <c r="P102" s="828">
        <v>6990</v>
      </c>
      <c r="Q102" s="828"/>
      <c r="R102" s="828"/>
      <c r="S102" s="828"/>
      <c r="T102" s="828"/>
      <c r="U102" s="828">
        <v>6990</v>
      </c>
      <c r="V102" s="828"/>
      <c r="W102" s="828"/>
      <c r="X102" s="828"/>
      <c r="Y102" s="828"/>
      <c r="Z102" s="828"/>
      <c r="AA102" s="828"/>
      <c r="AB102" s="828"/>
      <c r="AC102" s="828"/>
      <c r="AD102" s="801">
        <v>0</v>
      </c>
    </row>
    <row r="103" spans="1:30" hidden="1">
      <c r="A103" s="824"/>
      <c r="B103" s="825" t="s">
        <v>1027</v>
      </c>
      <c r="C103" s="826">
        <v>10754</v>
      </c>
      <c r="D103" s="826">
        <v>10754</v>
      </c>
      <c r="E103" s="826">
        <v>10754</v>
      </c>
      <c r="F103" s="826">
        <v>0</v>
      </c>
      <c r="G103" s="826"/>
      <c r="H103" s="826"/>
      <c r="I103" s="826">
        <v>11017</v>
      </c>
      <c r="J103" s="826">
        <v>11017</v>
      </c>
      <c r="K103" s="826">
        <v>11017</v>
      </c>
      <c r="L103" s="826">
        <v>0</v>
      </c>
      <c r="M103" s="826"/>
      <c r="N103" s="826"/>
      <c r="O103" s="827"/>
      <c r="P103" s="828">
        <v>11017</v>
      </c>
      <c r="Q103" s="828"/>
      <c r="R103" s="828"/>
      <c r="S103" s="828"/>
      <c r="T103" s="828"/>
      <c r="U103" s="828">
        <v>11017</v>
      </c>
      <c r="V103" s="828"/>
      <c r="W103" s="828"/>
      <c r="X103" s="828"/>
      <c r="Y103" s="828"/>
      <c r="Z103" s="828"/>
      <c r="AA103" s="828"/>
      <c r="AB103" s="828"/>
      <c r="AC103" s="828"/>
      <c r="AD103" s="801">
        <v>0</v>
      </c>
    </row>
    <row r="104" spans="1:30" hidden="1">
      <c r="A104" s="824"/>
      <c r="B104" s="825" t="s">
        <v>1028</v>
      </c>
      <c r="C104" s="826">
        <v>10963.9</v>
      </c>
      <c r="D104" s="826">
        <v>10963.9</v>
      </c>
      <c r="E104" s="826">
        <v>10963.9</v>
      </c>
      <c r="F104" s="826">
        <v>0</v>
      </c>
      <c r="G104" s="826"/>
      <c r="H104" s="826"/>
      <c r="I104" s="826">
        <v>11449</v>
      </c>
      <c r="J104" s="826">
        <v>11449</v>
      </c>
      <c r="K104" s="826">
        <v>11448.900000000001</v>
      </c>
      <c r="L104" s="826">
        <v>9.9999999998544808E-2</v>
      </c>
      <c r="M104" s="826"/>
      <c r="N104" s="826"/>
      <c r="O104" s="827"/>
      <c r="P104" s="828">
        <v>11449</v>
      </c>
      <c r="Q104" s="828"/>
      <c r="R104" s="828"/>
      <c r="S104" s="828"/>
      <c r="T104" s="828"/>
      <c r="U104" s="828">
        <v>11449</v>
      </c>
      <c r="V104" s="828"/>
      <c r="W104" s="828"/>
      <c r="X104" s="828"/>
      <c r="Y104" s="828"/>
      <c r="Z104" s="828"/>
      <c r="AA104" s="828"/>
      <c r="AB104" s="828"/>
      <c r="AC104" s="828"/>
      <c r="AD104" s="801">
        <v>0</v>
      </c>
    </row>
    <row r="105" spans="1:30" hidden="1">
      <c r="A105" s="824"/>
      <c r="B105" s="825" t="s">
        <v>1029</v>
      </c>
      <c r="C105" s="826">
        <v>8713</v>
      </c>
      <c r="D105" s="826">
        <v>8713</v>
      </c>
      <c r="E105" s="826">
        <v>8713</v>
      </c>
      <c r="F105" s="826">
        <v>0</v>
      </c>
      <c r="G105" s="826"/>
      <c r="H105" s="826"/>
      <c r="I105" s="826">
        <v>8790</v>
      </c>
      <c r="J105" s="826">
        <v>8790</v>
      </c>
      <c r="K105" s="826">
        <v>8790</v>
      </c>
      <c r="L105" s="826">
        <v>0</v>
      </c>
      <c r="M105" s="826"/>
      <c r="N105" s="826"/>
      <c r="O105" s="827"/>
      <c r="P105" s="828">
        <v>8790</v>
      </c>
      <c r="Q105" s="828"/>
      <c r="R105" s="828"/>
      <c r="S105" s="828"/>
      <c r="T105" s="828"/>
      <c r="U105" s="828">
        <v>8790</v>
      </c>
      <c r="V105" s="828"/>
      <c r="W105" s="828"/>
      <c r="X105" s="828"/>
      <c r="Y105" s="828"/>
      <c r="Z105" s="828"/>
      <c r="AA105" s="828"/>
      <c r="AB105" s="828"/>
      <c r="AC105" s="828"/>
      <c r="AD105" s="801">
        <v>0</v>
      </c>
    </row>
    <row r="106" spans="1:30" hidden="1">
      <c r="A106" s="824"/>
      <c r="B106" s="825" t="s">
        <v>1030</v>
      </c>
      <c r="C106" s="826">
        <v>4912</v>
      </c>
      <c r="D106" s="826">
        <v>4912</v>
      </c>
      <c r="E106" s="826">
        <v>4912</v>
      </c>
      <c r="F106" s="826">
        <v>0</v>
      </c>
      <c r="G106" s="826"/>
      <c r="H106" s="826"/>
      <c r="I106" s="826">
        <v>5337</v>
      </c>
      <c r="J106" s="826">
        <v>5337</v>
      </c>
      <c r="K106" s="826">
        <v>5337</v>
      </c>
      <c r="L106" s="826">
        <v>0</v>
      </c>
      <c r="M106" s="826"/>
      <c r="N106" s="826"/>
      <c r="O106" s="827"/>
      <c r="P106" s="828">
        <v>5337</v>
      </c>
      <c r="Q106" s="828"/>
      <c r="R106" s="828"/>
      <c r="S106" s="828"/>
      <c r="T106" s="828"/>
      <c r="U106" s="828">
        <v>5337</v>
      </c>
      <c r="V106" s="828"/>
      <c r="W106" s="828"/>
      <c r="X106" s="828"/>
      <c r="Y106" s="828"/>
      <c r="Z106" s="828"/>
      <c r="AA106" s="828"/>
      <c r="AB106" s="828"/>
      <c r="AC106" s="828"/>
      <c r="AD106" s="801">
        <v>0</v>
      </c>
    </row>
    <row r="107" spans="1:30" ht="17.25" customHeight="1">
      <c r="A107" s="824">
        <v>19</v>
      </c>
      <c r="B107" s="825" t="s">
        <v>1031</v>
      </c>
      <c r="C107" s="826">
        <v>313298.89578904619</v>
      </c>
      <c r="D107" s="826">
        <v>313298.89578904619</v>
      </c>
      <c r="E107" s="826">
        <v>301685</v>
      </c>
      <c r="F107" s="826">
        <v>11613.895789046157</v>
      </c>
      <c r="G107" s="826">
        <v>0</v>
      </c>
      <c r="H107" s="826"/>
      <c r="I107" s="826">
        <v>319503</v>
      </c>
      <c r="J107" s="826">
        <v>319503</v>
      </c>
      <c r="K107" s="826">
        <v>308088</v>
      </c>
      <c r="L107" s="826">
        <v>11415</v>
      </c>
      <c r="M107" s="826">
        <v>0</v>
      </c>
      <c r="N107" s="826"/>
      <c r="O107" s="827"/>
      <c r="P107" s="828">
        <v>319503</v>
      </c>
      <c r="Q107" s="828"/>
      <c r="R107" s="828"/>
      <c r="S107" s="828">
        <v>307684</v>
      </c>
      <c r="T107" s="828"/>
      <c r="U107" s="828"/>
      <c r="V107" s="828"/>
      <c r="W107" s="828"/>
      <c r="X107" s="828"/>
      <c r="Y107" s="828"/>
      <c r="Z107" s="828"/>
      <c r="AA107" s="828">
        <v>11819</v>
      </c>
      <c r="AB107" s="828"/>
      <c r="AC107" s="828"/>
      <c r="AD107" s="801">
        <v>0</v>
      </c>
    </row>
    <row r="108" spans="1:30" hidden="1">
      <c r="A108" s="824"/>
      <c r="B108" s="825" t="s">
        <v>1032</v>
      </c>
      <c r="C108" s="826">
        <v>11799.598205046153</v>
      </c>
      <c r="D108" s="826">
        <v>11799.598205046153</v>
      </c>
      <c r="E108" s="826">
        <v>10029</v>
      </c>
      <c r="F108" s="826">
        <v>1770.5982050461535</v>
      </c>
      <c r="G108" s="826"/>
      <c r="H108" s="826"/>
      <c r="I108" s="826">
        <v>11819</v>
      </c>
      <c r="J108" s="826">
        <v>11819</v>
      </c>
      <c r="K108" s="826">
        <v>9924</v>
      </c>
      <c r="L108" s="826">
        <v>1895</v>
      </c>
      <c r="M108" s="826"/>
      <c r="N108" s="826"/>
      <c r="O108" s="827"/>
      <c r="P108" s="828">
        <v>11819</v>
      </c>
      <c r="Q108" s="828"/>
      <c r="R108" s="828"/>
      <c r="S108" s="828"/>
      <c r="T108" s="828"/>
      <c r="U108" s="828"/>
      <c r="V108" s="828"/>
      <c r="W108" s="828"/>
      <c r="X108" s="828"/>
      <c r="Y108" s="828"/>
      <c r="Z108" s="828"/>
      <c r="AA108" s="828">
        <v>11819</v>
      </c>
      <c r="AB108" s="828"/>
      <c r="AC108" s="828"/>
      <c r="AD108" s="801">
        <v>0</v>
      </c>
    </row>
    <row r="109" spans="1:30" hidden="1">
      <c r="A109" s="824"/>
      <c r="B109" s="825" t="s">
        <v>1033</v>
      </c>
      <c r="C109" s="826">
        <v>10389.463792</v>
      </c>
      <c r="D109" s="826">
        <v>10389.463792</v>
      </c>
      <c r="E109" s="826">
        <v>10137</v>
      </c>
      <c r="F109" s="826">
        <v>252.46379200000047</v>
      </c>
      <c r="G109" s="826"/>
      <c r="H109" s="826"/>
      <c r="I109" s="826">
        <v>10925</v>
      </c>
      <c r="J109" s="826">
        <v>10925</v>
      </c>
      <c r="K109" s="826">
        <v>10673</v>
      </c>
      <c r="L109" s="826">
        <v>252</v>
      </c>
      <c r="M109" s="826"/>
      <c r="N109" s="826"/>
      <c r="O109" s="827"/>
      <c r="P109" s="828">
        <v>10925</v>
      </c>
      <c r="Q109" s="828"/>
      <c r="R109" s="828"/>
      <c r="S109" s="828">
        <v>10925</v>
      </c>
      <c r="T109" s="828"/>
      <c r="U109" s="828"/>
      <c r="V109" s="828"/>
      <c r="W109" s="828"/>
      <c r="X109" s="828"/>
      <c r="Y109" s="828"/>
      <c r="Z109" s="828"/>
      <c r="AA109" s="828"/>
      <c r="AB109" s="828"/>
      <c r="AC109" s="828"/>
      <c r="AD109" s="801">
        <v>0</v>
      </c>
    </row>
    <row r="110" spans="1:30" hidden="1">
      <c r="A110" s="824"/>
      <c r="B110" s="825" t="s">
        <v>1034</v>
      </c>
      <c r="C110" s="826">
        <v>10844</v>
      </c>
      <c r="D110" s="826">
        <v>10844</v>
      </c>
      <c r="E110" s="826">
        <v>10607</v>
      </c>
      <c r="F110" s="826">
        <v>237</v>
      </c>
      <c r="G110" s="826"/>
      <c r="H110" s="826"/>
      <c r="I110" s="826">
        <v>11462</v>
      </c>
      <c r="J110" s="826">
        <v>11462</v>
      </c>
      <c r="K110" s="826">
        <v>11181</v>
      </c>
      <c r="L110" s="826">
        <v>281</v>
      </c>
      <c r="M110" s="826"/>
      <c r="N110" s="826"/>
      <c r="O110" s="827"/>
      <c r="P110" s="828">
        <v>11462</v>
      </c>
      <c r="Q110" s="828"/>
      <c r="R110" s="828"/>
      <c r="S110" s="828">
        <v>11462</v>
      </c>
      <c r="T110" s="828"/>
      <c r="U110" s="828"/>
      <c r="V110" s="828"/>
      <c r="W110" s="828"/>
      <c r="X110" s="828"/>
      <c r="Y110" s="828"/>
      <c r="Z110" s="828"/>
      <c r="AA110" s="828"/>
      <c r="AB110" s="828"/>
      <c r="AC110" s="828"/>
      <c r="AD110" s="801">
        <v>0</v>
      </c>
    </row>
    <row r="111" spans="1:30" hidden="1">
      <c r="A111" s="824"/>
      <c r="B111" s="825" t="s">
        <v>1035</v>
      </c>
      <c r="C111" s="826">
        <v>12193</v>
      </c>
      <c r="D111" s="826">
        <v>12193</v>
      </c>
      <c r="E111" s="826">
        <v>11938</v>
      </c>
      <c r="F111" s="826">
        <v>255</v>
      </c>
      <c r="G111" s="826"/>
      <c r="H111" s="826"/>
      <c r="I111" s="826">
        <v>12807</v>
      </c>
      <c r="J111" s="826">
        <v>12807</v>
      </c>
      <c r="K111" s="826">
        <v>12537</v>
      </c>
      <c r="L111" s="826">
        <v>270</v>
      </c>
      <c r="M111" s="826"/>
      <c r="N111" s="826"/>
      <c r="O111" s="827"/>
      <c r="P111" s="828">
        <v>12807</v>
      </c>
      <c r="Q111" s="828"/>
      <c r="R111" s="828"/>
      <c r="S111" s="828">
        <v>12807</v>
      </c>
      <c r="T111" s="828"/>
      <c r="U111" s="828"/>
      <c r="V111" s="828"/>
      <c r="W111" s="828"/>
      <c r="X111" s="828"/>
      <c r="Y111" s="828"/>
      <c r="Z111" s="828"/>
      <c r="AA111" s="828"/>
      <c r="AB111" s="828"/>
      <c r="AC111" s="828"/>
      <c r="AD111" s="801">
        <v>0</v>
      </c>
    </row>
    <row r="112" spans="1:30" hidden="1">
      <c r="A112" s="824"/>
      <c r="B112" s="825" t="s">
        <v>1036</v>
      </c>
      <c r="C112" s="826">
        <v>5374</v>
      </c>
      <c r="D112" s="826">
        <v>5374</v>
      </c>
      <c r="E112" s="826">
        <v>5251</v>
      </c>
      <c r="F112" s="826">
        <v>123</v>
      </c>
      <c r="G112" s="826"/>
      <c r="H112" s="826"/>
      <c r="I112" s="826">
        <v>5637</v>
      </c>
      <c r="J112" s="826">
        <v>5637</v>
      </c>
      <c r="K112" s="826">
        <v>5492</v>
      </c>
      <c r="L112" s="826">
        <v>145</v>
      </c>
      <c r="M112" s="826"/>
      <c r="N112" s="826"/>
      <c r="O112" s="827"/>
      <c r="P112" s="828">
        <v>5637</v>
      </c>
      <c r="Q112" s="828"/>
      <c r="R112" s="828"/>
      <c r="S112" s="828">
        <v>5637</v>
      </c>
      <c r="T112" s="828"/>
      <c r="U112" s="828"/>
      <c r="V112" s="828"/>
      <c r="W112" s="828"/>
      <c r="X112" s="828"/>
      <c r="Y112" s="828"/>
      <c r="Z112" s="828"/>
      <c r="AA112" s="828"/>
      <c r="AB112" s="828"/>
      <c r="AC112" s="828"/>
      <c r="AD112" s="801">
        <v>0</v>
      </c>
    </row>
    <row r="113" spans="1:30" hidden="1">
      <c r="A113" s="824"/>
      <c r="B113" s="825" t="s">
        <v>1037</v>
      </c>
      <c r="C113" s="826">
        <v>7253</v>
      </c>
      <c r="D113" s="826">
        <v>7253</v>
      </c>
      <c r="E113" s="826">
        <v>7085</v>
      </c>
      <c r="F113" s="826">
        <v>168</v>
      </c>
      <c r="G113" s="826"/>
      <c r="H113" s="826"/>
      <c r="I113" s="826">
        <v>7822</v>
      </c>
      <c r="J113" s="826">
        <v>7822</v>
      </c>
      <c r="K113" s="826">
        <v>7654</v>
      </c>
      <c r="L113" s="826">
        <v>168</v>
      </c>
      <c r="M113" s="826"/>
      <c r="N113" s="826"/>
      <c r="O113" s="827"/>
      <c r="P113" s="828">
        <v>7822</v>
      </c>
      <c r="Q113" s="828"/>
      <c r="R113" s="828"/>
      <c r="S113" s="828">
        <v>7822</v>
      </c>
      <c r="T113" s="828"/>
      <c r="U113" s="828"/>
      <c r="V113" s="828"/>
      <c r="W113" s="828"/>
      <c r="X113" s="828"/>
      <c r="Y113" s="828"/>
      <c r="Z113" s="828"/>
      <c r="AA113" s="828"/>
      <c r="AB113" s="828"/>
      <c r="AC113" s="828"/>
      <c r="AD113" s="801">
        <v>0</v>
      </c>
    </row>
    <row r="114" spans="1:30" hidden="1">
      <c r="A114" s="824"/>
      <c r="B114" s="825" t="s">
        <v>1038</v>
      </c>
      <c r="C114" s="826">
        <v>9457.7948319999996</v>
      </c>
      <c r="D114" s="826">
        <v>9457.7948319999996</v>
      </c>
      <c r="E114" s="826">
        <v>9200</v>
      </c>
      <c r="F114" s="826">
        <v>257.79483199999959</v>
      </c>
      <c r="G114" s="826"/>
      <c r="H114" s="826"/>
      <c r="I114" s="826">
        <v>9510</v>
      </c>
      <c r="J114" s="826">
        <v>9510</v>
      </c>
      <c r="K114" s="826">
        <v>9259</v>
      </c>
      <c r="L114" s="826">
        <v>251</v>
      </c>
      <c r="M114" s="826"/>
      <c r="N114" s="826"/>
      <c r="O114" s="827"/>
      <c r="P114" s="828">
        <v>9510</v>
      </c>
      <c r="Q114" s="828"/>
      <c r="R114" s="828"/>
      <c r="S114" s="828">
        <v>9510</v>
      </c>
      <c r="T114" s="828"/>
      <c r="U114" s="828"/>
      <c r="V114" s="828"/>
      <c r="W114" s="828"/>
      <c r="X114" s="828"/>
      <c r="Y114" s="828"/>
      <c r="Z114" s="828"/>
      <c r="AA114" s="828"/>
      <c r="AB114" s="828"/>
      <c r="AC114" s="828"/>
      <c r="AD114" s="801">
        <v>0</v>
      </c>
    </row>
    <row r="115" spans="1:30" hidden="1">
      <c r="A115" s="824"/>
      <c r="B115" s="825" t="s">
        <v>1039</v>
      </c>
      <c r="C115" s="826">
        <v>7155.9288479999996</v>
      </c>
      <c r="D115" s="826">
        <v>7155.9288479999996</v>
      </c>
      <c r="E115" s="826">
        <v>6965</v>
      </c>
      <c r="F115" s="826">
        <v>190.92884799999956</v>
      </c>
      <c r="G115" s="826"/>
      <c r="H115" s="826"/>
      <c r="I115" s="826">
        <v>7651</v>
      </c>
      <c r="J115" s="826">
        <v>7651</v>
      </c>
      <c r="K115" s="826">
        <v>7438</v>
      </c>
      <c r="L115" s="826">
        <v>213</v>
      </c>
      <c r="M115" s="826"/>
      <c r="N115" s="826"/>
      <c r="O115" s="827"/>
      <c r="P115" s="828">
        <v>7651</v>
      </c>
      <c r="Q115" s="828"/>
      <c r="R115" s="828"/>
      <c r="S115" s="828">
        <v>7651</v>
      </c>
      <c r="T115" s="828"/>
      <c r="U115" s="828"/>
      <c r="V115" s="828"/>
      <c r="W115" s="828"/>
      <c r="X115" s="828"/>
      <c r="Y115" s="828"/>
      <c r="Z115" s="828"/>
      <c r="AA115" s="828"/>
      <c r="AB115" s="828"/>
      <c r="AC115" s="828"/>
      <c r="AD115" s="801">
        <v>0</v>
      </c>
    </row>
    <row r="116" spans="1:30" hidden="1">
      <c r="A116" s="824"/>
      <c r="B116" s="825" t="s">
        <v>1040</v>
      </c>
      <c r="C116" s="826">
        <v>10016.502032</v>
      </c>
      <c r="D116" s="826">
        <v>10016.502032</v>
      </c>
      <c r="E116" s="826">
        <v>9399</v>
      </c>
      <c r="F116" s="826">
        <v>617.50203200000033</v>
      </c>
      <c r="G116" s="826"/>
      <c r="H116" s="826"/>
      <c r="I116" s="826">
        <v>10554</v>
      </c>
      <c r="J116" s="826">
        <v>10554</v>
      </c>
      <c r="K116" s="826">
        <v>9921</v>
      </c>
      <c r="L116" s="826">
        <v>633</v>
      </c>
      <c r="M116" s="826"/>
      <c r="N116" s="826"/>
      <c r="O116" s="827"/>
      <c r="P116" s="828">
        <v>10554</v>
      </c>
      <c r="Q116" s="828"/>
      <c r="R116" s="828"/>
      <c r="S116" s="828">
        <v>10554</v>
      </c>
      <c r="T116" s="828"/>
      <c r="U116" s="828"/>
      <c r="V116" s="828"/>
      <c r="W116" s="828"/>
      <c r="X116" s="828"/>
      <c r="Y116" s="828"/>
      <c r="Z116" s="828"/>
      <c r="AA116" s="828"/>
      <c r="AB116" s="828"/>
      <c r="AC116" s="828"/>
      <c r="AD116" s="801">
        <v>0</v>
      </c>
    </row>
    <row r="117" spans="1:30" hidden="1">
      <c r="A117" s="824"/>
      <c r="B117" s="825" t="s">
        <v>1041</v>
      </c>
      <c r="C117" s="826">
        <v>5610</v>
      </c>
      <c r="D117" s="826">
        <v>5610</v>
      </c>
      <c r="E117" s="826">
        <v>5463</v>
      </c>
      <c r="F117" s="826">
        <v>147</v>
      </c>
      <c r="G117" s="826"/>
      <c r="H117" s="826"/>
      <c r="I117" s="826">
        <v>6837</v>
      </c>
      <c r="J117" s="826">
        <v>6837</v>
      </c>
      <c r="K117" s="826">
        <v>6690</v>
      </c>
      <c r="L117" s="826">
        <v>147</v>
      </c>
      <c r="M117" s="826"/>
      <c r="N117" s="826"/>
      <c r="O117" s="827"/>
      <c r="P117" s="828">
        <v>6837</v>
      </c>
      <c r="Q117" s="828"/>
      <c r="R117" s="828"/>
      <c r="S117" s="828">
        <v>6837</v>
      </c>
      <c r="T117" s="828"/>
      <c r="U117" s="828"/>
      <c r="V117" s="828"/>
      <c r="W117" s="828"/>
      <c r="X117" s="828"/>
      <c r="Y117" s="828"/>
      <c r="Z117" s="828"/>
      <c r="AA117" s="828"/>
      <c r="AB117" s="828"/>
      <c r="AC117" s="828"/>
      <c r="AD117" s="801">
        <v>0</v>
      </c>
    </row>
    <row r="118" spans="1:30" hidden="1">
      <c r="A118" s="824"/>
      <c r="B118" s="825" t="s">
        <v>1042</v>
      </c>
      <c r="C118" s="826">
        <v>8070.6595520000001</v>
      </c>
      <c r="D118" s="826">
        <v>8070.6595520000001</v>
      </c>
      <c r="E118" s="826">
        <v>7881</v>
      </c>
      <c r="F118" s="826">
        <v>189.65955200000008</v>
      </c>
      <c r="G118" s="826"/>
      <c r="H118" s="826"/>
      <c r="I118" s="826">
        <v>7915</v>
      </c>
      <c r="J118" s="826">
        <v>7915</v>
      </c>
      <c r="K118" s="826">
        <v>7703</v>
      </c>
      <c r="L118" s="826">
        <v>212</v>
      </c>
      <c r="M118" s="826"/>
      <c r="N118" s="826"/>
      <c r="O118" s="827"/>
      <c r="P118" s="828">
        <v>7915</v>
      </c>
      <c r="Q118" s="828"/>
      <c r="R118" s="828"/>
      <c r="S118" s="828">
        <v>7915</v>
      </c>
      <c r="T118" s="828"/>
      <c r="U118" s="828"/>
      <c r="V118" s="828"/>
      <c r="W118" s="828"/>
      <c r="X118" s="828"/>
      <c r="Y118" s="828"/>
      <c r="Z118" s="828"/>
      <c r="AA118" s="828"/>
      <c r="AB118" s="828"/>
      <c r="AC118" s="828"/>
      <c r="AD118" s="801">
        <v>0</v>
      </c>
    </row>
    <row r="119" spans="1:30" hidden="1">
      <c r="A119" s="824"/>
      <c r="B119" s="825" t="s">
        <v>1043</v>
      </c>
      <c r="C119" s="826">
        <v>15464.511456</v>
      </c>
      <c r="D119" s="826">
        <v>15464.511456</v>
      </c>
      <c r="E119" s="826">
        <v>15107</v>
      </c>
      <c r="F119" s="826">
        <v>357.51145600000018</v>
      </c>
      <c r="G119" s="826"/>
      <c r="H119" s="826"/>
      <c r="I119" s="826">
        <v>16291</v>
      </c>
      <c r="J119" s="826">
        <v>16291</v>
      </c>
      <c r="K119" s="826">
        <v>15909</v>
      </c>
      <c r="L119" s="826">
        <v>382</v>
      </c>
      <c r="M119" s="826"/>
      <c r="N119" s="826"/>
      <c r="O119" s="827"/>
      <c r="P119" s="828">
        <v>16291</v>
      </c>
      <c r="Q119" s="828"/>
      <c r="R119" s="828"/>
      <c r="S119" s="828">
        <v>16291</v>
      </c>
      <c r="T119" s="828"/>
      <c r="U119" s="828"/>
      <c r="V119" s="828"/>
      <c r="W119" s="828"/>
      <c r="X119" s="828"/>
      <c r="Y119" s="828"/>
      <c r="Z119" s="828"/>
      <c r="AA119" s="828"/>
      <c r="AB119" s="828"/>
      <c r="AC119" s="828"/>
      <c r="AD119" s="801">
        <v>0</v>
      </c>
    </row>
    <row r="120" spans="1:30" hidden="1">
      <c r="A120" s="824"/>
      <c r="B120" s="825" t="s">
        <v>1044</v>
      </c>
      <c r="C120" s="826">
        <v>7864</v>
      </c>
      <c r="D120" s="826">
        <v>7864</v>
      </c>
      <c r="E120" s="826">
        <v>7681</v>
      </c>
      <c r="F120" s="826">
        <v>183</v>
      </c>
      <c r="G120" s="826"/>
      <c r="H120" s="826"/>
      <c r="I120" s="826">
        <v>8160</v>
      </c>
      <c r="J120" s="826">
        <v>8160</v>
      </c>
      <c r="K120" s="826">
        <v>7955</v>
      </c>
      <c r="L120" s="826">
        <v>205</v>
      </c>
      <c r="M120" s="826"/>
      <c r="N120" s="826"/>
      <c r="O120" s="827"/>
      <c r="P120" s="828">
        <v>8160</v>
      </c>
      <c r="Q120" s="828"/>
      <c r="R120" s="828"/>
      <c r="S120" s="828">
        <v>8160</v>
      </c>
      <c r="T120" s="828"/>
      <c r="U120" s="828"/>
      <c r="V120" s="828"/>
      <c r="W120" s="828"/>
      <c r="X120" s="828"/>
      <c r="Y120" s="828"/>
      <c r="Z120" s="828"/>
      <c r="AA120" s="828"/>
      <c r="AB120" s="828"/>
      <c r="AC120" s="828"/>
      <c r="AD120" s="801">
        <v>0</v>
      </c>
    </row>
    <row r="121" spans="1:30" hidden="1">
      <c r="A121" s="824"/>
      <c r="B121" s="825" t="s">
        <v>1045</v>
      </c>
      <c r="C121" s="826">
        <v>5718.3992959999996</v>
      </c>
      <c r="D121" s="826">
        <v>5718.3992959999996</v>
      </c>
      <c r="E121" s="826">
        <v>5408</v>
      </c>
      <c r="F121" s="826">
        <v>310.39929599999959</v>
      </c>
      <c r="G121" s="826"/>
      <c r="H121" s="826"/>
      <c r="I121" s="826">
        <v>5985</v>
      </c>
      <c r="J121" s="826">
        <v>5985</v>
      </c>
      <c r="K121" s="826">
        <v>5653</v>
      </c>
      <c r="L121" s="826">
        <v>332</v>
      </c>
      <c r="M121" s="826"/>
      <c r="N121" s="826"/>
      <c r="O121" s="827"/>
      <c r="P121" s="828">
        <v>5985</v>
      </c>
      <c r="Q121" s="828"/>
      <c r="R121" s="828"/>
      <c r="S121" s="828">
        <v>5985</v>
      </c>
      <c r="T121" s="828"/>
      <c r="U121" s="828"/>
      <c r="V121" s="828"/>
      <c r="W121" s="828"/>
      <c r="X121" s="828"/>
      <c r="Y121" s="828"/>
      <c r="Z121" s="828"/>
      <c r="AA121" s="828"/>
      <c r="AB121" s="828"/>
      <c r="AC121" s="828"/>
      <c r="AD121" s="801">
        <v>0</v>
      </c>
    </row>
    <row r="122" spans="1:30" hidden="1">
      <c r="A122" s="824"/>
      <c r="B122" s="825" t="s">
        <v>1046</v>
      </c>
      <c r="C122" s="826">
        <v>7310.2272160000002</v>
      </c>
      <c r="D122" s="826">
        <v>7310.2272160000002</v>
      </c>
      <c r="E122" s="826">
        <v>6712</v>
      </c>
      <c r="F122" s="826">
        <v>598.22721600000023</v>
      </c>
      <c r="G122" s="826"/>
      <c r="H122" s="826"/>
      <c r="I122" s="826">
        <v>7715</v>
      </c>
      <c r="J122" s="826">
        <v>7715</v>
      </c>
      <c r="K122" s="826">
        <v>7117</v>
      </c>
      <c r="L122" s="826">
        <v>598</v>
      </c>
      <c r="M122" s="826"/>
      <c r="N122" s="826"/>
      <c r="O122" s="827"/>
      <c r="P122" s="828">
        <v>7715</v>
      </c>
      <c r="Q122" s="828"/>
      <c r="R122" s="828"/>
      <c r="S122" s="828">
        <v>7715</v>
      </c>
      <c r="T122" s="828"/>
      <c r="U122" s="828"/>
      <c r="V122" s="828"/>
      <c r="W122" s="828"/>
      <c r="X122" s="828"/>
      <c r="Y122" s="828"/>
      <c r="Z122" s="828"/>
      <c r="AA122" s="828"/>
      <c r="AB122" s="828"/>
      <c r="AC122" s="828"/>
      <c r="AD122" s="801">
        <v>0</v>
      </c>
    </row>
    <row r="123" spans="1:30" hidden="1">
      <c r="A123" s="824"/>
      <c r="B123" s="825" t="s">
        <v>1047</v>
      </c>
      <c r="C123" s="826">
        <v>5101</v>
      </c>
      <c r="D123" s="826">
        <v>5101</v>
      </c>
      <c r="E123" s="826">
        <v>4975</v>
      </c>
      <c r="F123" s="826">
        <v>126</v>
      </c>
      <c r="G123" s="826"/>
      <c r="H123" s="826"/>
      <c r="I123" s="826">
        <v>5430</v>
      </c>
      <c r="J123" s="826">
        <v>5430</v>
      </c>
      <c r="K123" s="826">
        <v>5304</v>
      </c>
      <c r="L123" s="826">
        <v>126</v>
      </c>
      <c r="M123" s="826"/>
      <c r="N123" s="826"/>
      <c r="O123" s="827"/>
      <c r="P123" s="828">
        <v>5430</v>
      </c>
      <c r="Q123" s="828"/>
      <c r="R123" s="828"/>
      <c r="S123" s="828">
        <v>5430</v>
      </c>
      <c r="T123" s="828"/>
      <c r="U123" s="828"/>
      <c r="V123" s="828"/>
      <c r="W123" s="828"/>
      <c r="X123" s="828"/>
      <c r="Y123" s="828"/>
      <c r="Z123" s="828"/>
      <c r="AA123" s="828"/>
      <c r="AB123" s="828"/>
      <c r="AC123" s="828"/>
      <c r="AD123" s="801">
        <v>0</v>
      </c>
    </row>
    <row r="124" spans="1:30" hidden="1">
      <c r="A124" s="824"/>
      <c r="B124" s="825" t="s">
        <v>1048</v>
      </c>
      <c r="C124" s="826">
        <v>8901</v>
      </c>
      <c r="D124" s="826">
        <v>8901</v>
      </c>
      <c r="E124" s="826">
        <v>8673</v>
      </c>
      <c r="F124" s="826">
        <v>228</v>
      </c>
      <c r="G124" s="826"/>
      <c r="H124" s="826"/>
      <c r="I124" s="826">
        <v>9696</v>
      </c>
      <c r="J124" s="826">
        <v>9696</v>
      </c>
      <c r="K124" s="826">
        <v>9468</v>
      </c>
      <c r="L124" s="826">
        <v>228</v>
      </c>
      <c r="M124" s="826"/>
      <c r="N124" s="826"/>
      <c r="O124" s="827"/>
      <c r="P124" s="828">
        <v>9696</v>
      </c>
      <c r="Q124" s="828"/>
      <c r="R124" s="828"/>
      <c r="S124" s="828">
        <v>9696</v>
      </c>
      <c r="T124" s="828"/>
      <c r="U124" s="828"/>
      <c r="V124" s="828"/>
      <c r="W124" s="828"/>
      <c r="X124" s="828"/>
      <c r="Y124" s="828"/>
      <c r="Z124" s="828"/>
      <c r="AA124" s="828"/>
      <c r="AB124" s="828"/>
      <c r="AC124" s="828"/>
      <c r="AD124" s="801">
        <v>0</v>
      </c>
    </row>
    <row r="125" spans="1:30" hidden="1">
      <c r="A125" s="824"/>
      <c r="B125" s="825" t="s">
        <v>1049</v>
      </c>
      <c r="C125" s="826">
        <v>5037</v>
      </c>
      <c r="D125" s="826">
        <v>5037</v>
      </c>
      <c r="E125" s="826">
        <v>4911</v>
      </c>
      <c r="F125" s="826">
        <v>126</v>
      </c>
      <c r="G125" s="826"/>
      <c r="H125" s="826"/>
      <c r="I125" s="826">
        <v>5298</v>
      </c>
      <c r="J125" s="826">
        <v>5298</v>
      </c>
      <c r="K125" s="826">
        <v>5150</v>
      </c>
      <c r="L125" s="826">
        <v>148</v>
      </c>
      <c r="M125" s="826"/>
      <c r="N125" s="826"/>
      <c r="O125" s="827"/>
      <c r="P125" s="828">
        <v>5298</v>
      </c>
      <c r="Q125" s="828"/>
      <c r="R125" s="828"/>
      <c r="S125" s="828">
        <v>5298</v>
      </c>
      <c r="T125" s="828"/>
      <c r="U125" s="828"/>
      <c r="V125" s="828"/>
      <c r="W125" s="828"/>
      <c r="X125" s="828"/>
      <c r="Y125" s="828"/>
      <c r="Z125" s="828"/>
      <c r="AA125" s="828"/>
      <c r="AB125" s="828"/>
      <c r="AC125" s="828"/>
      <c r="AD125" s="801">
        <v>0</v>
      </c>
    </row>
    <row r="126" spans="1:30" hidden="1">
      <c r="A126" s="824"/>
      <c r="B126" s="825" t="s">
        <v>1050</v>
      </c>
      <c r="C126" s="826">
        <v>7383</v>
      </c>
      <c r="D126" s="826">
        <v>7383</v>
      </c>
      <c r="E126" s="826">
        <v>7218</v>
      </c>
      <c r="F126" s="826">
        <v>165</v>
      </c>
      <c r="G126" s="826"/>
      <c r="H126" s="826"/>
      <c r="I126" s="826">
        <v>7649</v>
      </c>
      <c r="J126" s="826">
        <v>7649</v>
      </c>
      <c r="K126" s="826">
        <v>7462</v>
      </c>
      <c r="L126" s="826">
        <v>187</v>
      </c>
      <c r="M126" s="826"/>
      <c r="N126" s="826"/>
      <c r="O126" s="827"/>
      <c r="P126" s="828">
        <v>7649</v>
      </c>
      <c r="Q126" s="828"/>
      <c r="R126" s="828"/>
      <c r="S126" s="828">
        <v>7649</v>
      </c>
      <c r="T126" s="828"/>
      <c r="U126" s="828"/>
      <c r="V126" s="828"/>
      <c r="W126" s="828"/>
      <c r="X126" s="828"/>
      <c r="Y126" s="828"/>
      <c r="Z126" s="828"/>
      <c r="AA126" s="828"/>
      <c r="AB126" s="828"/>
      <c r="AC126" s="828"/>
      <c r="AD126" s="801">
        <v>0</v>
      </c>
    </row>
    <row r="127" spans="1:30" hidden="1">
      <c r="A127" s="824"/>
      <c r="B127" s="825" t="s">
        <v>1051</v>
      </c>
      <c r="C127" s="826">
        <v>6630</v>
      </c>
      <c r="D127" s="826">
        <v>6630</v>
      </c>
      <c r="E127" s="826">
        <v>6486</v>
      </c>
      <c r="F127" s="826">
        <v>144</v>
      </c>
      <c r="G127" s="826"/>
      <c r="H127" s="826"/>
      <c r="I127" s="826">
        <v>7248</v>
      </c>
      <c r="J127" s="826">
        <v>7248</v>
      </c>
      <c r="K127" s="826">
        <v>7038</v>
      </c>
      <c r="L127" s="826">
        <v>210</v>
      </c>
      <c r="M127" s="826"/>
      <c r="N127" s="826"/>
      <c r="O127" s="827"/>
      <c r="P127" s="828">
        <v>7248</v>
      </c>
      <c r="Q127" s="828"/>
      <c r="R127" s="828"/>
      <c r="S127" s="828">
        <v>7248</v>
      </c>
      <c r="T127" s="828"/>
      <c r="U127" s="828"/>
      <c r="V127" s="828"/>
      <c r="W127" s="828"/>
      <c r="X127" s="828"/>
      <c r="Y127" s="828"/>
      <c r="Z127" s="828"/>
      <c r="AA127" s="828"/>
      <c r="AB127" s="828"/>
      <c r="AC127" s="828"/>
      <c r="AD127" s="801">
        <v>0</v>
      </c>
    </row>
    <row r="128" spans="1:30" hidden="1">
      <c r="A128" s="824"/>
      <c r="B128" s="825" t="s">
        <v>1052</v>
      </c>
      <c r="C128" s="826">
        <v>18215</v>
      </c>
      <c r="D128" s="826">
        <v>18215</v>
      </c>
      <c r="E128" s="826">
        <v>17841</v>
      </c>
      <c r="F128" s="826">
        <v>374</v>
      </c>
      <c r="G128" s="826"/>
      <c r="H128" s="826"/>
      <c r="I128" s="826">
        <v>19580</v>
      </c>
      <c r="J128" s="826">
        <v>19580</v>
      </c>
      <c r="K128" s="826">
        <v>19195</v>
      </c>
      <c r="L128" s="826">
        <v>385</v>
      </c>
      <c r="M128" s="826"/>
      <c r="N128" s="826"/>
      <c r="O128" s="827"/>
      <c r="P128" s="828">
        <v>19580</v>
      </c>
      <c r="Q128" s="828"/>
      <c r="R128" s="828"/>
      <c r="S128" s="828">
        <v>19580</v>
      </c>
      <c r="T128" s="828"/>
      <c r="U128" s="828"/>
      <c r="V128" s="828"/>
      <c r="W128" s="828"/>
      <c r="X128" s="828"/>
      <c r="Y128" s="828"/>
      <c r="Z128" s="828"/>
      <c r="AA128" s="828"/>
      <c r="AB128" s="828"/>
      <c r="AC128" s="828"/>
      <c r="AD128" s="801">
        <v>0</v>
      </c>
    </row>
    <row r="129" spans="1:30" hidden="1">
      <c r="A129" s="824"/>
      <c r="B129" s="825" t="s">
        <v>1053</v>
      </c>
      <c r="C129" s="826">
        <v>11130</v>
      </c>
      <c r="D129" s="826">
        <v>11130</v>
      </c>
      <c r="E129" s="826">
        <v>10881</v>
      </c>
      <c r="F129" s="826">
        <v>249</v>
      </c>
      <c r="G129" s="826"/>
      <c r="H129" s="826"/>
      <c r="I129" s="826">
        <v>11837</v>
      </c>
      <c r="J129" s="826">
        <v>11837</v>
      </c>
      <c r="K129" s="826">
        <v>11566</v>
      </c>
      <c r="L129" s="826">
        <v>271</v>
      </c>
      <c r="M129" s="826"/>
      <c r="N129" s="826"/>
      <c r="O129" s="827"/>
      <c r="P129" s="828">
        <v>11837</v>
      </c>
      <c r="Q129" s="828"/>
      <c r="R129" s="828"/>
      <c r="S129" s="828">
        <v>11837</v>
      </c>
      <c r="T129" s="828"/>
      <c r="U129" s="828"/>
      <c r="V129" s="828"/>
      <c r="W129" s="828"/>
      <c r="X129" s="828"/>
      <c r="Y129" s="828"/>
      <c r="Z129" s="828"/>
      <c r="AA129" s="828"/>
      <c r="AB129" s="828"/>
      <c r="AC129" s="828"/>
      <c r="AD129" s="801">
        <v>0</v>
      </c>
    </row>
    <row r="130" spans="1:30" hidden="1">
      <c r="A130" s="824"/>
      <c r="B130" s="825" t="s">
        <v>1054</v>
      </c>
      <c r="C130" s="826">
        <v>19617.404064000002</v>
      </c>
      <c r="D130" s="826">
        <v>19617.404064000002</v>
      </c>
      <c r="E130" s="826">
        <v>18316</v>
      </c>
      <c r="F130" s="826">
        <v>1301.4040640000021</v>
      </c>
      <c r="G130" s="826"/>
      <c r="H130" s="826"/>
      <c r="I130" s="826">
        <v>11140</v>
      </c>
      <c r="J130" s="826">
        <v>11140</v>
      </c>
      <c r="K130" s="826">
        <v>11125</v>
      </c>
      <c r="L130" s="826">
        <v>15</v>
      </c>
      <c r="M130" s="826"/>
      <c r="N130" s="826"/>
      <c r="O130" s="827"/>
      <c r="P130" s="828">
        <v>11140</v>
      </c>
      <c r="Q130" s="828"/>
      <c r="R130" s="828"/>
      <c r="S130" s="828">
        <v>11140</v>
      </c>
      <c r="T130" s="828"/>
      <c r="U130" s="828"/>
      <c r="V130" s="828"/>
      <c r="W130" s="828"/>
      <c r="X130" s="828"/>
      <c r="Y130" s="828"/>
      <c r="Z130" s="828"/>
      <c r="AA130" s="828"/>
      <c r="AB130" s="828"/>
      <c r="AC130" s="828"/>
      <c r="AD130" s="801">
        <v>0</v>
      </c>
    </row>
    <row r="131" spans="1:30" hidden="1">
      <c r="A131" s="824"/>
      <c r="B131" s="825" t="s">
        <v>1055</v>
      </c>
      <c r="C131" s="826">
        <v>6262.7335359999997</v>
      </c>
      <c r="D131" s="826">
        <v>6262.7335359999997</v>
      </c>
      <c r="E131" s="826">
        <v>6021</v>
      </c>
      <c r="F131" s="826">
        <v>241.73353599999973</v>
      </c>
      <c r="G131" s="826"/>
      <c r="H131" s="826"/>
      <c r="I131" s="826">
        <v>6785</v>
      </c>
      <c r="J131" s="826">
        <v>6785</v>
      </c>
      <c r="K131" s="826">
        <v>6543</v>
      </c>
      <c r="L131" s="826">
        <v>242</v>
      </c>
      <c r="M131" s="826"/>
      <c r="N131" s="826"/>
      <c r="O131" s="827"/>
      <c r="P131" s="828">
        <v>6785</v>
      </c>
      <c r="Q131" s="828"/>
      <c r="R131" s="828"/>
      <c r="S131" s="828">
        <v>6785</v>
      </c>
      <c r="T131" s="828"/>
      <c r="U131" s="828"/>
      <c r="V131" s="828"/>
      <c r="W131" s="828"/>
      <c r="X131" s="828"/>
      <c r="Y131" s="828"/>
      <c r="Z131" s="828"/>
      <c r="AA131" s="828"/>
      <c r="AB131" s="828"/>
      <c r="AC131" s="828"/>
      <c r="AD131" s="801">
        <v>0</v>
      </c>
    </row>
    <row r="132" spans="1:30" hidden="1">
      <c r="A132" s="824"/>
      <c r="B132" s="825" t="s">
        <v>1056</v>
      </c>
      <c r="C132" s="826">
        <v>4131</v>
      </c>
      <c r="D132" s="826">
        <v>4131</v>
      </c>
      <c r="E132" s="826">
        <v>4131</v>
      </c>
      <c r="F132" s="826">
        <v>0</v>
      </c>
      <c r="G132" s="826"/>
      <c r="H132" s="826"/>
      <c r="I132" s="826">
        <v>4235</v>
      </c>
      <c r="J132" s="826">
        <v>4235</v>
      </c>
      <c r="K132" s="826">
        <v>4235</v>
      </c>
      <c r="L132" s="826">
        <v>0</v>
      </c>
      <c r="M132" s="826"/>
      <c r="N132" s="826"/>
      <c r="O132" s="827"/>
      <c r="P132" s="828">
        <v>4235</v>
      </c>
      <c r="Q132" s="828"/>
      <c r="R132" s="828"/>
      <c r="S132" s="828">
        <v>4235</v>
      </c>
      <c r="T132" s="828"/>
      <c r="U132" s="828"/>
      <c r="V132" s="828"/>
      <c r="W132" s="828"/>
      <c r="X132" s="828"/>
      <c r="Y132" s="828"/>
      <c r="Z132" s="828"/>
      <c r="AA132" s="828"/>
      <c r="AB132" s="828"/>
      <c r="AC132" s="828"/>
      <c r="AD132" s="801">
        <v>0</v>
      </c>
    </row>
    <row r="133" spans="1:30" hidden="1">
      <c r="A133" s="824"/>
      <c r="B133" s="825" t="s">
        <v>1057</v>
      </c>
      <c r="C133" s="826">
        <v>7493.2843519999997</v>
      </c>
      <c r="D133" s="826">
        <v>7493.2843519999997</v>
      </c>
      <c r="E133" s="826">
        <v>7116</v>
      </c>
      <c r="F133" s="826">
        <v>377.28435199999967</v>
      </c>
      <c r="G133" s="826"/>
      <c r="H133" s="826"/>
      <c r="I133" s="826">
        <v>7834</v>
      </c>
      <c r="J133" s="826">
        <v>7834</v>
      </c>
      <c r="K133" s="826">
        <v>7431</v>
      </c>
      <c r="L133" s="826">
        <v>403</v>
      </c>
      <c r="M133" s="826"/>
      <c r="N133" s="826"/>
      <c r="O133" s="827"/>
      <c r="P133" s="828">
        <v>7834</v>
      </c>
      <c r="Q133" s="828"/>
      <c r="R133" s="828"/>
      <c r="S133" s="828">
        <v>7834</v>
      </c>
      <c r="T133" s="828"/>
      <c r="U133" s="828"/>
      <c r="V133" s="828"/>
      <c r="W133" s="828"/>
      <c r="X133" s="828"/>
      <c r="Y133" s="828"/>
      <c r="Z133" s="828"/>
      <c r="AA133" s="828"/>
      <c r="AB133" s="828"/>
      <c r="AC133" s="828"/>
      <c r="AD133" s="801">
        <v>0</v>
      </c>
    </row>
    <row r="134" spans="1:30" hidden="1">
      <c r="A134" s="824"/>
      <c r="B134" s="825" t="s">
        <v>1058</v>
      </c>
      <c r="C134" s="826">
        <v>5634</v>
      </c>
      <c r="D134" s="826">
        <v>5634</v>
      </c>
      <c r="E134" s="826">
        <v>5450</v>
      </c>
      <c r="F134" s="826">
        <v>184</v>
      </c>
      <c r="G134" s="826"/>
      <c r="H134" s="826"/>
      <c r="I134" s="826">
        <v>5840</v>
      </c>
      <c r="J134" s="826">
        <v>5840</v>
      </c>
      <c r="K134" s="826">
        <v>5578</v>
      </c>
      <c r="L134" s="826">
        <v>262</v>
      </c>
      <c r="M134" s="826"/>
      <c r="N134" s="826"/>
      <c r="O134" s="827"/>
      <c r="P134" s="828">
        <v>5840</v>
      </c>
      <c r="Q134" s="828"/>
      <c r="R134" s="828"/>
      <c r="S134" s="828">
        <v>5840</v>
      </c>
      <c r="T134" s="828"/>
      <c r="U134" s="828"/>
      <c r="V134" s="828"/>
      <c r="W134" s="828"/>
      <c r="X134" s="828"/>
      <c r="Y134" s="828"/>
      <c r="Z134" s="828"/>
      <c r="AA134" s="828"/>
      <c r="AB134" s="828"/>
      <c r="AC134" s="828"/>
      <c r="AD134" s="801">
        <v>0</v>
      </c>
    </row>
    <row r="135" spans="1:30" hidden="1">
      <c r="A135" s="824"/>
      <c r="B135" s="825" t="s">
        <v>1059</v>
      </c>
      <c r="C135" s="826">
        <v>5957</v>
      </c>
      <c r="D135" s="826">
        <v>5957</v>
      </c>
      <c r="E135" s="826">
        <v>5757</v>
      </c>
      <c r="F135" s="826">
        <v>200</v>
      </c>
      <c r="G135" s="826"/>
      <c r="H135" s="826"/>
      <c r="I135" s="826">
        <v>6168</v>
      </c>
      <c r="J135" s="826">
        <v>6168</v>
      </c>
      <c r="K135" s="826">
        <v>5916</v>
      </c>
      <c r="L135" s="826">
        <v>252</v>
      </c>
      <c r="M135" s="826"/>
      <c r="N135" s="826"/>
      <c r="O135" s="827"/>
      <c r="P135" s="828">
        <v>6168</v>
      </c>
      <c r="Q135" s="828"/>
      <c r="R135" s="828"/>
      <c r="S135" s="828">
        <v>6168</v>
      </c>
      <c r="T135" s="828"/>
      <c r="U135" s="828"/>
      <c r="V135" s="828"/>
      <c r="W135" s="828"/>
      <c r="X135" s="828"/>
      <c r="Y135" s="828"/>
      <c r="Z135" s="828"/>
      <c r="AA135" s="828"/>
      <c r="AB135" s="828"/>
      <c r="AC135" s="828"/>
      <c r="AD135" s="801">
        <v>0</v>
      </c>
    </row>
    <row r="136" spans="1:30" hidden="1">
      <c r="A136" s="824"/>
      <c r="B136" s="825" t="s">
        <v>1060</v>
      </c>
      <c r="C136" s="826">
        <v>8383</v>
      </c>
      <c r="D136" s="826">
        <v>8383</v>
      </c>
      <c r="E136" s="826">
        <v>8135</v>
      </c>
      <c r="F136" s="826">
        <v>248</v>
      </c>
      <c r="G136" s="826"/>
      <c r="H136" s="826"/>
      <c r="I136" s="826">
        <v>8656</v>
      </c>
      <c r="J136" s="826">
        <v>8656</v>
      </c>
      <c r="K136" s="826">
        <v>8382</v>
      </c>
      <c r="L136" s="826">
        <v>274</v>
      </c>
      <c r="M136" s="826"/>
      <c r="N136" s="826"/>
      <c r="O136" s="827"/>
      <c r="P136" s="828">
        <v>8656</v>
      </c>
      <c r="Q136" s="828"/>
      <c r="R136" s="828"/>
      <c r="S136" s="828">
        <v>8656</v>
      </c>
      <c r="T136" s="828"/>
      <c r="U136" s="828"/>
      <c r="V136" s="828"/>
      <c r="W136" s="828"/>
      <c r="X136" s="828"/>
      <c r="Y136" s="828"/>
      <c r="Z136" s="828"/>
      <c r="AA136" s="828"/>
      <c r="AB136" s="828"/>
      <c r="AC136" s="828"/>
      <c r="AD136" s="801">
        <v>0</v>
      </c>
    </row>
    <row r="137" spans="1:30" hidden="1">
      <c r="A137" s="824"/>
      <c r="B137" s="825" t="s">
        <v>1061</v>
      </c>
      <c r="C137" s="826">
        <v>6160</v>
      </c>
      <c r="D137" s="826">
        <v>6160</v>
      </c>
      <c r="E137" s="826">
        <v>5976</v>
      </c>
      <c r="F137" s="826">
        <v>184</v>
      </c>
      <c r="G137" s="826"/>
      <c r="H137" s="826"/>
      <c r="I137" s="826">
        <v>6361</v>
      </c>
      <c r="J137" s="826">
        <v>6361</v>
      </c>
      <c r="K137" s="826">
        <v>6099</v>
      </c>
      <c r="L137" s="826">
        <v>262</v>
      </c>
      <c r="M137" s="826"/>
      <c r="N137" s="826"/>
      <c r="O137" s="827"/>
      <c r="P137" s="828">
        <v>6361</v>
      </c>
      <c r="Q137" s="828"/>
      <c r="R137" s="828"/>
      <c r="S137" s="828">
        <v>6361</v>
      </c>
      <c r="T137" s="828"/>
      <c r="U137" s="828"/>
      <c r="V137" s="828"/>
      <c r="W137" s="828"/>
      <c r="X137" s="828"/>
      <c r="Y137" s="828"/>
      <c r="Z137" s="828"/>
      <c r="AA137" s="828"/>
      <c r="AB137" s="828"/>
      <c r="AC137" s="828"/>
      <c r="AD137" s="801">
        <v>0</v>
      </c>
    </row>
    <row r="138" spans="1:30" hidden="1">
      <c r="A138" s="824"/>
      <c r="B138" s="825" t="s">
        <v>1062</v>
      </c>
      <c r="C138" s="826">
        <v>7336</v>
      </c>
      <c r="D138" s="826">
        <v>7336</v>
      </c>
      <c r="E138" s="826">
        <v>7244</v>
      </c>
      <c r="F138" s="826">
        <v>92</v>
      </c>
      <c r="G138" s="826"/>
      <c r="H138" s="826"/>
      <c r="I138" s="826">
        <v>7135</v>
      </c>
      <c r="J138" s="826">
        <v>7135</v>
      </c>
      <c r="K138" s="826">
        <v>7014</v>
      </c>
      <c r="L138" s="826">
        <v>121</v>
      </c>
      <c r="M138" s="826"/>
      <c r="N138" s="826"/>
      <c r="O138" s="827"/>
      <c r="P138" s="828">
        <v>7135</v>
      </c>
      <c r="Q138" s="828"/>
      <c r="R138" s="828"/>
      <c r="S138" s="828">
        <v>7135</v>
      </c>
      <c r="T138" s="828"/>
      <c r="U138" s="828"/>
      <c r="V138" s="828"/>
      <c r="W138" s="828"/>
      <c r="X138" s="828"/>
      <c r="Y138" s="828"/>
      <c r="Z138" s="828"/>
      <c r="AA138" s="828"/>
      <c r="AB138" s="828"/>
      <c r="AC138" s="828"/>
      <c r="AD138" s="801">
        <v>0</v>
      </c>
    </row>
    <row r="139" spans="1:30" hidden="1">
      <c r="A139" s="824"/>
      <c r="B139" s="825" t="s">
        <v>1063</v>
      </c>
      <c r="C139" s="826">
        <v>5700</v>
      </c>
      <c r="D139" s="826">
        <v>5700</v>
      </c>
      <c r="E139" s="826">
        <v>5490</v>
      </c>
      <c r="F139" s="826">
        <v>210</v>
      </c>
      <c r="G139" s="826"/>
      <c r="H139" s="826"/>
      <c r="I139" s="826">
        <v>5853</v>
      </c>
      <c r="J139" s="826">
        <v>5853</v>
      </c>
      <c r="K139" s="826">
        <v>5553</v>
      </c>
      <c r="L139" s="826">
        <v>300</v>
      </c>
      <c r="M139" s="826"/>
      <c r="N139" s="826"/>
      <c r="O139" s="827"/>
      <c r="P139" s="828">
        <v>5853</v>
      </c>
      <c r="Q139" s="828"/>
      <c r="R139" s="828"/>
      <c r="S139" s="828">
        <v>5853</v>
      </c>
      <c r="T139" s="828"/>
      <c r="U139" s="828"/>
      <c r="V139" s="828"/>
      <c r="W139" s="828"/>
      <c r="X139" s="828"/>
      <c r="Y139" s="828"/>
      <c r="Z139" s="828"/>
      <c r="AA139" s="828"/>
      <c r="AB139" s="828"/>
      <c r="AC139" s="828"/>
      <c r="AD139" s="801">
        <v>0</v>
      </c>
    </row>
    <row r="140" spans="1:30" hidden="1">
      <c r="A140" s="824"/>
      <c r="B140" s="825" t="s">
        <v>1064</v>
      </c>
      <c r="C140" s="826">
        <v>5632</v>
      </c>
      <c r="D140" s="826">
        <v>5632</v>
      </c>
      <c r="E140" s="826">
        <v>5422</v>
      </c>
      <c r="F140" s="826">
        <v>210</v>
      </c>
      <c r="G140" s="826"/>
      <c r="H140" s="826"/>
      <c r="I140" s="826">
        <v>6451</v>
      </c>
      <c r="J140" s="826">
        <v>6451</v>
      </c>
      <c r="K140" s="826">
        <v>6241</v>
      </c>
      <c r="L140" s="826">
        <v>210</v>
      </c>
      <c r="M140" s="826"/>
      <c r="N140" s="826"/>
      <c r="O140" s="827"/>
      <c r="P140" s="828">
        <v>6451</v>
      </c>
      <c r="Q140" s="828"/>
      <c r="R140" s="828"/>
      <c r="S140" s="828">
        <v>6451</v>
      </c>
      <c r="T140" s="828"/>
      <c r="U140" s="828"/>
      <c r="V140" s="828"/>
      <c r="W140" s="828"/>
      <c r="X140" s="828"/>
      <c r="Y140" s="828"/>
      <c r="Z140" s="828"/>
      <c r="AA140" s="828"/>
      <c r="AB140" s="828"/>
      <c r="AC140" s="828"/>
      <c r="AD140" s="801">
        <v>0</v>
      </c>
    </row>
    <row r="141" spans="1:30" hidden="1">
      <c r="A141" s="824"/>
      <c r="B141" s="825" t="s">
        <v>1065</v>
      </c>
      <c r="C141" s="826">
        <v>5045</v>
      </c>
      <c r="D141" s="826">
        <v>5045</v>
      </c>
      <c r="E141" s="826">
        <v>4910</v>
      </c>
      <c r="F141" s="826">
        <v>135</v>
      </c>
      <c r="G141" s="826"/>
      <c r="H141" s="826"/>
      <c r="I141" s="826">
        <v>5165</v>
      </c>
      <c r="J141" s="826">
        <v>5165</v>
      </c>
      <c r="K141" s="826">
        <v>5000</v>
      </c>
      <c r="L141" s="826">
        <v>165</v>
      </c>
      <c r="M141" s="826"/>
      <c r="N141" s="826"/>
      <c r="O141" s="827"/>
      <c r="P141" s="828">
        <v>5165</v>
      </c>
      <c r="Q141" s="828"/>
      <c r="R141" s="828"/>
      <c r="S141" s="828">
        <v>5165</v>
      </c>
      <c r="T141" s="828"/>
      <c r="U141" s="828"/>
      <c r="V141" s="828"/>
      <c r="W141" s="828"/>
      <c r="X141" s="828"/>
      <c r="Y141" s="828"/>
      <c r="Z141" s="828"/>
      <c r="AA141" s="828"/>
      <c r="AB141" s="828"/>
      <c r="AC141" s="828"/>
      <c r="AD141" s="801">
        <v>0</v>
      </c>
    </row>
    <row r="142" spans="1:30" hidden="1">
      <c r="A142" s="824"/>
      <c r="B142" s="825" t="s">
        <v>1066</v>
      </c>
      <c r="C142" s="826">
        <v>7476</v>
      </c>
      <c r="D142" s="826">
        <v>7476</v>
      </c>
      <c r="E142" s="826">
        <v>7201</v>
      </c>
      <c r="F142" s="826">
        <v>275</v>
      </c>
      <c r="G142" s="826"/>
      <c r="H142" s="826"/>
      <c r="I142" s="826">
        <v>7911</v>
      </c>
      <c r="J142" s="826">
        <v>7911</v>
      </c>
      <c r="K142" s="826">
        <v>7606</v>
      </c>
      <c r="L142" s="826">
        <v>305</v>
      </c>
      <c r="M142" s="826"/>
      <c r="N142" s="826"/>
      <c r="O142" s="827"/>
      <c r="P142" s="828">
        <v>7911</v>
      </c>
      <c r="Q142" s="828"/>
      <c r="R142" s="828"/>
      <c r="S142" s="828">
        <v>7911</v>
      </c>
      <c r="T142" s="828"/>
      <c r="U142" s="828"/>
      <c r="V142" s="828"/>
      <c r="W142" s="828"/>
      <c r="X142" s="828"/>
      <c r="Y142" s="828"/>
      <c r="Z142" s="828"/>
      <c r="AA142" s="828"/>
      <c r="AB142" s="828"/>
      <c r="AC142" s="828"/>
      <c r="AD142" s="801">
        <v>0</v>
      </c>
    </row>
    <row r="143" spans="1:30" hidden="1">
      <c r="A143" s="824"/>
      <c r="B143" s="825" t="s">
        <v>1067</v>
      </c>
      <c r="C143" s="826">
        <v>5968.3886080000002</v>
      </c>
      <c r="D143" s="826">
        <v>5968.3886080000002</v>
      </c>
      <c r="E143" s="826">
        <v>5638</v>
      </c>
      <c r="F143" s="826">
        <v>330.3886080000002</v>
      </c>
      <c r="G143" s="826"/>
      <c r="H143" s="826"/>
      <c r="I143" s="826">
        <v>6088</v>
      </c>
      <c r="J143" s="826">
        <v>6088</v>
      </c>
      <c r="K143" s="826">
        <v>5668</v>
      </c>
      <c r="L143" s="826">
        <v>420</v>
      </c>
      <c r="M143" s="826"/>
      <c r="N143" s="826"/>
      <c r="O143" s="827"/>
      <c r="P143" s="828">
        <v>6088</v>
      </c>
      <c r="Q143" s="828"/>
      <c r="R143" s="828"/>
      <c r="S143" s="828">
        <v>6088</v>
      </c>
      <c r="T143" s="828"/>
      <c r="U143" s="828"/>
      <c r="V143" s="828"/>
      <c r="W143" s="828"/>
      <c r="X143" s="828"/>
      <c r="Y143" s="828"/>
      <c r="Z143" s="828"/>
      <c r="AA143" s="828"/>
      <c r="AB143" s="828"/>
      <c r="AC143" s="828"/>
      <c r="AD143" s="801">
        <v>0</v>
      </c>
    </row>
    <row r="144" spans="1:30" hidden="1">
      <c r="A144" s="824"/>
      <c r="B144" s="825" t="s">
        <v>1068</v>
      </c>
      <c r="C144" s="826">
        <v>6621</v>
      </c>
      <c r="D144" s="826">
        <v>6621</v>
      </c>
      <c r="E144" s="826">
        <v>6366</v>
      </c>
      <c r="F144" s="826">
        <v>255</v>
      </c>
      <c r="G144" s="826"/>
      <c r="H144" s="826"/>
      <c r="I144" s="826">
        <v>6337</v>
      </c>
      <c r="J144" s="826">
        <v>6337</v>
      </c>
      <c r="K144" s="826">
        <v>5932</v>
      </c>
      <c r="L144" s="826">
        <v>405</v>
      </c>
      <c r="M144" s="826"/>
      <c r="N144" s="826"/>
      <c r="O144" s="827"/>
      <c r="P144" s="828">
        <v>6337</v>
      </c>
      <c r="Q144" s="828"/>
      <c r="R144" s="828"/>
      <c r="S144" s="828">
        <v>6337</v>
      </c>
      <c r="T144" s="828"/>
      <c r="U144" s="828"/>
      <c r="V144" s="828"/>
      <c r="W144" s="828"/>
      <c r="X144" s="828"/>
      <c r="Y144" s="828"/>
      <c r="Z144" s="828"/>
      <c r="AA144" s="828"/>
      <c r="AB144" s="828"/>
      <c r="AC144" s="828"/>
      <c r="AD144" s="801">
        <v>0</v>
      </c>
    </row>
    <row r="145" spans="1:30" hidden="1">
      <c r="A145" s="824"/>
      <c r="B145" s="825" t="s">
        <v>1069</v>
      </c>
      <c r="C145" s="826">
        <v>8964</v>
      </c>
      <c r="D145" s="826">
        <v>8964</v>
      </c>
      <c r="E145" s="826">
        <v>8664</v>
      </c>
      <c r="F145" s="826">
        <v>300</v>
      </c>
      <c r="G145" s="826"/>
      <c r="H145" s="826"/>
      <c r="I145" s="826">
        <v>9716</v>
      </c>
      <c r="J145" s="826">
        <v>9716</v>
      </c>
      <c r="K145" s="826">
        <v>9476</v>
      </c>
      <c r="L145" s="826">
        <v>240</v>
      </c>
      <c r="M145" s="826"/>
      <c r="N145" s="826"/>
      <c r="O145" s="827"/>
      <c r="P145" s="828">
        <v>9716</v>
      </c>
      <c r="Q145" s="828"/>
      <c r="R145" s="828"/>
      <c r="S145" s="828">
        <v>9716</v>
      </c>
      <c r="T145" s="828"/>
      <c r="U145" s="828"/>
      <c r="V145" s="828"/>
      <c r="W145" s="828"/>
      <c r="X145" s="828"/>
      <c r="Y145" s="828"/>
      <c r="Z145" s="828"/>
      <c r="AA145" s="828"/>
      <c r="AB145" s="828"/>
      <c r="AC145" s="828"/>
      <c r="AD145" s="801">
        <v>0</v>
      </c>
    </row>
    <row r="146" spans="1:30" ht="17.25" customHeight="1">
      <c r="A146" s="824">
        <v>20</v>
      </c>
      <c r="B146" s="825" t="s">
        <v>1070</v>
      </c>
      <c r="C146" s="826">
        <v>13220.4527012</v>
      </c>
      <c r="D146" s="826">
        <v>11593.4527012</v>
      </c>
      <c r="E146" s="826">
        <v>9713</v>
      </c>
      <c r="F146" s="826">
        <v>1880.4527011999999</v>
      </c>
      <c r="G146" s="826">
        <v>1627</v>
      </c>
      <c r="H146" s="826"/>
      <c r="I146" s="826">
        <v>14218</v>
      </c>
      <c r="J146" s="826">
        <v>11988</v>
      </c>
      <c r="K146" s="826">
        <v>10046</v>
      </c>
      <c r="L146" s="826">
        <v>1942</v>
      </c>
      <c r="M146" s="826">
        <v>2230</v>
      </c>
      <c r="N146" s="826"/>
      <c r="O146" s="827"/>
      <c r="P146" s="828">
        <v>14218</v>
      </c>
      <c r="Q146" s="828"/>
      <c r="R146" s="828"/>
      <c r="S146" s="828"/>
      <c r="T146" s="828"/>
      <c r="U146" s="828"/>
      <c r="V146" s="828"/>
      <c r="W146" s="828"/>
      <c r="X146" s="828"/>
      <c r="Y146" s="828"/>
      <c r="Z146" s="828"/>
      <c r="AA146" s="828">
        <v>14218</v>
      </c>
      <c r="AB146" s="828"/>
      <c r="AC146" s="828"/>
      <c r="AD146" s="801">
        <v>0</v>
      </c>
    </row>
    <row r="147" spans="1:30" ht="17.25" customHeight="1">
      <c r="A147" s="824">
        <v>21</v>
      </c>
      <c r="B147" s="825" t="s">
        <v>1071</v>
      </c>
      <c r="C147" s="826">
        <v>19193.484822181817</v>
      </c>
      <c r="D147" s="826">
        <v>16755.484822181817</v>
      </c>
      <c r="E147" s="826">
        <v>14727.294138181818</v>
      </c>
      <c r="F147" s="826">
        <v>2028.1906839999997</v>
      </c>
      <c r="G147" s="826">
        <v>2438</v>
      </c>
      <c r="H147" s="826"/>
      <c r="I147" s="826">
        <v>22398</v>
      </c>
      <c r="J147" s="826">
        <v>17661</v>
      </c>
      <c r="K147" s="826">
        <v>15621.967409333334</v>
      </c>
      <c r="L147" s="826">
        <v>2039.0325906666667</v>
      </c>
      <c r="M147" s="826">
        <v>4737</v>
      </c>
      <c r="N147" s="826"/>
      <c r="O147" s="827"/>
      <c r="P147" s="828">
        <v>22398</v>
      </c>
      <c r="Q147" s="828"/>
      <c r="R147" s="828"/>
      <c r="S147" s="828"/>
      <c r="T147" s="828"/>
      <c r="U147" s="828"/>
      <c r="V147" s="828"/>
      <c r="W147" s="828"/>
      <c r="X147" s="828"/>
      <c r="Y147" s="828"/>
      <c r="Z147" s="828"/>
      <c r="AA147" s="828">
        <v>22398</v>
      </c>
      <c r="AB147" s="828"/>
      <c r="AC147" s="828"/>
      <c r="AD147" s="801">
        <v>0</v>
      </c>
    </row>
    <row r="148" spans="1:30" hidden="1">
      <c r="A148" s="824"/>
      <c r="B148" s="825" t="s">
        <v>1072</v>
      </c>
      <c r="C148" s="826">
        <v>10204.80832</v>
      </c>
      <c r="D148" s="826">
        <v>8466.8083200000001</v>
      </c>
      <c r="E148" s="826">
        <v>7370</v>
      </c>
      <c r="F148" s="826">
        <v>1096.8083200000001</v>
      </c>
      <c r="G148" s="826">
        <v>1738</v>
      </c>
      <c r="H148" s="826"/>
      <c r="I148" s="826">
        <v>12170</v>
      </c>
      <c r="J148" s="826">
        <v>8483</v>
      </c>
      <c r="K148" s="826">
        <v>7322</v>
      </c>
      <c r="L148" s="826">
        <v>1161</v>
      </c>
      <c r="M148" s="826">
        <v>3687</v>
      </c>
      <c r="N148" s="826"/>
      <c r="O148" s="827"/>
      <c r="P148" s="828">
        <v>12170</v>
      </c>
      <c r="Q148" s="828"/>
      <c r="R148" s="828"/>
      <c r="S148" s="828"/>
      <c r="T148" s="828"/>
      <c r="U148" s="828"/>
      <c r="V148" s="828"/>
      <c r="W148" s="828"/>
      <c r="X148" s="828"/>
      <c r="Y148" s="828"/>
      <c r="Z148" s="828"/>
      <c r="AA148" s="828">
        <v>12170</v>
      </c>
      <c r="AB148" s="828"/>
      <c r="AC148" s="828"/>
      <c r="AD148" s="801">
        <v>0</v>
      </c>
    </row>
    <row r="149" spans="1:30" hidden="1">
      <c r="A149" s="824"/>
      <c r="B149" s="825" t="s">
        <v>1073</v>
      </c>
      <c r="C149" s="826">
        <v>2977.9530559999998</v>
      </c>
      <c r="D149" s="826">
        <v>2977.9530559999998</v>
      </c>
      <c r="E149" s="826">
        <v>2316</v>
      </c>
      <c r="F149" s="826">
        <v>661.95305599999983</v>
      </c>
      <c r="G149" s="826">
        <v>0</v>
      </c>
      <c r="H149" s="826"/>
      <c r="I149" s="826">
        <v>3138</v>
      </c>
      <c r="J149" s="826">
        <v>3138</v>
      </c>
      <c r="K149" s="826">
        <v>2529</v>
      </c>
      <c r="L149" s="826">
        <v>609</v>
      </c>
      <c r="M149" s="826">
        <v>0</v>
      </c>
      <c r="N149" s="826"/>
      <c r="O149" s="827"/>
      <c r="P149" s="828">
        <v>3138</v>
      </c>
      <c r="Q149" s="828"/>
      <c r="R149" s="828"/>
      <c r="S149" s="828"/>
      <c r="T149" s="828"/>
      <c r="U149" s="828"/>
      <c r="V149" s="828"/>
      <c r="W149" s="828"/>
      <c r="X149" s="828"/>
      <c r="Y149" s="828"/>
      <c r="Z149" s="828"/>
      <c r="AA149" s="828">
        <v>3138</v>
      </c>
      <c r="AB149" s="828"/>
      <c r="AC149" s="828"/>
      <c r="AD149" s="801">
        <v>0</v>
      </c>
    </row>
    <row r="150" spans="1:30" hidden="1">
      <c r="A150" s="824"/>
      <c r="B150" s="825" t="s">
        <v>1074</v>
      </c>
      <c r="C150" s="826">
        <v>2630.4293079999998</v>
      </c>
      <c r="D150" s="826">
        <v>2130.4293079999998</v>
      </c>
      <c r="E150" s="826">
        <v>1861</v>
      </c>
      <c r="F150" s="826">
        <v>269.42930799999976</v>
      </c>
      <c r="G150" s="826">
        <v>500</v>
      </c>
      <c r="H150" s="826"/>
      <c r="I150" s="826">
        <v>3042</v>
      </c>
      <c r="J150" s="826">
        <v>2292</v>
      </c>
      <c r="K150" s="826">
        <v>2023</v>
      </c>
      <c r="L150" s="826">
        <v>269</v>
      </c>
      <c r="M150" s="826">
        <v>750</v>
      </c>
      <c r="N150" s="826"/>
      <c r="O150" s="827"/>
      <c r="P150" s="828">
        <v>3042</v>
      </c>
      <c r="Q150" s="828"/>
      <c r="R150" s="828"/>
      <c r="S150" s="828"/>
      <c r="T150" s="828"/>
      <c r="U150" s="828"/>
      <c r="V150" s="828"/>
      <c r="W150" s="828"/>
      <c r="X150" s="828"/>
      <c r="Y150" s="828"/>
      <c r="Z150" s="828"/>
      <c r="AA150" s="828">
        <v>3042</v>
      </c>
      <c r="AB150" s="828"/>
      <c r="AC150" s="828"/>
      <c r="AD150" s="801">
        <v>0</v>
      </c>
    </row>
    <row r="151" spans="1:30" hidden="1">
      <c r="A151" s="824"/>
      <c r="B151" s="825" t="s">
        <v>1075</v>
      </c>
      <c r="C151" s="826">
        <v>3380.2941381818182</v>
      </c>
      <c r="D151" s="826">
        <v>3180.2941381818182</v>
      </c>
      <c r="E151" s="826">
        <v>3180.2941381818182</v>
      </c>
      <c r="F151" s="826">
        <v>0</v>
      </c>
      <c r="G151" s="826">
        <v>200</v>
      </c>
      <c r="H151" s="826"/>
      <c r="I151" s="826">
        <v>4048</v>
      </c>
      <c r="J151" s="826">
        <v>3748</v>
      </c>
      <c r="K151" s="826">
        <v>3747.9674093333333</v>
      </c>
      <c r="L151" s="826">
        <v>3.2590666666692414E-2</v>
      </c>
      <c r="M151" s="826">
        <v>300</v>
      </c>
      <c r="N151" s="826"/>
      <c r="O151" s="827"/>
      <c r="P151" s="828">
        <v>4048</v>
      </c>
      <c r="Q151" s="828"/>
      <c r="R151" s="828"/>
      <c r="S151" s="828"/>
      <c r="T151" s="828"/>
      <c r="U151" s="828"/>
      <c r="V151" s="828"/>
      <c r="W151" s="828"/>
      <c r="X151" s="828"/>
      <c r="Y151" s="828"/>
      <c r="Z151" s="828"/>
      <c r="AA151" s="828">
        <v>4048</v>
      </c>
      <c r="AB151" s="828"/>
      <c r="AC151" s="828"/>
      <c r="AD151" s="801">
        <v>0</v>
      </c>
    </row>
    <row r="152" spans="1:30" ht="16.5" customHeight="1">
      <c r="A152" s="824">
        <v>22</v>
      </c>
      <c r="B152" s="825" t="s">
        <v>1076</v>
      </c>
      <c r="C152" s="826">
        <v>5962.2658799999999</v>
      </c>
      <c r="D152" s="826">
        <v>5122.2658799999999</v>
      </c>
      <c r="E152" s="826">
        <v>4217</v>
      </c>
      <c r="F152" s="826">
        <v>905.26587999999992</v>
      </c>
      <c r="G152" s="826">
        <v>840</v>
      </c>
      <c r="H152" s="826"/>
      <c r="I152" s="826">
        <v>5892</v>
      </c>
      <c r="J152" s="826">
        <v>5052</v>
      </c>
      <c r="K152" s="826">
        <v>4009</v>
      </c>
      <c r="L152" s="826">
        <v>1043</v>
      </c>
      <c r="M152" s="826">
        <v>840</v>
      </c>
      <c r="N152" s="826"/>
      <c r="O152" s="827"/>
      <c r="P152" s="828">
        <v>5892</v>
      </c>
      <c r="Q152" s="828"/>
      <c r="R152" s="828"/>
      <c r="S152" s="828"/>
      <c r="T152" s="828"/>
      <c r="U152" s="828"/>
      <c r="V152" s="828"/>
      <c r="W152" s="828"/>
      <c r="X152" s="828"/>
      <c r="Y152" s="828"/>
      <c r="Z152" s="828"/>
      <c r="AA152" s="828">
        <v>5892</v>
      </c>
      <c r="AB152" s="828"/>
      <c r="AC152" s="828"/>
      <c r="AD152" s="801">
        <v>0</v>
      </c>
    </row>
    <row r="153" spans="1:30" ht="16.5" customHeight="1">
      <c r="A153" s="824">
        <v>23</v>
      </c>
      <c r="B153" s="825" t="s">
        <v>1077</v>
      </c>
      <c r="C153" s="826">
        <v>12734.813975199999</v>
      </c>
      <c r="D153" s="826">
        <v>9787.8139751999988</v>
      </c>
      <c r="E153" s="826">
        <v>9585</v>
      </c>
      <c r="F153" s="826">
        <v>202.81397519999973</v>
      </c>
      <c r="G153" s="826">
        <v>2947</v>
      </c>
      <c r="H153" s="826"/>
      <c r="I153" s="826">
        <v>13352</v>
      </c>
      <c r="J153" s="826">
        <v>9738</v>
      </c>
      <c r="K153" s="826">
        <v>9403</v>
      </c>
      <c r="L153" s="826">
        <v>335</v>
      </c>
      <c r="M153" s="826">
        <v>3614</v>
      </c>
      <c r="N153" s="826"/>
      <c r="O153" s="827"/>
      <c r="P153" s="828">
        <v>13352</v>
      </c>
      <c r="Q153" s="828"/>
      <c r="R153" s="828"/>
      <c r="S153" s="828"/>
      <c r="T153" s="828"/>
      <c r="U153" s="828"/>
      <c r="V153" s="828"/>
      <c r="W153" s="828"/>
      <c r="X153" s="828"/>
      <c r="Y153" s="828"/>
      <c r="Z153" s="828">
        <v>5106</v>
      </c>
      <c r="AA153" s="828">
        <v>8246</v>
      </c>
      <c r="AB153" s="828"/>
      <c r="AC153" s="828"/>
      <c r="AD153" s="801">
        <v>0</v>
      </c>
    </row>
    <row r="154" spans="1:30" hidden="1">
      <c r="A154" s="824"/>
      <c r="B154" s="825" t="s">
        <v>947</v>
      </c>
      <c r="C154" s="826">
        <v>8460.8139751999988</v>
      </c>
      <c r="D154" s="826">
        <v>6038.8139751999997</v>
      </c>
      <c r="E154" s="826">
        <v>5836</v>
      </c>
      <c r="F154" s="826">
        <v>202.81397519999973</v>
      </c>
      <c r="G154" s="826">
        <v>2422</v>
      </c>
      <c r="H154" s="826"/>
      <c r="I154" s="826">
        <v>8246</v>
      </c>
      <c r="J154" s="826">
        <v>6074</v>
      </c>
      <c r="K154" s="826">
        <v>5739</v>
      </c>
      <c r="L154" s="826">
        <v>335</v>
      </c>
      <c r="M154" s="826">
        <v>2172</v>
      </c>
      <c r="N154" s="826"/>
      <c r="O154" s="827"/>
      <c r="P154" s="828">
        <v>8246</v>
      </c>
      <c r="Q154" s="828"/>
      <c r="R154" s="828"/>
      <c r="S154" s="828"/>
      <c r="T154" s="828"/>
      <c r="U154" s="828"/>
      <c r="V154" s="828"/>
      <c r="W154" s="828"/>
      <c r="X154" s="828"/>
      <c r="Y154" s="828"/>
      <c r="Z154" s="828"/>
      <c r="AA154" s="828">
        <v>8246</v>
      </c>
      <c r="AB154" s="828"/>
      <c r="AC154" s="828"/>
      <c r="AD154" s="801">
        <v>0</v>
      </c>
    </row>
    <row r="155" spans="1:30" hidden="1">
      <c r="A155" s="824"/>
      <c r="B155" s="825" t="s">
        <v>1078</v>
      </c>
      <c r="C155" s="826">
        <v>4274</v>
      </c>
      <c r="D155" s="826">
        <v>3749</v>
      </c>
      <c r="E155" s="826">
        <v>3749</v>
      </c>
      <c r="F155" s="826">
        <v>0</v>
      </c>
      <c r="G155" s="826">
        <v>525</v>
      </c>
      <c r="H155" s="826"/>
      <c r="I155" s="826">
        <v>5106</v>
      </c>
      <c r="J155" s="826">
        <v>3664</v>
      </c>
      <c r="K155" s="826">
        <v>3664</v>
      </c>
      <c r="L155" s="826">
        <v>0</v>
      </c>
      <c r="M155" s="826">
        <v>1442</v>
      </c>
      <c r="N155" s="826"/>
      <c r="O155" s="827"/>
      <c r="P155" s="828">
        <v>5106</v>
      </c>
      <c r="Q155" s="828"/>
      <c r="R155" s="828"/>
      <c r="S155" s="828"/>
      <c r="T155" s="828"/>
      <c r="U155" s="828"/>
      <c r="V155" s="828"/>
      <c r="W155" s="828"/>
      <c r="X155" s="828"/>
      <c r="Y155" s="828"/>
      <c r="Z155" s="828">
        <v>5106</v>
      </c>
      <c r="AA155" s="828"/>
      <c r="AB155" s="828"/>
      <c r="AC155" s="828"/>
      <c r="AD155" s="801">
        <v>0</v>
      </c>
    </row>
    <row r="156" spans="1:30" ht="17.25" customHeight="1">
      <c r="A156" s="824">
        <v>24</v>
      </c>
      <c r="B156" s="825" t="s">
        <v>1079</v>
      </c>
      <c r="C156" s="826">
        <v>13849.1200388</v>
      </c>
      <c r="D156" s="826">
        <v>12058.1200388</v>
      </c>
      <c r="E156" s="826">
        <v>11260</v>
      </c>
      <c r="F156" s="826">
        <v>798.12003879999975</v>
      </c>
      <c r="G156" s="826">
        <v>1791</v>
      </c>
      <c r="H156" s="826"/>
      <c r="I156" s="826">
        <v>13968</v>
      </c>
      <c r="J156" s="826">
        <v>12319</v>
      </c>
      <c r="K156" s="826">
        <v>11733</v>
      </c>
      <c r="L156" s="826">
        <v>586</v>
      </c>
      <c r="M156" s="826">
        <v>1649</v>
      </c>
      <c r="N156" s="826"/>
      <c r="O156" s="827"/>
      <c r="P156" s="828">
        <v>13968</v>
      </c>
      <c r="Q156" s="828"/>
      <c r="R156" s="828"/>
      <c r="S156" s="828"/>
      <c r="T156" s="828"/>
      <c r="U156" s="828"/>
      <c r="V156" s="828"/>
      <c r="W156" s="828"/>
      <c r="X156" s="828"/>
      <c r="Y156" s="828"/>
      <c r="Z156" s="828"/>
      <c r="AA156" s="828">
        <v>13968</v>
      </c>
      <c r="AB156" s="828"/>
      <c r="AC156" s="828"/>
      <c r="AD156" s="801">
        <v>0</v>
      </c>
    </row>
    <row r="157" spans="1:30" ht="38.25" hidden="1">
      <c r="A157" s="824"/>
      <c r="B157" s="825" t="s">
        <v>945</v>
      </c>
      <c r="C157" s="826">
        <v>2660</v>
      </c>
      <c r="D157" s="826">
        <v>2660</v>
      </c>
      <c r="E157" s="826">
        <v>2660</v>
      </c>
      <c r="F157" s="826">
        <v>0</v>
      </c>
      <c r="G157" s="826"/>
      <c r="H157" s="826"/>
      <c r="I157" s="826">
        <v>3000</v>
      </c>
      <c r="J157" s="826">
        <v>3000</v>
      </c>
      <c r="K157" s="826">
        <v>3000</v>
      </c>
      <c r="L157" s="826">
        <v>0</v>
      </c>
      <c r="M157" s="826"/>
      <c r="N157" s="826"/>
      <c r="O157" s="827"/>
      <c r="P157" s="828">
        <v>3000</v>
      </c>
      <c r="Q157" s="828"/>
      <c r="R157" s="828"/>
      <c r="S157" s="828"/>
      <c r="T157" s="828"/>
      <c r="U157" s="828"/>
      <c r="V157" s="828"/>
      <c r="W157" s="828"/>
      <c r="X157" s="828"/>
      <c r="Y157" s="828"/>
      <c r="Z157" s="828"/>
      <c r="AA157" s="828">
        <v>3000</v>
      </c>
      <c r="AB157" s="828"/>
      <c r="AC157" s="828"/>
      <c r="AD157" s="801">
        <v>0</v>
      </c>
    </row>
    <row r="158" spans="1:30" ht="16.5" customHeight="1">
      <c r="A158" s="824">
        <v>25</v>
      </c>
      <c r="B158" s="825" t="s">
        <v>1080</v>
      </c>
      <c r="C158" s="826">
        <v>6306.7353599999997</v>
      </c>
      <c r="D158" s="826">
        <v>5635.7353599999997</v>
      </c>
      <c r="E158" s="826">
        <v>3916</v>
      </c>
      <c r="F158" s="826">
        <v>1719.7353599999997</v>
      </c>
      <c r="G158" s="826">
        <v>671</v>
      </c>
      <c r="H158" s="826"/>
      <c r="I158" s="826">
        <v>7709</v>
      </c>
      <c r="J158" s="826">
        <v>7013</v>
      </c>
      <c r="K158" s="826">
        <v>7013</v>
      </c>
      <c r="L158" s="826">
        <v>0</v>
      </c>
      <c r="M158" s="826">
        <v>696</v>
      </c>
      <c r="N158" s="826"/>
      <c r="O158" s="827"/>
      <c r="P158" s="828">
        <v>7709</v>
      </c>
      <c r="Q158" s="828"/>
      <c r="R158" s="828"/>
      <c r="S158" s="828"/>
      <c r="T158" s="828"/>
      <c r="U158" s="828"/>
      <c r="V158" s="828"/>
      <c r="W158" s="828"/>
      <c r="X158" s="828"/>
      <c r="Y158" s="828"/>
      <c r="Z158" s="828"/>
      <c r="AA158" s="828">
        <v>7709</v>
      </c>
      <c r="AB158" s="828"/>
      <c r="AC158" s="828"/>
      <c r="AD158" s="801">
        <v>0</v>
      </c>
    </row>
    <row r="159" spans="1:30" ht="16.5" customHeight="1">
      <c r="A159" s="824">
        <v>26</v>
      </c>
      <c r="B159" s="825" t="s">
        <v>1081</v>
      </c>
      <c r="C159" s="826">
        <v>5671.7072480000006</v>
      </c>
      <c r="D159" s="826">
        <v>3336.7072480000002</v>
      </c>
      <c r="E159" s="826">
        <v>2089</v>
      </c>
      <c r="F159" s="826">
        <v>1247.7072480000002</v>
      </c>
      <c r="G159" s="826">
        <v>2335</v>
      </c>
      <c r="H159" s="826"/>
      <c r="I159" s="826">
        <v>8225</v>
      </c>
      <c r="J159" s="826">
        <v>3953</v>
      </c>
      <c r="K159" s="826">
        <v>2924</v>
      </c>
      <c r="L159" s="826">
        <v>1029</v>
      </c>
      <c r="M159" s="826">
        <v>4272</v>
      </c>
      <c r="N159" s="826"/>
      <c r="O159" s="827"/>
      <c r="P159" s="828">
        <v>8225</v>
      </c>
      <c r="Q159" s="828"/>
      <c r="R159" s="828"/>
      <c r="S159" s="828"/>
      <c r="T159" s="828"/>
      <c r="U159" s="828"/>
      <c r="V159" s="828"/>
      <c r="W159" s="828"/>
      <c r="X159" s="828"/>
      <c r="Y159" s="828"/>
      <c r="Z159" s="828"/>
      <c r="AA159" s="828">
        <v>8225</v>
      </c>
      <c r="AB159" s="828"/>
      <c r="AC159" s="828"/>
      <c r="AD159" s="801">
        <v>0</v>
      </c>
    </row>
    <row r="160" spans="1:30" ht="16.5" customHeight="1">
      <c r="A160" s="824">
        <v>27</v>
      </c>
      <c r="B160" s="825" t="s">
        <v>1082</v>
      </c>
      <c r="C160" s="826">
        <v>9874</v>
      </c>
      <c r="D160" s="826">
        <v>8353</v>
      </c>
      <c r="E160" s="826">
        <v>7866</v>
      </c>
      <c r="F160" s="826">
        <v>487</v>
      </c>
      <c r="G160" s="826">
        <v>1521</v>
      </c>
      <c r="H160" s="826"/>
      <c r="I160" s="826">
        <v>11013</v>
      </c>
      <c r="J160" s="826">
        <v>9372</v>
      </c>
      <c r="K160" s="826">
        <v>8885</v>
      </c>
      <c r="L160" s="826">
        <v>487</v>
      </c>
      <c r="M160" s="826">
        <v>1641</v>
      </c>
      <c r="N160" s="826"/>
      <c r="O160" s="827"/>
      <c r="P160" s="828">
        <v>11013</v>
      </c>
      <c r="Q160" s="828"/>
      <c r="R160" s="828"/>
      <c r="S160" s="828"/>
      <c r="T160" s="828"/>
      <c r="U160" s="828"/>
      <c r="V160" s="828"/>
      <c r="W160" s="828"/>
      <c r="X160" s="828"/>
      <c r="Y160" s="828"/>
      <c r="Z160" s="828">
        <v>11013</v>
      </c>
      <c r="AA160" s="828"/>
      <c r="AB160" s="828"/>
      <c r="AC160" s="828"/>
      <c r="AD160" s="801">
        <v>0</v>
      </c>
    </row>
    <row r="161" spans="1:30" ht="16.5" customHeight="1">
      <c r="A161" s="824">
        <v>28</v>
      </c>
      <c r="B161" s="825" t="s">
        <v>1083</v>
      </c>
      <c r="C161" s="826">
        <v>6962</v>
      </c>
      <c r="D161" s="826">
        <v>5588</v>
      </c>
      <c r="E161" s="826">
        <v>5588</v>
      </c>
      <c r="F161" s="826">
        <v>0</v>
      </c>
      <c r="G161" s="826">
        <v>1374</v>
      </c>
      <c r="H161" s="826"/>
      <c r="I161" s="826">
        <v>7084</v>
      </c>
      <c r="J161" s="826">
        <v>6221</v>
      </c>
      <c r="K161" s="826">
        <v>6221</v>
      </c>
      <c r="L161" s="826">
        <v>0</v>
      </c>
      <c r="M161" s="826">
        <v>863</v>
      </c>
      <c r="N161" s="826"/>
      <c r="O161" s="827"/>
      <c r="P161" s="828">
        <v>7084</v>
      </c>
      <c r="Q161" s="828"/>
      <c r="R161" s="828"/>
      <c r="S161" s="828">
        <v>7084</v>
      </c>
      <c r="T161" s="828"/>
      <c r="U161" s="828"/>
      <c r="V161" s="828"/>
      <c r="W161" s="828"/>
      <c r="X161" s="828"/>
      <c r="Y161" s="828"/>
      <c r="Z161" s="828"/>
      <c r="AA161" s="828"/>
      <c r="AB161" s="828"/>
      <c r="AC161" s="828"/>
      <c r="AD161" s="801">
        <v>0</v>
      </c>
    </row>
    <row r="162" spans="1:30" ht="16.5" customHeight="1">
      <c r="A162" s="824">
        <v>29</v>
      </c>
      <c r="B162" s="825" t="s">
        <v>1084</v>
      </c>
      <c r="C162" s="826">
        <v>36939.599999999999</v>
      </c>
      <c r="D162" s="826">
        <v>26877</v>
      </c>
      <c r="E162" s="826">
        <v>26877</v>
      </c>
      <c r="F162" s="826">
        <v>0</v>
      </c>
      <c r="G162" s="826">
        <v>10062.6</v>
      </c>
      <c r="H162" s="826"/>
      <c r="I162" s="826">
        <v>37803</v>
      </c>
      <c r="J162" s="826">
        <v>28633</v>
      </c>
      <c r="K162" s="826">
        <v>28633</v>
      </c>
      <c r="L162" s="826">
        <v>0</v>
      </c>
      <c r="M162" s="826">
        <v>9170</v>
      </c>
      <c r="N162" s="826"/>
      <c r="O162" s="827"/>
      <c r="P162" s="828">
        <v>37803</v>
      </c>
      <c r="Q162" s="828"/>
      <c r="R162" s="828"/>
      <c r="S162" s="828">
        <v>37803</v>
      </c>
      <c r="T162" s="828"/>
      <c r="U162" s="828"/>
      <c r="V162" s="828"/>
      <c r="W162" s="828"/>
      <c r="X162" s="828"/>
      <c r="Y162" s="828"/>
      <c r="Z162" s="828"/>
      <c r="AA162" s="828"/>
      <c r="AB162" s="828"/>
      <c r="AC162" s="828"/>
      <c r="AD162" s="801">
        <v>0</v>
      </c>
    </row>
    <row r="163" spans="1:30" ht="16.5" customHeight="1">
      <c r="A163" s="824">
        <v>30</v>
      </c>
      <c r="B163" s="825" t="s">
        <v>1085</v>
      </c>
      <c r="C163" s="826">
        <v>3786</v>
      </c>
      <c r="D163" s="826">
        <v>2486</v>
      </c>
      <c r="E163" s="826">
        <v>2486</v>
      </c>
      <c r="F163" s="826">
        <v>0</v>
      </c>
      <c r="G163" s="826">
        <v>1300</v>
      </c>
      <c r="H163" s="826"/>
      <c r="I163" s="826">
        <v>3493</v>
      </c>
      <c r="J163" s="826">
        <v>0</v>
      </c>
      <c r="K163" s="826">
        <v>0</v>
      </c>
      <c r="L163" s="826">
        <v>0</v>
      </c>
      <c r="M163" s="826">
        <v>3493</v>
      </c>
      <c r="N163" s="826"/>
      <c r="O163" s="827"/>
      <c r="P163" s="828">
        <v>3493</v>
      </c>
      <c r="Q163" s="828"/>
      <c r="R163" s="828"/>
      <c r="S163" s="828">
        <v>3493</v>
      </c>
      <c r="T163" s="828"/>
      <c r="U163" s="828"/>
      <c r="V163" s="828"/>
      <c r="W163" s="828"/>
      <c r="X163" s="828"/>
      <c r="Y163" s="828"/>
      <c r="Z163" s="828"/>
      <c r="AA163" s="828"/>
      <c r="AB163" s="828"/>
      <c r="AC163" s="828"/>
      <c r="AD163" s="801">
        <v>0</v>
      </c>
    </row>
    <row r="164" spans="1:30" ht="16.5" customHeight="1">
      <c r="A164" s="824">
        <v>31</v>
      </c>
      <c r="B164" s="825" t="s">
        <v>1086</v>
      </c>
      <c r="C164" s="826">
        <v>4356</v>
      </c>
      <c r="D164" s="826">
        <v>3156</v>
      </c>
      <c r="E164" s="826">
        <v>3136</v>
      </c>
      <c r="F164" s="826">
        <v>20</v>
      </c>
      <c r="G164" s="826">
        <v>1200</v>
      </c>
      <c r="H164" s="826"/>
      <c r="I164" s="826">
        <v>4925</v>
      </c>
      <c r="J164" s="826">
        <v>3680</v>
      </c>
      <c r="K164" s="826">
        <v>3680</v>
      </c>
      <c r="L164" s="826">
        <v>0</v>
      </c>
      <c r="M164" s="826">
        <v>1245</v>
      </c>
      <c r="N164" s="826"/>
      <c r="O164" s="827"/>
      <c r="P164" s="828">
        <v>4925</v>
      </c>
      <c r="Q164" s="828"/>
      <c r="R164" s="828"/>
      <c r="S164" s="828">
        <v>4925</v>
      </c>
      <c r="T164" s="828"/>
      <c r="U164" s="828"/>
      <c r="V164" s="828"/>
      <c r="W164" s="828"/>
      <c r="X164" s="828"/>
      <c r="Y164" s="828"/>
      <c r="Z164" s="828"/>
      <c r="AA164" s="828"/>
      <c r="AB164" s="828"/>
      <c r="AC164" s="828"/>
      <c r="AD164" s="801">
        <v>0</v>
      </c>
    </row>
    <row r="165" spans="1:30" ht="25.5">
      <c r="A165" s="824">
        <v>32</v>
      </c>
      <c r="B165" s="825" t="s">
        <v>1087</v>
      </c>
      <c r="C165" s="826">
        <v>1700</v>
      </c>
      <c r="D165" s="826"/>
      <c r="E165" s="826"/>
      <c r="F165" s="826">
        <v>0</v>
      </c>
      <c r="G165" s="826">
        <v>1700</v>
      </c>
      <c r="H165" s="826"/>
      <c r="I165" s="826">
        <v>1700</v>
      </c>
      <c r="J165" s="826">
        <v>0</v>
      </c>
      <c r="K165" s="826">
        <v>0</v>
      </c>
      <c r="L165" s="826">
        <v>0</v>
      </c>
      <c r="M165" s="826">
        <v>1700</v>
      </c>
      <c r="N165" s="826"/>
      <c r="O165" s="827"/>
      <c r="P165" s="828">
        <v>1700</v>
      </c>
      <c r="Q165" s="828"/>
      <c r="R165" s="828"/>
      <c r="S165" s="828"/>
      <c r="T165" s="828"/>
      <c r="U165" s="828"/>
      <c r="V165" s="828"/>
      <c r="W165" s="828"/>
      <c r="X165" s="828"/>
      <c r="Y165" s="828"/>
      <c r="Z165" s="828">
        <v>1700</v>
      </c>
      <c r="AA165" s="828"/>
      <c r="AB165" s="828"/>
      <c r="AC165" s="828"/>
      <c r="AD165" s="801">
        <v>0</v>
      </c>
    </row>
    <row r="166" spans="1:30" ht="17.25" customHeight="1">
      <c r="A166" s="824">
        <v>33</v>
      </c>
      <c r="B166" s="825" t="s">
        <v>1088</v>
      </c>
      <c r="C166" s="826">
        <v>3474.4233279999999</v>
      </c>
      <c r="D166" s="826">
        <v>2874.4233279999999</v>
      </c>
      <c r="E166" s="826">
        <v>2831</v>
      </c>
      <c r="F166" s="826">
        <v>43.423327999999856</v>
      </c>
      <c r="G166" s="826">
        <v>600</v>
      </c>
      <c r="H166" s="826"/>
      <c r="I166" s="826">
        <v>3712</v>
      </c>
      <c r="J166" s="826">
        <v>3112</v>
      </c>
      <c r="K166" s="826">
        <v>3047</v>
      </c>
      <c r="L166" s="826">
        <v>65</v>
      </c>
      <c r="M166" s="826">
        <v>600</v>
      </c>
      <c r="N166" s="826"/>
      <c r="O166" s="827"/>
      <c r="P166" s="828">
        <v>3712</v>
      </c>
      <c r="Q166" s="828"/>
      <c r="R166" s="828"/>
      <c r="S166" s="828"/>
      <c r="T166" s="828"/>
      <c r="U166" s="828"/>
      <c r="V166" s="828"/>
      <c r="W166" s="828"/>
      <c r="X166" s="828"/>
      <c r="Y166" s="828"/>
      <c r="Z166" s="828"/>
      <c r="AA166" s="828">
        <v>3712</v>
      </c>
      <c r="AB166" s="828"/>
      <c r="AC166" s="828"/>
      <c r="AD166" s="801">
        <v>0</v>
      </c>
    </row>
    <row r="167" spans="1:30" ht="29.25" customHeight="1">
      <c r="A167" s="824">
        <v>34</v>
      </c>
      <c r="B167" s="825" t="s">
        <v>1089</v>
      </c>
      <c r="C167" s="826">
        <v>3836</v>
      </c>
      <c r="D167" s="826">
        <v>3306</v>
      </c>
      <c r="E167" s="826">
        <v>3156</v>
      </c>
      <c r="F167" s="826">
        <v>150</v>
      </c>
      <c r="G167" s="826">
        <v>530</v>
      </c>
      <c r="H167" s="826"/>
      <c r="I167" s="826">
        <v>4437</v>
      </c>
      <c r="J167" s="826">
        <v>3417</v>
      </c>
      <c r="K167" s="826">
        <v>3223</v>
      </c>
      <c r="L167" s="826">
        <v>194</v>
      </c>
      <c r="M167" s="826">
        <v>1020</v>
      </c>
      <c r="N167" s="826"/>
      <c r="O167" s="827"/>
      <c r="P167" s="828">
        <v>4437</v>
      </c>
      <c r="Q167" s="828"/>
      <c r="R167" s="828"/>
      <c r="S167" s="828"/>
      <c r="T167" s="828"/>
      <c r="U167" s="828"/>
      <c r="V167" s="828"/>
      <c r="W167" s="828"/>
      <c r="X167" s="828"/>
      <c r="Y167" s="828"/>
      <c r="Z167" s="828"/>
      <c r="AA167" s="828">
        <v>4437</v>
      </c>
      <c r="AB167" s="828"/>
      <c r="AC167" s="828"/>
      <c r="AD167" s="801">
        <v>0</v>
      </c>
    </row>
    <row r="168" spans="1:30" ht="17.25" customHeight="1">
      <c r="A168" s="824">
        <v>35</v>
      </c>
      <c r="B168" s="825" t="s">
        <v>1090</v>
      </c>
      <c r="C168" s="826">
        <v>3712</v>
      </c>
      <c r="D168" s="826">
        <v>2372</v>
      </c>
      <c r="E168" s="826">
        <v>2372</v>
      </c>
      <c r="F168" s="826">
        <v>0</v>
      </c>
      <c r="G168" s="826">
        <v>1340</v>
      </c>
      <c r="H168" s="826"/>
      <c r="I168" s="826">
        <v>3798</v>
      </c>
      <c r="J168" s="826">
        <v>2313</v>
      </c>
      <c r="K168" s="826">
        <v>2238</v>
      </c>
      <c r="L168" s="826">
        <v>75</v>
      </c>
      <c r="M168" s="826">
        <v>1485</v>
      </c>
      <c r="N168" s="826"/>
      <c r="O168" s="827"/>
      <c r="P168" s="828">
        <v>3798</v>
      </c>
      <c r="Q168" s="828"/>
      <c r="R168" s="828"/>
      <c r="S168" s="828"/>
      <c r="T168" s="828"/>
      <c r="U168" s="828"/>
      <c r="V168" s="828"/>
      <c r="W168" s="828"/>
      <c r="X168" s="828"/>
      <c r="Y168" s="828"/>
      <c r="Z168" s="828"/>
      <c r="AA168" s="828">
        <v>3798</v>
      </c>
      <c r="AB168" s="828"/>
      <c r="AC168" s="828"/>
      <c r="AD168" s="801">
        <v>0</v>
      </c>
    </row>
    <row r="169" spans="1:30" ht="17.25" customHeight="1">
      <c r="A169" s="824">
        <v>36</v>
      </c>
      <c r="B169" s="825" t="s">
        <v>1091</v>
      </c>
      <c r="C169" s="826">
        <v>1456.3604319999999</v>
      </c>
      <c r="D169" s="826">
        <v>626.36043199999995</v>
      </c>
      <c r="E169" s="826">
        <v>607</v>
      </c>
      <c r="F169" s="826">
        <v>19.360431999999946</v>
      </c>
      <c r="G169" s="826">
        <v>830</v>
      </c>
      <c r="H169" s="826"/>
      <c r="I169" s="826">
        <v>1615.999</v>
      </c>
      <c r="J169" s="826">
        <v>648</v>
      </c>
      <c r="K169" s="826">
        <v>629</v>
      </c>
      <c r="L169" s="826">
        <v>19</v>
      </c>
      <c r="M169" s="826">
        <v>967.99900000000002</v>
      </c>
      <c r="N169" s="826"/>
      <c r="O169" s="827"/>
      <c r="P169" s="828">
        <v>1615.999</v>
      </c>
      <c r="Q169" s="828"/>
      <c r="R169" s="828"/>
      <c r="S169" s="828"/>
      <c r="T169" s="828"/>
      <c r="U169" s="828"/>
      <c r="V169" s="828"/>
      <c r="W169" s="828"/>
      <c r="X169" s="828"/>
      <c r="Y169" s="828"/>
      <c r="Z169" s="828"/>
      <c r="AA169" s="828">
        <v>1615.999</v>
      </c>
      <c r="AB169" s="828"/>
      <c r="AC169" s="828"/>
      <c r="AD169" s="801">
        <v>0</v>
      </c>
    </row>
    <row r="170" spans="1:30" ht="17.25" customHeight="1">
      <c r="A170" s="824">
        <v>37</v>
      </c>
      <c r="B170" s="825" t="s">
        <v>1092</v>
      </c>
      <c r="C170" s="826">
        <v>2883</v>
      </c>
      <c r="D170" s="826">
        <v>1383</v>
      </c>
      <c r="E170" s="826">
        <v>1383</v>
      </c>
      <c r="F170" s="826">
        <v>0</v>
      </c>
      <c r="G170" s="826">
        <v>1500</v>
      </c>
      <c r="H170" s="826"/>
      <c r="I170" s="826">
        <v>2824</v>
      </c>
      <c r="J170" s="826">
        <v>1484</v>
      </c>
      <c r="K170" s="826">
        <v>1462</v>
      </c>
      <c r="L170" s="826">
        <v>22</v>
      </c>
      <c r="M170" s="826">
        <v>1340</v>
      </c>
      <c r="N170" s="826"/>
      <c r="O170" s="827"/>
      <c r="P170" s="828">
        <v>2824</v>
      </c>
      <c r="Q170" s="828"/>
      <c r="R170" s="828"/>
      <c r="S170" s="828"/>
      <c r="T170" s="828"/>
      <c r="U170" s="828"/>
      <c r="V170" s="828"/>
      <c r="W170" s="828"/>
      <c r="X170" s="828"/>
      <c r="Y170" s="828"/>
      <c r="Z170" s="828"/>
      <c r="AA170" s="828">
        <v>2824</v>
      </c>
      <c r="AB170" s="828"/>
      <c r="AC170" s="828"/>
      <c r="AD170" s="801">
        <v>0</v>
      </c>
    </row>
    <row r="171" spans="1:30" ht="17.25" customHeight="1">
      <c r="A171" s="824">
        <v>38</v>
      </c>
      <c r="B171" s="825" t="s">
        <v>1093</v>
      </c>
      <c r="C171" s="826">
        <v>457.227124</v>
      </c>
      <c r="D171" s="826">
        <v>240.227124</v>
      </c>
      <c r="E171" s="826">
        <v>240.227124</v>
      </c>
      <c r="F171" s="826">
        <v>0</v>
      </c>
      <c r="G171" s="826">
        <v>217</v>
      </c>
      <c r="H171" s="826"/>
      <c r="I171" s="826">
        <v>472</v>
      </c>
      <c r="J171" s="826">
        <v>239</v>
      </c>
      <c r="K171" s="826">
        <v>238.989654</v>
      </c>
      <c r="L171" s="826">
        <v>1.0345999999998412E-2</v>
      </c>
      <c r="M171" s="826">
        <v>233</v>
      </c>
      <c r="N171" s="826"/>
      <c r="O171" s="827"/>
      <c r="P171" s="828">
        <v>472</v>
      </c>
      <c r="Q171" s="828"/>
      <c r="R171" s="828"/>
      <c r="S171" s="828"/>
      <c r="T171" s="828"/>
      <c r="U171" s="828"/>
      <c r="V171" s="828"/>
      <c r="W171" s="828"/>
      <c r="X171" s="828"/>
      <c r="Y171" s="828"/>
      <c r="Z171" s="828"/>
      <c r="AA171" s="828">
        <v>472</v>
      </c>
      <c r="AB171" s="828"/>
      <c r="AC171" s="828"/>
      <c r="AD171" s="801">
        <v>0</v>
      </c>
    </row>
    <row r="172" spans="1:30" ht="17.25" customHeight="1">
      <c r="A172" s="824">
        <v>39</v>
      </c>
      <c r="B172" s="825" t="s">
        <v>1094</v>
      </c>
      <c r="C172" s="826">
        <v>457</v>
      </c>
      <c r="D172" s="826">
        <v>457</v>
      </c>
      <c r="E172" s="826">
        <v>457</v>
      </c>
      <c r="F172" s="826">
        <v>0</v>
      </c>
      <c r="G172" s="826">
        <v>0</v>
      </c>
      <c r="H172" s="826"/>
      <c r="I172" s="826">
        <v>491</v>
      </c>
      <c r="J172" s="826">
        <v>491</v>
      </c>
      <c r="K172" s="826">
        <v>490.8739908</v>
      </c>
      <c r="L172" s="826">
        <v>0.1260091999999986</v>
      </c>
      <c r="M172" s="826">
        <v>0</v>
      </c>
      <c r="N172" s="826"/>
      <c r="O172" s="827"/>
      <c r="P172" s="828">
        <v>491</v>
      </c>
      <c r="Q172" s="828"/>
      <c r="R172" s="828"/>
      <c r="S172" s="828"/>
      <c r="T172" s="828"/>
      <c r="U172" s="828"/>
      <c r="V172" s="828"/>
      <c r="W172" s="828"/>
      <c r="X172" s="828"/>
      <c r="Y172" s="828"/>
      <c r="Z172" s="828"/>
      <c r="AA172" s="828">
        <v>491</v>
      </c>
      <c r="AB172" s="828"/>
      <c r="AC172" s="828"/>
      <c r="AD172" s="801">
        <v>0</v>
      </c>
    </row>
    <row r="173" spans="1:30" ht="17.25" customHeight="1">
      <c r="A173" s="824">
        <v>40</v>
      </c>
      <c r="B173" s="825" t="s">
        <v>1095</v>
      </c>
      <c r="C173" s="826">
        <v>342.03999999999996</v>
      </c>
      <c r="D173" s="826">
        <v>125.03999999999999</v>
      </c>
      <c r="E173" s="826">
        <v>125.03999999999999</v>
      </c>
      <c r="F173" s="826">
        <v>0</v>
      </c>
      <c r="G173" s="826">
        <v>217</v>
      </c>
      <c r="H173" s="826"/>
      <c r="I173" s="826">
        <v>454</v>
      </c>
      <c r="J173" s="826">
        <v>149</v>
      </c>
      <c r="K173" s="826">
        <v>148.53239400000001</v>
      </c>
      <c r="L173" s="826">
        <v>0.46760599999998931</v>
      </c>
      <c r="M173" s="826">
        <v>305</v>
      </c>
      <c r="N173" s="826"/>
      <c r="O173" s="827"/>
      <c r="P173" s="828">
        <v>454</v>
      </c>
      <c r="Q173" s="828"/>
      <c r="R173" s="828"/>
      <c r="S173" s="828"/>
      <c r="T173" s="828"/>
      <c r="U173" s="828"/>
      <c r="V173" s="828"/>
      <c r="W173" s="828"/>
      <c r="X173" s="828"/>
      <c r="Y173" s="828"/>
      <c r="Z173" s="828"/>
      <c r="AA173" s="828">
        <v>454</v>
      </c>
      <c r="AB173" s="828"/>
      <c r="AC173" s="828"/>
      <c r="AD173" s="801">
        <v>0</v>
      </c>
    </row>
    <row r="174" spans="1:30" ht="17.25" customHeight="1">
      <c r="A174" s="824">
        <v>41</v>
      </c>
      <c r="B174" s="825" t="s">
        <v>1096</v>
      </c>
      <c r="C174" s="826">
        <v>384.08</v>
      </c>
      <c r="D174" s="826">
        <v>250.07999999999998</v>
      </c>
      <c r="E174" s="826">
        <v>250.07999999999998</v>
      </c>
      <c r="F174" s="826">
        <v>0</v>
      </c>
      <c r="G174" s="826">
        <v>134</v>
      </c>
      <c r="H174" s="826"/>
      <c r="I174" s="826">
        <v>592</v>
      </c>
      <c r="J174" s="826">
        <v>292</v>
      </c>
      <c r="K174" s="826">
        <v>291.70078799999999</v>
      </c>
      <c r="L174" s="826">
        <v>0.29921200000001136</v>
      </c>
      <c r="M174" s="826">
        <v>300</v>
      </c>
      <c r="N174" s="826"/>
      <c r="O174" s="827"/>
      <c r="P174" s="828">
        <v>592</v>
      </c>
      <c r="Q174" s="828"/>
      <c r="R174" s="828"/>
      <c r="S174" s="828"/>
      <c r="T174" s="828"/>
      <c r="U174" s="828"/>
      <c r="V174" s="828"/>
      <c r="W174" s="828"/>
      <c r="X174" s="828"/>
      <c r="Y174" s="828"/>
      <c r="Z174" s="828"/>
      <c r="AA174" s="828">
        <v>592</v>
      </c>
      <c r="AB174" s="828"/>
      <c r="AC174" s="828"/>
      <c r="AD174" s="801">
        <v>0</v>
      </c>
    </row>
    <row r="175" spans="1:30" ht="17.25" customHeight="1">
      <c r="A175" s="824">
        <v>42</v>
      </c>
      <c r="B175" s="825" t="s">
        <v>1097</v>
      </c>
      <c r="C175" s="826">
        <v>483.80086599999998</v>
      </c>
      <c r="D175" s="826">
        <v>266.80086599999998</v>
      </c>
      <c r="E175" s="826">
        <v>266.80086599999998</v>
      </c>
      <c r="F175" s="826">
        <v>0</v>
      </c>
      <c r="G175" s="826">
        <v>217</v>
      </c>
      <c r="H175" s="826"/>
      <c r="I175" s="826">
        <v>521</v>
      </c>
      <c r="J175" s="826">
        <v>289</v>
      </c>
      <c r="K175" s="826">
        <v>289.11534</v>
      </c>
      <c r="L175" s="826">
        <v>-0.11534000000000333</v>
      </c>
      <c r="M175" s="826">
        <v>232</v>
      </c>
      <c r="N175" s="826"/>
      <c r="O175" s="827"/>
      <c r="P175" s="828">
        <v>521</v>
      </c>
      <c r="Q175" s="828"/>
      <c r="R175" s="828"/>
      <c r="S175" s="828"/>
      <c r="T175" s="828"/>
      <c r="U175" s="828"/>
      <c r="V175" s="828"/>
      <c r="W175" s="828"/>
      <c r="X175" s="828"/>
      <c r="Y175" s="828"/>
      <c r="Z175" s="828"/>
      <c r="AA175" s="828">
        <v>521</v>
      </c>
      <c r="AB175" s="828"/>
      <c r="AC175" s="828"/>
      <c r="AD175" s="801">
        <v>0</v>
      </c>
    </row>
    <row r="176" spans="1:30" ht="17.25" customHeight="1">
      <c r="A176" s="824">
        <v>43</v>
      </c>
      <c r="B176" s="825" t="s">
        <v>1098</v>
      </c>
      <c r="C176" s="826">
        <v>274.203532</v>
      </c>
      <c r="D176" s="826">
        <v>123.203532</v>
      </c>
      <c r="E176" s="826">
        <v>123.203532</v>
      </c>
      <c r="F176" s="826">
        <v>0</v>
      </c>
      <c r="G176" s="826">
        <v>151</v>
      </c>
      <c r="H176" s="826"/>
      <c r="I176" s="826">
        <v>310</v>
      </c>
      <c r="J176" s="826">
        <v>149</v>
      </c>
      <c r="K176" s="826">
        <v>148.53239400000001</v>
      </c>
      <c r="L176" s="826">
        <v>0.46760599999998931</v>
      </c>
      <c r="M176" s="826">
        <v>161</v>
      </c>
      <c r="N176" s="826"/>
      <c r="O176" s="827"/>
      <c r="P176" s="828">
        <v>310</v>
      </c>
      <c r="Q176" s="828"/>
      <c r="R176" s="828"/>
      <c r="S176" s="828"/>
      <c r="T176" s="828"/>
      <c r="U176" s="828"/>
      <c r="V176" s="828"/>
      <c r="W176" s="828"/>
      <c r="X176" s="828"/>
      <c r="Y176" s="828"/>
      <c r="Z176" s="828"/>
      <c r="AA176" s="828">
        <v>310</v>
      </c>
      <c r="AB176" s="828"/>
      <c r="AC176" s="828"/>
      <c r="AD176" s="801">
        <v>0</v>
      </c>
    </row>
    <row r="177" spans="1:33" ht="17.25" customHeight="1">
      <c r="A177" s="824">
        <v>44</v>
      </c>
      <c r="B177" s="825" t="s">
        <v>1099</v>
      </c>
      <c r="C177" s="826">
        <v>2004.6161120000002</v>
      </c>
      <c r="D177" s="826">
        <v>997.61611200000004</v>
      </c>
      <c r="E177" s="826">
        <v>833</v>
      </c>
      <c r="F177" s="826">
        <v>164.61611200000004</v>
      </c>
      <c r="G177" s="826">
        <v>1007</v>
      </c>
      <c r="H177" s="826"/>
      <c r="I177" s="826">
        <v>2040</v>
      </c>
      <c r="J177" s="826">
        <v>1080</v>
      </c>
      <c r="K177" s="826">
        <v>915</v>
      </c>
      <c r="L177" s="826">
        <v>165</v>
      </c>
      <c r="M177" s="826">
        <v>960</v>
      </c>
      <c r="N177" s="826"/>
      <c r="O177" s="827"/>
      <c r="P177" s="828">
        <v>2040</v>
      </c>
      <c r="Q177" s="828"/>
      <c r="R177" s="828"/>
      <c r="S177" s="828"/>
      <c r="T177" s="828"/>
      <c r="U177" s="828"/>
      <c r="V177" s="828"/>
      <c r="W177" s="828"/>
      <c r="X177" s="828"/>
      <c r="Y177" s="828"/>
      <c r="Z177" s="828"/>
      <c r="AA177" s="828">
        <v>2040</v>
      </c>
      <c r="AB177" s="828"/>
      <c r="AC177" s="828"/>
      <c r="AD177" s="801">
        <v>0</v>
      </c>
    </row>
    <row r="178" spans="1:33" ht="17.25" customHeight="1">
      <c r="A178" s="824">
        <v>45</v>
      </c>
      <c r="B178" s="825" t="s">
        <v>1100</v>
      </c>
      <c r="C178" s="826">
        <v>112839.0339524</v>
      </c>
      <c r="D178" s="826">
        <v>56389.033952400001</v>
      </c>
      <c r="E178" s="826">
        <v>53125</v>
      </c>
      <c r="F178" s="826">
        <v>3264.033952400001</v>
      </c>
      <c r="G178" s="826">
        <v>56450</v>
      </c>
      <c r="H178" s="826"/>
      <c r="I178" s="826">
        <v>119333</v>
      </c>
      <c r="J178" s="826">
        <v>58016</v>
      </c>
      <c r="K178" s="826">
        <v>54652</v>
      </c>
      <c r="L178" s="826">
        <v>3364</v>
      </c>
      <c r="M178" s="826">
        <v>61317</v>
      </c>
      <c r="N178" s="826"/>
      <c r="O178" s="827"/>
      <c r="P178" s="828">
        <v>119333</v>
      </c>
      <c r="Q178" s="828"/>
      <c r="R178" s="828"/>
      <c r="S178" s="828"/>
      <c r="T178" s="828"/>
      <c r="U178" s="828"/>
      <c r="V178" s="828"/>
      <c r="W178" s="828"/>
      <c r="X178" s="828"/>
      <c r="Y178" s="828"/>
      <c r="Z178" s="828"/>
      <c r="AA178" s="828">
        <v>119333</v>
      </c>
      <c r="AB178" s="828"/>
      <c r="AC178" s="828"/>
      <c r="AD178" s="801">
        <v>0</v>
      </c>
    </row>
    <row r="179" spans="1:33" ht="17.25" customHeight="1">
      <c r="A179" s="824">
        <v>46</v>
      </c>
      <c r="B179" s="825" t="s">
        <v>1101</v>
      </c>
      <c r="C179" s="826">
        <v>5801</v>
      </c>
      <c r="D179" s="826">
        <v>5801</v>
      </c>
      <c r="E179" s="826">
        <v>5801</v>
      </c>
      <c r="F179" s="826">
        <v>0</v>
      </c>
      <c r="G179" s="826"/>
      <c r="H179" s="826"/>
      <c r="I179" s="826">
        <v>8482</v>
      </c>
      <c r="J179" s="826">
        <v>8482</v>
      </c>
      <c r="K179" s="826">
        <v>8482</v>
      </c>
      <c r="L179" s="826">
        <v>0</v>
      </c>
      <c r="M179" s="826">
        <v>0</v>
      </c>
      <c r="N179" s="826"/>
      <c r="O179" s="827"/>
      <c r="P179" s="828">
        <v>8482</v>
      </c>
      <c r="Q179" s="828"/>
      <c r="R179" s="828"/>
      <c r="S179" s="828"/>
      <c r="T179" s="828"/>
      <c r="U179" s="828"/>
      <c r="V179" s="828">
        <v>8482</v>
      </c>
      <c r="W179" s="828"/>
      <c r="X179" s="828"/>
      <c r="Y179" s="828"/>
      <c r="Z179" s="828"/>
      <c r="AA179" s="828"/>
      <c r="AB179" s="828"/>
      <c r="AC179" s="828"/>
      <c r="AD179" s="801">
        <v>0</v>
      </c>
    </row>
    <row r="180" spans="1:33" ht="17.25" customHeight="1">
      <c r="A180" s="824">
        <v>47</v>
      </c>
      <c r="B180" s="825" t="s">
        <v>1102</v>
      </c>
      <c r="C180" s="826">
        <v>28846</v>
      </c>
      <c r="D180" s="826">
        <v>6728</v>
      </c>
      <c r="E180" s="826">
        <v>6728</v>
      </c>
      <c r="F180" s="826">
        <v>0</v>
      </c>
      <c r="G180" s="826">
        <v>22118</v>
      </c>
      <c r="H180" s="826"/>
      <c r="I180" s="826">
        <v>29588</v>
      </c>
      <c r="J180" s="826">
        <v>7060</v>
      </c>
      <c r="K180" s="826">
        <v>7014</v>
      </c>
      <c r="L180" s="826">
        <v>46</v>
      </c>
      <c r="M180" s="826">
        <v>22528</v>
      </c>
      <c r="N180" s="826"/>
      <c r="O180" s="827"/>
      <c r="P180" s="828">
        <v>29588</v>
      </c>
      <c r="Q180" s="828"/>
      <c r="R180" s="828"/>
      <c r="S180" s="828"/>
      <c r="T180" s="828"/>
      <c r="U180" s="828">
        <v>29588</v>
      </c>
      <c r="V180" s="828"/>
      <c r="W180" s="828"/>
      <c r="X180" s="828"/>
      <c r="Y180" s="828"/>
      <c r="Z180" s="828"/>
      <c r="AA180" s="828"/>
      <c r="AB180" s="828"/>
      <c r="AC180" s="828"/>
      <c r="AD180" s="801">
        <v>0</v>
      </c>
    </row>
    <row r="181" spans="1:33" ht="25.5">
      <c r="A181" s="824">
        <v>48</v>
      </c>
      <c r="B181" s="825" t="s">
        <v>1103</v>
      </c>
      <c r="C181" s="826">
        <v>40081.101614319996</v>
      </c>
      <c r="D181" s="826">
        <v>27881.101614319999</v>
      </c>
      <c r="E181" s="826">
        <v>25501</v>
      </c>
      <c r="F181" s="826">
        <v>2380.1016143199995</v>
      </c>
      <c r="G181" s="826">
        <v>12200</v>
      </c>
      <c r="H181" s="826"/>
      <c r="I181" s="826">
        <v>41203</v>
      </c>
      <c r="J181" s="826">
        <v>28771</v>
      </c>
      <c r="K181" s="826">
        <v>25839</v>
      </c>
      <c r="L181" s="826">
        <v>2932</v>
      </c>
      <c r="M181" s="826">
        <v>12432</v>
      </c>
      <c r="N181" s="826"/>
      <c r="O181" s="827"/>
      <c r="P181" s="828">
        <v>41203</v>
      </c>
      <c r="Q181" s="828"/>
      <c r="R181" s="828"/>
      <c r="S181" s="828"/>
      <c r="T181" s="828"/>
      <c r="U181" s="828"/>
      <c r="V181" s="828">
        <v>2189</v>
      </c>
      <c r="W181" s="828"/>
      <c r="X181" s="828"/>
      <c r="Y181" s="828"/>
      <c r="Z181" s="828"/>
      <c r="AA181" s="828">
        <v>39014</v>
      </c>
      <c r="AB181" s="828"/>
      <c r="AC181" s="828"/>
      <c r="AD181" s="801">
        <v>0</v>
      </c>
    </row>
    <row r="182" spans="1:33" hidden="1">
      <c r="A182" s="824"/>
      <c r="B182" s="825" t="s">
        <v>1104</v>
      </c>
      <c r="C182" s="826"/>
      <c r="D182" s="826"/>
      <c r="E182" s="826"/>
      <c r="F182" s="826"/>
      <c r="G182" s="826"/>
      <c r="H182" s="826"/>
      <c r="I182" s="826">
        <v>39014</v>
      </c>
      <c r="J182" s="826">
        <v>27382</v>
      </c>
      <c r="K182" s="826">
        <v>24450</v>
      </c>
      <c r="L182" s="826">
        <v>2932</v>
      </c>
      <c r="M182" s="826">
        <v>11632</v>
      </c>
      <c r="N182" s="826"/>
      <c r="O182" s="818"/>
      <c r="P182" s="830">
        <v>39014</v>
      </c>
      <c r="Q182" s="828"/>
      <c r="R182" s="828"/>
      <c r="S182" s="828"/>
      <c r="T182" s="828"/>
      <c r="U182" s="828"/>
      <c r="V182" s="828"/>
      <c r="W182" s="828"/>
      <c r="X182" s="828"/>
      <c r="Y182" s="828"/>
      <c r="Z182" s="828"/>
      <c r="AA182" s="831">
        <v>39014</v>
      </c>
      <c r="AB182" s="828"/>
      <c r="AC182" s="828"/>
      <c r="AD182" s="819">
        <v>0</v>
      </c>
    </row>
    <row r="183" spans="1:33" hidden="1">
      <c r="A183" s="824"/>
      <c r="B183" s="825" t="s">
        <v>1105</v>
      </c>
      <c r="C183" s="826"/>
      <c r="D183" s="826"/>
      <c r="E183" s="826"/>
      <c r="F183" s="826"/>
      <c r="G183" s="826"/>
      <c r="H183" s="826"/>
      <c r="I183" s="826">
        <v>2189</v>
      </c>
      <c r="J183" s="826">
        <v>1389</v>
      </c>
      <c r="K183" s="826">
        <v>1389</v>
      </c>
      <c r="L183" s="826">
        <v>0</v>
      </c>
      <c r="M183" s="826">
        <v>800</v>
      </c>
      <c r="N183" s="826"/>
      <c r="O183" s="818"/>
      <c r="P183" s="830">
        <v>2189</v>
      </c>
      <c r="Q183" s="828"/>
      <c r="R183" s="828"/>
      <c r="S183" s="828"/>
      <c r="T183" s="828"/>
      <c r="U183" s="828"/>
      <c r="V183" s="828">
        <v>2189</v>
      </c>
      <c r="W183" s="828"/>
      <c r="X183" s="828"/>
      <c r="Y183" s="828"/>
      <c r="Z183" s="828"/>
      <c r="AA183" s="831"/>
      <c r="AB183" s="828"/>
      <c r="AC183" s="828"/>
      <c r="AD183" s="819">
        <v>0</v>
      </c>
    </row>
    <row r="184" spans="1:33" s="820" customFormat="1" ht="16.5" customHeight="1">
      <c r="A184" s="821" t="s">
        <v>580</v>
      </c>
      <c r="B184" s="832" t="s">
        <v>1106</v>
      </c>
      <c r="C184" s="823">
        <v>4027567.6025</v>
      </c>
      <c r="D184" s="832"/>
      <c r="E184" s="832"/>
      <c r="F184" s="832"/>
      <c r="G184" s="832"/>
      <c r="H184" s="823">
        <v>4027567.6025</v>
      </c>
      <c r="I184" s="823">
        <v>4316304</v>
      </c>
      <c r="J184" s="832"/>
      <c r="K184" s="832"/>
      <c r="L184" s="832"/>
      <c r="M184" s="832"/>
      <c r="N184" s="823">
        <v>4316304</v>
      </c>
      <c r="O184" s="818"/>
      <c r="P184" s="823">
        <f t="shared" ref="P184:AC184" si="1">+P192+P195+P229+P255+P271+P281+P283+P287+P296+P368+P404+P431+P185</f>
        <v>3659878.3210000005</v>
      </c>
      <c r="Q184" s="823">
        <f t="shared" si="1"/>
        <v>167000</v>
      </c>
      <c r="R184" s="823">
        <f t="shared" si="1"/>
        <v>40000</v>
      </c>
      <c r="S184" s="823">
        <f t="shared" si="1"/>
        <v>636910</v>
      </c>
      <c r="T184" s="823">
        <f t="shared" si="1"/>
        <v>530061.69999999995</v>
      </c>
      <c r="U184" s="823">
        <f t="shared" si="1"/>
        <v>739343</v>
      </c>
      <c r="V184" s="823">
        <f t="shared" si="1"/>
        <v>74421</v>
      </c>
      <c r="W184" s="823">
        <f t="shared" si="1"/>
        <v>65000</v>
      </c>
      <c r="X184" s="823">
        <f t="shared" si="1"/>
        <v>46000</v>
      </c>
      <c r="Y184" s="823">
        <f t="shared" si="1"/>
        <v>108860</v>
      </c>
      <c r="Z184" s="823">
        <f t="shared" si="1"/>
        <v>699827.48100000003</v>
      </c>
      <c r="AA184" s="823">
        <f t="shared" si="1"/>
        <v>208380</v>
      </c>
      <c r="AB184" s="823">
        <f t="shared" si="1"/>
        <v>230155</v>
      </c>
      <c r="AC184" s="823">
        <f t="shared" si="1"/>
        <v>113920.14</v>
      </c>
      <c r="AD184" s="819">
        <v>0</v>
      </c>
      <c r="AG184" s="819">
        <f>P184-SUM(Q184:AC184)</f>
        <v>0</v>
      </c>
    </row>
    <row r="185" spans="1:33" s="820" customFormat="1" ht="16.5" customHeight="1">
      <c r="A185" s="833" t="s">
        <v>78</v>
      </c>
      <c r="B185" s="823" t="s">
        <v>1107</v>
      </c>
      <c r="C185" s="823">
        <v>153460</v>
      </c>
      <c r="D185" s="823"/>
      <c r="E185" s="823"/>
      <c r="F185" s="823"/>
      <c r="G185" s="823"/>
      <c r="H185" s="823">
        <v>153460</v>
      </c>
      <c r="I185" s="823">
        <v>162000</v>
      </c>
      <c r="J185" s="823"/>
      <c r="K185" s="823"/>
      <c r="L185" s="823"/>
      <c r="M185" s="823"/>
      <c r="N185" s="823">
        <v>162000</v>
      </c>
      <c r="O185" s="818"/>
      <c r="P185" s="830">
        <v>167000</v>
      </c>
      <c r="Q185" s="830">
        <v>167000</v>
      </c>
      <c r="R185" s="830"/>
      <c r="S185" s="830"/>
      <c r="T185" s="830"/>
      <c r="U185" s="830"/>
      <c r="V185" s="830"/>
      <c r="W185" s="830"/>
      <c r="X185" s="830"/>
      <c r="Y185" s="830"/>
      <c r="Z185" s="830"/>
      <c r="AA185" s="830"/>
      <c r="AB185" s="830"/>
      <c r="AC185" s="830"/>
      <c r="AD185" s="819">
        <v>0</v>
      </c>
    </row>
    <row r="186" spans="1:33">
      <c r="A186" s="834">
        <v>1</v>
      </c>
      <c r="B186" s="835" t="s">
        <v>1108</v>
      </c>
      <c r="C186" s="826">
        <v>130000</v>
      </c>
      <c r="D186" s="825"/>
      <c r="E186" s="825"/>
      <c r="F186" s="825"/>
      <c r="G186" s="825"/>
      <c r="H186" s="825">
        <v>130000</v>
      </c>
      <c r="I186" s="826">
        <v>130000</v>
      </c>
      <c r="J186" s="825"/>
      <c r="K186" s="825"/>
      <c r="L186" s="825"/>
      <c r="M186" s="825"/>
      <c r="N186" s="825">
        <v>130000</v>
      </c>
      <c r="O186" s="827" t="s">
        <v>1109</v>
      </c>
      <c r="P186" s="828">
        <v>135000</v>
      </c>
      <c r="Q186" s="828">
        <v>135000</v>
      </c>
      <c r="R186" s="828"/>
      <c r="S186" s="828"/>
      <c r="T186" s="828"/>
      <c r="U186" s="828"/>
      <c r="V186" s="828"/>
      <c r="W186" s="828"/>
      <c r="X186" s="828"/>
      <c r="Y186" s="828"/>
      <c r="Z186" s="828"/>
      <c r="AA186" s="828"/>
      <c r="AB186" s="828"/>
      <c r="AC186" s="828"/>
      <c r="AD186" s="801">
        <v>0</v>
      </c>
    </row>
    <row r="187" spans="1:33">
      <c r="A187" s="834">
        <v>2</v>
      </c>
      <c r="B187" s="835" t="s">
        <v>1110</v>
      </c>
      <c r="C187" s="826">
        <v>20460</v>
      </c>
      <c r="D187" s="825"/>
      <c r="E187" s="825"/>
      <c r="F187" s="825"/>
      <c r="G187" s="825"/>
      <c r="H187" s="825">
        <v>20460</v>
      </c>
      <c r="I187" s="826">
        <v>22460</v>
      </c>
      <c r="J187" s="825"/>
      <c r="K187" s="825"/>
      <c r="L187" s="825"/>
      <c r="M187" s="825"/>
      <c r="N187" s="825">
        <v>22460</v>
      </c>
      <c r="O187" s="827"/>
      <c r="P187" s="828">
        <v>22460</v>
      </c>
      <c r="Q187" s="828">
        <v>22460</v>
      </c>
      <c r="R187" s="828"/>
      <c r="S187" s="828"/>
      <c r="T187" s="828"/>
      <c r="U187" s="828"/>
      <c r="V187" s="828"/>
      <c r="W187" s="828"/>
      <c r="X187" s="828"/>
      <c r="Y187" s="828"/>
      <c r="Z187" s="828"/>
      <c r="AA187" s="828"/>
      <c r="AB187" s="828"/>
      <c r="AC187" s="828"/>
      <c r="AD187" s="801">
        <v>0</v>
      </c>
    </row>
    <row r="188" spans="1:33" s="841" customFormat="1" ht="18" customHeight="1">
      <c r="A188" s="836" t="s">
        <v>633</v>
      </c>
      <c r="B188" s="837" t="s">
        <v>1111</v>
      </c>
      <c r="C188" s="838">
        <v>20000</v>
      </c>
      <c r="D188" s="839"/>
      <c r="E188" s="839"/>
      <c r="F188" s="839"/>
      <c r="G188" s="839"/>
      <c r="H188" s="839">
        <v>20000</v>
      </c>
      <c r="I188" s="838">
        <v>22000</v>
      </c>
      <c r="J188" s="839"/>
      <c r="K188" s="839"/>
      <c r="L188" s="839"/>
      <c r="M188" s="839"/>
      <c r="N188" s="839">
        <v>22000</v>
      </c>
      <c r="O188" s="840"/>
      <c r="P188" s="831">
        <v>22000</v>
      </c>
      <c r="Q188" s="831">
        <v>22000</v>
      </c>
      <c r="R188" s="831"/>
      <c r="S188" s="831"/>
      <c r="T188" s="831"/>
      <c r="U188" s="831"/>
      <c r="V188" s="831"/>
      <c r="W188" s="831"/>
      <c r="X188" s="831"/>
      <c r="Y188" s="831"/>
      <c r="Z188" s="831"/>
      <c r="AA188" s="831"/>
      <c r="AB188" s="831"/>
      <c r="AC188" s="831"/>
      <c r="AD188" s="803">
        <v>0</v>
      </c>
    </row>
    <row r="189" spans="1:33" s="841" customFormat="1" ht="18" customHeight="1">
      <c r="A189" s="836" t="s">
        <v>633</v>
      </c>
      <c r="B189" s="837" t="s">
        <v>1112</v>
      </c>
      <c r="C189" s="838">
        <v>460</v>
      </c>
      <c r="D189" s="839"/>
      <c r="E189" s="839"/>
      <c r="F189" s="839"/>
      <c r="G189" s="839"/>
      <c r="H189" s="839">
        <v>460</v>
      </c>
      <c r="I189" s="838">
        <v>460</v>
      </c>
      <c r="J189" s="839"/>
      <c r="K189" s="839"/>
      <c r="L189" s="839"/>
      <c r="M189" s="839"/>
      <c r="N189" s="839">
        <v>460</v>
      </c>
      <c r="O189" s="840"/>
      <c r="P189" s="831">
        <v>460</v>
      </c>
      <c r="Q189" s="831">
        <v>460</v>
      </c>
      <c r="R189" s="831"/>
      <c r="S189" s="831"/>
      <c r="T189" s="831"/>
      <c r="U189" s="831"/>
      <c r="V189" s="831"/>
      <c r="W189" s="831"/>
      <c r="X189" s="831"/>
      <c r="Y189" s="831"/>
      <c r="Z189" s="831"/>
      <c r="AA189" s="831"/>
      <c r="AB189" s="831"/>
      <c r="AC189" s="831"/>
      <c r="AD189" s="803">
        <v>0</v>
      </c>
    </row>
    <row r="190" spans="1:33" ht="18" customHeight="1">
      <c r="A190" s="834">
        <v>3</v>
      </c>
      <c r="B190" s="835" t="s">
        <v>1113</v>
      </c>
      <c r="C190" s="826">
        <v>3000</v>
      </c>
      <c r="D190" s="825"/>
      <c r="E190" s="825"/>
      <c r="F190" s="825"/>
      <c r="G190" s="825"/>
      <c r="H190" s="825">
        <v>3000</v>
      </c>
      <c r="I190" s="826">
        <v>9540</v>
      </c>
      <c r="J190" s="825"/>
      <c r="K190" s="825"/>
      <c r="L190" s="825"/>
      <c r="M190" s="825"/>
      <c r="N190" s="825">
        <v>9540</v>
      </c>
      <c r="O190" s="827"/>
      <c r="P190" s="828">
        <v>9540</v>
      </c>
      <c r="Q190" s="828">
        <v>9540</v>
      </c>
      <c r="R190" s="828"/>
      <c r="S190" s="828"/>
      <c r="T190" s="828"/>
      <c r="U190" s="828"/>
      <c r="V190" s="828"/>
      <c r="W190" s="828"/>
      <c r="X190" s="828"/>
      <c r="Y190" s="828"/>
      <c r="Z190" s="828"/>
      <c r="AA190" s="828"/>
      <c r="AB190" s="828"/>
      <c r="AC190" s="828"/>
      <c r="AD190" s="801">
        <v>0</v>
      </c>
    </row>
    <row r="191" spans="1:33" ht="51" hidden="1">
      <c r="A191" s="833">
        <v>4</v>
      </c>
      <c r="B191" s="822" t="s">
        <v>1114</v>
      </c>
      <c r="C191" s="826"/>
      <c r="D191" s="825"/>
      <c r="E191" s="825"/>
      <c r="F191" s="825"/>
      <c r="G191" s="825"/>
      <c r="H191" s="825"/>
      <c r="I191" s="826">
        <v>0</v>
      </c>
      <c r="J191" s="825"/>
      <c r="K191" s="825"/>
      <c r="L191" s="825"/>
      <c r="M191" s="825"/>
      <c r="N191" s="825">
        <v>0</v>
      </c>
      <c r="O191" s="827"/>
      <c r="P191" s="828">
        <v>0</v>
      </c>
      <c r="Q191" s="828">
        <v>0</v>
      </c>
      <c r="R191" s="828"/>
      <c r="S191" s="828"/>
      <c r="T191" s="828"/>
      <c r="U191" s="828"/>
      <c r="V191" s="828"/>
      <c r="W191" s="828"/>
      <c r="X191" s="828"/>
      <c r="Y191" s="828"/>
      <c r="Z191" s="828"/>
      <c r="AA191" s="828"/>
      <c r="AB191" s="828"/>
      <c r="AC191" s="828"/>
      <c r="AD191" s="819">
        <v>0</v>
      </c>
    </row>
    <row r="192" spans="1:33" s="820" customFormat="1" ht="18" customHeight="1">
      <c r="A192" s="833" t="s">
        <v>79</v>
      </c>
      <c r="B192" s="832" t="s">
        <v>1115</v>
      </c>
      <c r="C192" s="823">
        <v>37000</v>
      </c>
      <c r="D192" s="832"/>
      <c r="E192" s="832"/>
      <c r="F192" s="832"/>
      <c r="G192" s="832"/>
      <c r="H192" s="823">
        <v>37000</v>
      </c>
      <c r="I192" s="823">
        <v>40000</v>
      </c>
      <c r="J192" s="832"/>
      <c r="K192" s="832"/>
      <c r="L192" s="832"/>
      <c r="M192" s="832"/>
      <c r="N192" s="823">
        <v>40000</v>
      </c>
      <c r="O192" s="818"/>
      <c r="P192" s="830">
        <v>40000</v>
      </c>
      <c r="Q192" s="830"/>
      <c r="R192" s="830">
        <v>40000</v>
      </c>
      <c r="S192" s="830"/>
      <c r="T192" s="830"/>
      <c r="U192" s="830"/>
      <c r="V192" s="830"/>
      <c r="W192" s="830"/>
      <c r="X192" s="830"/>
      <c r="Y192" s="830"/>
      <c r="Z192" s="830"/>
      <c r="AA192" s="830"/>
      <c r="AB192" s="830"/>
      <c r="AC192" s="830"/>
      <c r="AD192" s="819">
        <v>0</v>
      </c>
    </row>
    <row r="193" spans="1:30" ht="25.5">
      <c r="A193" s="834">
        <v>1</v>
      </c>
      <c r="B193" s="835" t="s">
        <v>1116</v>
      </c>
      <c r="C193" s="826">
        <v>30800</v>
      </c>
      <c r="D193" s="825"/>
      <c r="E193" s="825"/>
      <c r="F193" s="825"/>
      <c r="G193" s="825"/>
      <c r="H193" s="825">
        <v>30800</v>
      </c>
      <c r="I193" s="826">
        <v>32000</v>
      </c>
      <c r="J193" s="825"/>
      <c r="K193" s="825"/>
      <c r="L193" s="825"/>
      <c r="M193" s="825"/>
      <c r="N193" s="825">
        <v>32000</v>
      </c>
      <c r="O193" s="827" t="s">
        <v>644</v>
      </c>
      <c r="P193" s="828">
        <v>32000</v>
      </c>
      <c r="Q193" s="828"/>
      <c r="R193" s="828">
        <v>32000</v>
      </c>
      <c r="S193" s="828"/>
      <c r="T193" s="828"/>
      <c r="U193" s="828"/>
      <c r="V193" s="828"/>
      <c r="W193" s="828"/>
      <c r="X193" s="828"/>
      <c r="Y193" s="828"/>
      <c r="Z193" s="828"/>
      <c r="AA193" s="828"/>
      <c r="AB193" s="828"/>
      <c r="AC193" s="828"/>
      <c r="AD193" s="801">
        <v>0</v>
      </c>
    </row>
    <row r="194" spans="1:30">
      <c r="A194" s="834">
        <v>2</v>
      </c>
      <c r="B194" s="835" t="s">
        <v>1117</v>
      </c>
      <c r="C194" s="826">
        <v>6200</v>
      </c>
      <c r="D194" s="825"/>
      <c r="E194" s="825"/>
      <c r="F194" s="825"/>
      <c r="G194" s="825"/>
      <c r="H194" s="825">
        <v>6200</v>
      </c>
      <c r="I194" s="826">
        <v>8000</v>
      </c>
      <c r="J194" s="825"/>
      <c r="K194" s="825"/>
      <c r="L194" s="825"/>
      <c r="M194" s="825"/>
      <c r="N194" s="825">
        <v>8000</v>
      </c>
      <c r="O194" s="827"/>
      <c r="P194" s="828">
        <v>8000</v>
      </c>
      <c r="Q194" s="828"/>
      <c r="R194" s="828">
        <v>8000</v>
      </c>
      <c r="S194" s="828"/>
      <c r="T194" s="828"/>
      <c r="U194" s="828"/>
      <c r="V194" s="828"/>
      <c r="W194" s="828"/>
      <c r="X194" s="828"/>
      <c r="Y194" s="828"/>
      <c r="Z194" s="828"/>
      <c r="AA194" s="828"/>
      <c r="AB194" s="828"/>
      <c r="AC194" s="828"/>
      <c r="AD194" s="801">
        <v>0</v>
      </c>
    </row>
    <row r="195" spans="1:30" s="820" customFormat="1">
      <c r="A195" s="833" t="s">
        <v>110</v>
      </c>
      <c r="B195" s="832" t="s">
        <v>1118</v>
      </c>
      <c r="C195" s="832">
        <v>1224553</v>
      </c>
      <c r="D195" s="832">
        <v>0</v>
      </c>
      <c r="E195" s="832">
        <v>0</v>
      </c>
      <c r="F195" s="832">
        <v>0</v>
      </c>
      <c r="G195" s="832">
        <v>0</v>
      </c>
      <c r="H195" s="832">
        <v>1224553</v>
      </c>
      <c r="I195" s="832">
        <v>1070656</v>
      </c>
      <c r="J195" s="832">
        <v>0</v>
      </c>
      <c r="K195" s="832">
        <v>0</v>
      </c>
      <c r="L195" s="832">
        <v>0</v>
      </c>
      <c r="M195" s="832">
        <v>0</v>
      </c>
      <c r="N195" s="832">
        <v>1070656</v>
      </c>
      <c r="O195" s="832"/>
      <c r="P195" s="832">
        <f>P196+P206+P207+P215+P216+P217+P218+P219+P220+P221+P222+P223+P226+P227+P228</f>
        <v>636910</v>
      </c>
      <c r="Q195" s="832">
        <f t="shared" ref="Q195:S195" si="2">Q196+Q206+Q207+Q215+Q216+Q217+Q218+Q219+Q220+Q221+Q222+Q223+Q226+Q227+Q228</f>
        <v>0</v>
      </c>
      <c r="R195" s="832">
        <f t="shared" si="2"/>
        <v>0</v>
      </c>
      <c r="S195" s="832">
        <f t="shared" si="2"/>
        <v>636910</v>
      </c>
      <c r="T195" s="832"/>
      <c r="U195" s="832"/>
      <c r="V195" s="832"/>
      <c r="W195" s="832"/>
      <c r="X195" s="832"/>
      <c r="Y195" s="832"/>
      <c r="Z195" s="832"/>
      <c r="AA195" s="832"/>
      <c r="AB195" s="832"/>
      <c r="AC195" s="832"/>
      <c r="AD195" s="819">
        <v>0</v>
      </c>
    </row>
    <row r="196" spans="1:30" ht="18" customHeight="1">
      <c r="A196" s="834">
        <v>1</v>
      </c>
      <c r="B196" s="835" t="s">
        <v>1119</v>
      </c>
      <c r="C196" s="826">
        <v>58000</v>
      </c>
      <c r="D196" s="825"/>
      <c r="E196" s="825"/>
      <c r="F196" s="825"/>
      <c r="G196" s="825"/>
      <c r="H196" s="825">
        <v>58000</v>
      </c>
      <c r="I196" s="826">
        <v>75776</v>
      </c>
      <c r="J196" s="825"/>
      <c r="K196" s="825"/>
      <c r="L196" s="825"/>
      <c r="M196" s="825"/>
      <c r="N196" s="825">
        <v>75776</v>
      </c>
      <c r="O196" s="827" t="s">
        <v>434</v>
      </c>
      <c r="P196" s="828">
        <v>73776</v>
      </c>
      <c r="Q196" s="828"/>
      <c r="R196" s="828"/>
      <c r="S196" s="828">
        <v>73776</v>
      </c>
      <c r="T196" s="828"/>
      <c r="U196" s="828"/>
      <c r="V196" s="828"/>
      <c r="W196" s="828"/>
      <c r="X196" s="828"/>
      <c r="Y196" s="828"/>
      <c r="Z196" s="828"/>
      <c r="AA196" s="828"/>
      <c r="AB196" s="828"/>
      <c r="AC196" s="828"/>
      <c r="AD196" s="801">
        <v>0</v>
      </c>
    </row>
    <row r="197" spans="1:30" ht="15.75" hidden="1" customHeight="1">
      <c r="A197" s="834" t="s">
        <v>633</v>
      </c>
      <c r="B197" s="835" t="s">
        <v>1120</v>
      </c>
      <c r="C197" s="826">
        <v>3700</v>
      </c>
      <c r="D197" s="825"/>
      <c r="E197" s="825"/>
      <c r="F197" s="825"/>
      <c r="G197" s="825"/>
      <c r="H197" s="825">
        <v>3700</v>
      </c>
      <c r="I197" s="826">
        <v>3500</v>
      </c>
      <c r="J197" s="825"/>
      <c r="K197" s="825"/>
      <c r="L197" s="825"/>
      <c r="M197" s="825"/>
      <c r="N197" s="825">
        <v>3500</v>
      </c>
      <c r="O197" s="827"/>
      <c r="P197" s="828">
        <v>3500</v>
      </c>
      <c r="Q197" s="828"/>
      <c r="R197" s="828"/>
      <c r="S197" s="828">
        <v>3500</v>
      </c>
      <c r="T197" s="828"/>
      <c r="U197" s="828"/>
      <c r="V197" s="828"/>
      <c r="W197" s="828"/>
      <c r="X197" s="828"/>
      <c r="Y197" s="828"/>
      <c r="Z197" s="828"/>
      <c r="AA197" s="828"/>
      <c r="AB197" s="828"/>
      <c r="AC197" s="828"/>
      <c r="AD197" s="801">
        <v>0</v>
      </c>
    </row>
    <row r="198" spans="1:30" ht="38.25" hidden="1">
      <c r="A198" s="834" t="s">
        <v>633</v>
      </c>
      <c r="B198" s="835" t="s">
        <v>1121</v>
      </c>
      <c r="C198" s="826">
        <v>25000</v>
      </c>
      <c r="D198" s="825"/>
      <c r="E198" s="825"/>
      <c r="F198" s="825"/>
      <c r="G198" s="825"/>
      <c r="H198" s="825">
        <v>25000</v>
      </c>
      <c r="I198" s="826">
        <v>31000</v>
      </c>
      <c r="J198" s="825"/>
      <c r="K198" s="825"/>
      <c r="L198" s="825"/>
      <c r="M198" s="825"/>
      <c r="N198" s="825">
        <v>31000</v>
      </c>
      <c r="O198" s="827"/>
      <c r="P198" s="828">
        <v>31000</v>
      </c>
      <c r="Q198" s="828"/>
      <c r="R198" s="828"/>
      <c r="S198" s="828">
        <v>31000</v>
      </c>
      <c r="T198" s="828"/>
      <c r="U198" s="828"/>
      <c r="V198" s="828"/>
      <c r="W198" s="828"/>
      <c r="X198" s="828"/>
      <c r="Y198" s="828"/>
      <c r="Z198" s="828"/>
      <c r="AA198" s="828"/>
      <c r="AB198" s="828"/>
      <c r="AC198" s="828"/>
      <c r="AD198" s="801">
        <v>0</v>
      </c>
    </row>
    <row r="199" spans="1:30" ht="18" hidden="1" customHeight="1">
      <c r="A199" s="834" t="s">
        <v>633</v>
      </c>
      <c r="B199" s="835" t="s">
        <v>1122</v>
      </c>
      <c r="C199" s="826">
        <v>5500</v>
      </c>
      <c r="D199" s="825"/>
      <c r="E199" s="825"/>
      <c r="F199" s="825"/>
      <c r="G199" s="825"/>
      <c r="H199" s="825">
        <v>5500</v>
      </c>
      <c r="I199" s="826">
        <v>5000</v>
      </c>
      <c r="J199" s="825"/>
      <c r="K199" s="825"/>
      <c r="L199" s="825"/>
      <c r="M199" s="825"/>
      <c r="N199" s="825">
        <v>5000</v>
      </c>
      <c r="O199" s="827"/>
      <c r="P199" s="828">
        <v>5000</v>
      </c>
      <c r="Q199" s="828"/>
      <c r="R199" s="828"/>
      <c r="S199" s="828">
        <v>5000</v>
      </c>
      <c r="T199" s="828"/>
      <c r="U199" s="828"/>
      <c r="V199" s="828"/>
      <c r="W199" s="828"/>
      <c r="X199" s="828"/>
      <c r="Y199" s="828"/>
      <c r="Z199" s="828"/>
      <c r="AA199" s="828"/>
      <c r="AB199" s="828"/>
      <c r="AC199" s="828"/>
      <c r="AD199" s="801">
        <v>0</v>
      </c>
    </row>
    <row r="200" spans="1:30" ht="25.5" hidden="1">
      <c r="A200" s="834" t="s">
        <v>633</v>
      </c>
      <c r="B200" s="835" t="s">
        <v>1123</v>
      </c>
      <c r="C200" s="826">
        <v>8200</v>
      </c>
      <c r="D200" s="825"/>
      <c r="E200" s="825"/>
      <c r="F200" s="825"/>
      <c r="G200" s="825"/>
      <c r="H200" s="825">
        <v>8200</v>
      </c>
      <c r="I200" s="826">
        <v>7200</v>
      </c>
      <c r="J200" s="825"/>
      <c r="K200" s="825"/>
      <c r="L200" s="825"/>
      <c r="M200" s="825"/>
      <c r="N200" s="825">
        <v>7200</v>
      </c>
      <c r="O200" s="827"/>
      <c r="P200" s="828">
        <v>7200</v>
      </c>
      <c r="Q200" s="828"/>
      <c r="R200" s="828"/>
      <c r="S200" s="828">
        <v>7200</v>
      </c>
      <c r="T200" s="828"/>
      <c r="U200" s="828"/>
      <c r="V200" s="828"/>
      <c r="W200" s="828"/>
      <c r="X200" s="828"/>
      <c r="Y200" s="828"/>
      <c r="Z200" s="828"/>
      <c r="AA200" s="828"/>
      <c r="AB200" s="828"/>
      <c r="AC200" s="828"/>
      <c r="AD200" s="801">
        <v>0</v>
      </c>
    </row>
    <row r="201" spans="1:30" hidden="1">
      <c r="A201" s="834" t="s">
        <v>633</v>
      </c>
      <c r="B201" s="835" t="s">
        <v>1124</v>
      </c>
      <c r="C201" s="826">
        <v>1000</v>
      </c>
      <c r="D201" s="828"/>
      <c r="E201" s="828"/>
      <c r="F201" s="828"/>
      <c r="G201" s="825"/>
      <c r="H201" s="825">
        <v>1000</v>
      </c>
      <c r="I201" s="826">
        <v>1700</v>
      </c>
      <c r="J201" s="828"/>
      <c r="K201" s="828"/>
      <c r="L201" s="828"/>
      <c r="M201" s="825"/>
      <c r="N201" s="825">
        <v>1700</v>
      </c>
      <c r="O201" s="827"/>
      <c r="P201" s="828">
        <v>1700</v>
      </c>
      <c r="Q201" s="828"/>
      <c r="R201" s="828"/>
      <c r="S201" s="828">
        <v>1700</v>
      </c>
      <c r="T201" s="828"/>
      <c r="U201" s="828"/>
      <c r="V201" s="828"/>
      <c r="W201" s="828"/>
      <c r="X201" s="828"/>
      <c r="Y201" s="828"/>
      <c r="Z201" s="828"/>
      <c r="AA201" s="828"/>
      <c r="AB201" s="828"/>
      <c r="AC201" s="828"/>
      <c r="AD201" s="801">
        <v>0</v>
      </c>
    </row>
    <row r="202" spans="1:30" hidden="1">
      <c r="A202" s="834" t="s">
        <v>633</v>
      </c>
      <c r="B202" s="835" t="s">
        <v>1125</v>
      </c>
      <c r="C202" s="826">
        <v>4600</v>
      </c>
      <c r="D202" s="828"/>
      <c r="E202" s="828"/>
      <c r="F202" s="828"/>
      <c r="G202" s="825"/>
      <c r="H202" s="825">
        <v>4600</v>
      </c>
      <c r="I202" s="826">
        <v>4400</v>
      </c>
      <c r="J202" s="828"/>
      <c r="K202" s="828"/>
      <c r="L202" s="828"/>
      <c r="M202" s="825"/>
      <c r="N202" s="825">
        <v>4400</v>
      </c>
      <c r="O202" s="827"/>
      <c r="P202" s="828">
        <v>4400</v>
      </c>
      <c r="Q202" s="828"/>
      <c r="R202" s="828"/>
      <c r="S202" s="828">
        <v>4400</v>
      </c>
      <c r="T202" s="828"/>
      <c r="U202" s="828"/>
      <c r="V202" s="828"/>
      <c r="W202" s="828"/>
      <c r="X202" s="828"/>
      <c r="Y202" s="828"/>
      <c r="Z202" s="828"/>
      <c r="AA202" s="828"/>
      <c r="AB202" s="828"/>
      <c r="AC202" s="828"/>
      <c r="AD202" s="801">
        <v>0</v>
      </c>
    </row>
    <row r="203" spans="1:30" hidden="1">
      <c r="A203" s="834" t="s">
        <v>633</v>
      </c>
      <c r="B203" s="835" t="s">
        <v>1126</v>
      </c>
      <c r="C203" s="826">
        <v>10000</v>
      </c>
      <c r="D203" s="828"/>
      <c r="E203" s="828"/>
      <c r="F203" s="828"/>
      <c r="G203" s="825"/>
      <c r="H203" s="825">
        <v>10000</v>
      </c>
      <c r="I203" s="826">
        <v>7976</v>
      </c>
      <c r="J203" s="828"/>
      <c r="K203" s="828"/>
      <c r="L203" s="828"/>
      <c r="M203" s="825"/>
      <c r="N203" s="825">
        <v>7976</v>
      </c>
      <c r="O203" s="827"/>
      <c r="P203" s="828">
        <v>7976</v>
      </c>
      <c r="Q203" s="828"/>
      <c r="R203" s="828"/>
      <c r="S203" s="828">
        <v>7976</v>
      </c>
      <c r="T203" s="828"/>
      <c r="U203" s="828"/>
      <c r="V203" s="828"/>
      <c r="W203" s="828"/>
      <c r="X203" s="828"/>
      <c r="Y203" s="828"/>
      <c r="Z203" s="828"/>
      <c r="AA203" s="828"/>
      <c r="AB203" s="828"/>
      <c r="AC203" s="828"/>
      <c r="AD203" s="801">
        <v>0</v>
      </c>
    </row>
    <row r="204" spans="1:30" ht="25.5" hidden="1">
      <c r="A204" s="834" t="s">
        <v>633</v>
      </c>
      <c r="B204" s="835" t="s">
        <v>1127</v>
      </c>
      <c r="C204" s="826"/>
      <c r="D204" s="828"/>
      <c r="E204" s="828"/>
      <c r="F204" s="828"/>
      <c r="G204" s="825"/>
      <c r="H204" s="825"/>
      <c r="I204" s="826">
        <v>10000</v>
      </c>
      <c r="J204" s="828"/>
      <c r="K204" s="828"/>
      <c r="L204" s="828"/>
      <c r="M204" s="825"/>
      <c r="N204" s="825">
        <v>10000</v>
      </c>
      <c r="O204" s="827"/>
      <c r="P204" s="828">
        <v>8000</v>
      </c>
      <c r="Q204" s="828"/>
      <c r="R204" s="828"/>
      <c r="S204" s="828">
        <v>8000</v>
      </c>
      <c r="T204" s="828"/>
      <c r="U204" s="828"/>
      <c r="V204" s="828"/>
      <c r="W204" s="828"/>
      <c r="X204" s="828"/>
      <c r="Y204" s="828"/>
      <c r="Z204" s="828"/>
      <c r="AA204" s="828"/>
      <c r="AB204" s="828"/>
      <c r="AC204" s="828"/>
      <c r="AD204" s="801">
        <v>0</v>
      </c>
    </row>
    <row r="205" spans="1:30" hidden="1">
      <c r="A205" s="834" t="s">
        <v>633</v>
      </c>
      <c r="B205" s="835" t="s">
        <v>1128</v>
      </c>
      <c r="C205" s="826"/>
      <c r="D205" s="828"/>
      <c r="E205" s="828"/>
      <c r="F205" s="828"/>
      <c r="G205" s="825"/>
      <c r="H205" s="825"/>
      <c r="I205" s="826">
        <v>5000</v>
      </c>
      <c r="J205" s="828"/>
      <c r="K205" s="828"/>
      <c r="L205" s="828"/>
      <c r="M205" s="825"/>
      <c r="N205" s="825">
        <v>5000</v>
      </c>
      <c r="O205" s="827"/>
      <c r="P205" s="828">
        <v>5000</v>
      </c>
      <c r="Q205" s="828"/>
      <c r="R205" s="828"/>
      <c r="S205" s="828">
        <v>5000</v>
      </c>
      <c r="T205" s="828"/>
      <c r="U205" s="828"/>
      <c r="V205" s="828"/>
      <c r="W205" s="828"/>
      <c r="X205" s="828"/>
      <c r="Y205" s="828"/>
      <c r="Z205" s="828"/>
      <c r="AA205" s="828"/>
      <c r="AB205" s="828"/>
      <c r="AC205" s="828"/>
      <c r="AD205" s="801">
        <v>0</v>
      </c>
    </row>
    <row r="206" spans="1:30" ht="18.75" customHeight="1">
      <c r="A206" s="834">
        <v>2</v>
      </c>
      <c r="B206" s="835" t="s">
        <v>1129</v>
      </c>
      <c r="C206" s="826">
        <v>40000</v>
      </c>
      <c r="D206" s="825"/>
      <c r="E206" s="825"/>
      <c r="F206" s="825"/>
      <c r="G206" s="825"/>
      <c r="H206" s="825">
        <v>40000</v>
      </c>
      <c r="I206" s="826">
        <v>40000</v>
      </c>
      <c r="J206" s="825"/>
      <c r="K206" s="825"/>
      <c r="L206" s="825"/>
      <c r="M206" s="825"/>
      <c r="N206" s="825">
        <v>40000</v>
      </c>
      <c r="O206" s="827" t="s">
        <v>1130</v>
      </c>
      <c r="P206" s="828">
        <v>40000</v>
      </c>
      <c r="Q206" s="828"/>
      <c r="R206" s="828"/>
      <c r="S206" s="828">
        <v>40000</v>
      </c>
      <c r="T206" s="828"/>
      <c r="U206" s="828"/>
      <c r="V206" s="828"/>
      <c r="W206" s="828"/>
      <c r="X206" s="828"/>
      <c r="Y206" s="828"/>
      <c r="Z206" s="828"/>
      <c r="AA206" s="828"/>
      <c r="AB206" s="828"/>
      <c r="AC206" s="828"/>
      <c r="AD206" s="801">
        <v>0</v>
      </c>
    </row>
    <row r="207" spans="1:30" ht="41.25" customHeight="1">
      <c r="A207" s="834">
        <v>3</v>
      </c>
      <c r="B207" s="835" t="s">
        <v>1131</v>
      </c>
      <c r="C207" s="826">
        <v>1000000</v>
      </c>
      <c r="D207" s="825"/>
      <c r="E207" s="825"/>
      <c r="F207" s="825"/>
      <c r="G207" s="825"/>
      <c r="H207" s="825">
        <v>1000000</v>
      </c>
      <c r="I207" s="826">
        <v>780000</v>
      </c>
      <c r="J207" s="825"/>
      <c r="K207" s="825"/>
      <c r="L207" s="825"/>
      <c r="M207" s="825"/>
      <c r="N207" s="825">
        <v>780000</v>
      </c>
      <c r="O207" s="827"/>
      <c r="P207" s="828">
        <f>SUM(P208:P214)</f>
        <v>245111</v>
      </c>
      <c r="Q207" s="828"/>
      <c r="R207" s="828"/>
      <c r="S207" s="828">
        <f>SUM(S208:S214)</f>
        <v>245111</v>
      </c>
      <c r="T207" s="828"/>
      <c r="U207" s="828"/>
      <c r="V207" s="828"/>
      <c r="W207" s="828"/>
      <c r="X207" s="828"/>
      <c r="Y207" s="828"/>
      <c r="Z207" s="828"/>
      <c r="AA207" s="828"/>
      <c r="AB207" s="828"/>
      <c r="AC207" s="828"/>
      <c r="AD207" s="801">
        <v>0</v>
      </c>
    </row>
    <row r="208" spans="1:30" s="841" customFormat="1" ht="51">
      <c r="A208" s="836"/>
      <c r="B208" s="837" t="s">
        <v>1132</v>
      </c>
      <c r="C208" s="838"/>
      <c r="D208" s="839"/>
      <c r="E208" s="839"/>
      <c r="F208" s="839"/>
      <c r="G208" s="839"/>
      <c r="H208" s="839"/>
      <c r="I208" s="838">
        <v>38288</v>
      </c>
      <c r="J208" s="839"/>
      <c r="K208" s="839"/>
      <c r="L208" s="839"/>
      <c r="M208" s="839"/>
      <c r="N208" s="839">
        <v>38288</v>
      </c>
      <c r="O208" s="1509" t="s">
        <v>1133</v>
      </c>
      <c r="P208" s="831">
        <v>38288</v>
      </c>
      <c r="Q208" s="831"/>
      <c r="R208" s="831"/>
      <c r="S208" s="831">
        <v>38288</v>
      </c>
      <c r="T208" s="831"/>
      <c r="U208" s="831"/>
      <c r="V208" s="831"/>
      <c r="W208" s="831"/>
      <c r="X208" s="831"/>
      <c r="Y208" s="831"/>
      <c r="Z208" s="831"/>
      <c r="AA208" s="831"/>
      <c r="AB208" s="831"/>
      <c r="AC208" s="831"/>
      <c r="AD208" s="819">
        <v>0</v>
      </c>
    </row>
    <row r="209" spans="1:30" s="841" customFormat="1" ht="51">
      <c r="A209" s="836"/>
      <c r="B209" s="837" t="s">
        <v>1134</v>
      </c>
      <c r="C209" s="838"/>
      <c r="D209" s="839"/>
      <c r="E209" s="839"/>
      <c r="F209" s="839"/>
      <c r="G209" s="839"/>
      <c r="H209" s="839"/>
      <c r="I209" s="838">
        <v>62014</v>
      </c>
      <c r="J209" s="839"/>
      <c r="K209" s="839"/>
      <c r="L209" s="839"/>
      <c r="M209" s="839"/>
      <c r="N209" s="839">
        <v>62014</v>
      </c>
      <c r="O209" s="1511"/>
      <c r="P209" s="831">
        <v>62014</v>
      </c>
      <c r="Q209" s="831"/>
      <c r="R209" s="831"/>
      <c r="S209" s="831">
        <v>62014</v>
      </c>
      <c r="T209" s="831"/>
      <c r="U209" s="831"/>
      <c r="V209" s="831"/>
      <c r="W209" s="831"/>
      <c r="X209" s="831"/>
      <c r="Y209" s="831"/>
      <c r="Z209" s="831"/>
      <c r="AA209" s="831"/>
      <c r="AB209" s="831"/>
      <c r="AC209" s="831"/>
      <c r="AD209" s="819">
        <v>0</v>
      </c>
    </row>
    <row r="210" spans="1:30" s="841" customFormat="1" ht="51">
      <c r="A210" s="836"/>
      <c r="B210" s="837" t="s">
        <v>1135</v>
      </c>
      <c r="C210" s="838"/>
      <c r="D210" s="839"/>
      <c r="E210" s="839"/>
      <c r="F210" s="839"/>
      <c r="G210" s="839"/>
      <c r="H210" s="839"/>
      <c r="I210" s="838">
        <v>23766</v>
      </c>
      <c r="J210" s="839"/>
      <c r="K210" s="839"/>
      <c r="L210" s="839"/>
      <c r="M210" s="839"/>
      <c r="N210" s="839">
        <v>23766</v>
      </c>
      <c r="O210" s="1509" t="s">
        <v>1130</v>
      </c>
      <c r="P210" s="831">
        <v>23766</v>
      </c>
      <c r="Q210" s="831"/>
      <c r="R210" s="831"/>
      <c r="S210" s="831">
        <v>23766</v>
      </c>
      <c r="T210" s="831"/>
      <c r="U210" s="831"/>
      <c r="V210" s="831"/>
      <c r="W210" s="831"/>
      <c r="X210" s="831"/>
      <c r="Y210" s="831"/>
      <c r="Z210" s="831"/>
      <c r="AA210" s="831"/>
      <c r="AB210" s="831"/>
      <c r="AC210" s="831"/>
      <c r="AD210" s="819"/>
    </row>
    <row r="211" spans="1:30" s="841" customFormat="1" ht="89.25">
      <c r="A211" s="836"/>
      <c r="B211" s="837" t="s">
        <v>1136</v>
      </c>
      <c r="C211" s="838"/>
      <c r="D211" s="839"/>
      <c r="E211" s="839"/>
      <c r="F211" s="839"/>
      <c r="G211" s="839"/>
      <c r="H211" s="839"/>
      <c r="I211" s="838">
        <v>60327</v>
      </c>
      <c r="J211" s="839"/>
      <c r="K211" s="839"/>
      <c r="L211" s="839"/>
      <c r="M211" s="839"/>
      <c r="N211" s="839">
        <v>60327</v>
      </c>
      <c r="O211" s="1510"/>
      <c r="P211" s="831">
        <v>60327</v>
      </c>
      <c r="Q211" s="831"/>
      <c r="R211" s="831"/>
      <c r="S211" s="831">
        <v>60327</v>
      </c>
      <c r="T211" s="831"/>
      <c r="U211" s="831"/>
      <c r="V211" s="831"/>
      <c r="W211" s="831"/>
      <c r="X211" s="831"/>
      <c r="Y211" s="831"/>
      <c r="Z211" s="831"/>
      <c r="AA211" s="831"/>
      <c r="AB211" s="831"/>
      <c r="AC211" s="831"/>
      <c r="AD211" s="819"/>
    </row>
    <row r="212" spans="1:30" s="841" customFormat="1" ht="76.5">
      <c r="A212" s="836"/>
      <c r="B212" s="837" t="s">
        <v>1137</v>
      </c>
      <c r="C212" s="838"/>
      <c r="D212" s="839"/>
      <c r="E212" s="839"/>
      <c r="F212" s="839"/>
      <c r="G212" s="839"/>
      <c r="H212" s="839"/>
      <c r="I212" s="838">
        <v>39599</v>
      </c>
      <c r="J212" s="839"/>
      <c r="K212" s="839"/>
      <c r="L212" s="839"/>
      <c r="M212" s="839"/>
      <c r="N212" s="839">
        <v>39599</v>
      </c>
      <c r="O212" s="1510"/>
      <c r="P212" s="831">
        <v>39599</v>
      </c>
      <c r="Q212" s="831"/>
      <c r="R212" s="831"/>
      <c r="S212" s="831">
        <v>39599</v>
      </c>
      <c r="T212" s="831"/>
      <c r="U212" s="831"/>
      <c r="V212" s="831"/>
      <c r="W212" s="831"/>
      <c r="X212" s="831"/>
      <c r="Y212" s="831"/>
      <c r="Z212" s="831"/>
      <c r="AA212" s="831"/>
      <c r="AB212" s="831"/>
      <c r="AC212" s="831"/>
      <c r="AD212" s="819"/>
    </row>
    <row r="213" spans="1:30" s="841" customFormat="1" ht="51">
      <c r="A213" s="836"/>
      <c r="B213" s="837" t="s">
        <v>1138</v>
      </c>
      <c r="C213" s="838"/>
      <c r="D213" s="839"/>
      <c r="E213" s="839"/>
      <c r="F213" s="839"/>
      <c r="G213" s="839"/>
      <c r="H213" s="839"/>
      <c r="I213" s="838">
        <v>17796</v>
      </c>
      <c r="J213" s="839"/>
      <c r="K213" s="839"/>
      <c r="L213" s="839"/>
      <c r="M213" s="839"/>
      <c r="N213" s="839">
        <v>17796</v>
      </c>
      <c r="O213" s="1510"/>
      <c r="P213" s="831">
        <v>17796</v>
      </c>
      <c r="Q213" s="831"/>
      <c r="R213" s="831"/>
      <c r="S213" s="831">
        <v>17796</v>
      </c>
      <c r="T213" s="831"/>
      <c r="U213" s="831"/>
      <c r="V213" s="831"/>
      <c r="W213" s="831"/>
      <c r="X213" s="831"/>
      <c r="Y213" s="831"/>
      <c r="Z213" s="831"/>
      <c r="AA213" s="831"/>
      <c r="AB213" s="831"/>
      <c r="AC213" s="831"/>
      <c r="AD213" s="819"/>
    </row>
    <row r="214" spans="1:30" s="841" customFormat="1" ht="63.75">
      <c r="A214" s="836"/>
      <c r="B214" s="837" t="s">
        <v>1139</v>
      </c>
      <c r="C214" s="838"/>
      <c r="D214" s="839"/>
      <c r="E214" s="839"/>
      <c r="F214" s="839"/>
      <c r="G214" s="839"/>
      <c r="H214" s="839"/>
      <c r="I214" s="838">
        <v>3321</v>
      </c>
      <c r="J214" s="839"/>
      <c r="K214" s="839"/>
      <c r="L214" s="839"/>
      <c r="M214" s="839"/>
      <c r="N214" s="839">
        <v>3321</v>
      </c>
      <c r="O214" s="1511"/>
      <c r="P214" s="831">
        <v>3321</v>
      </c>
      <c r="Q214" s="831"/>
      <c r="R214" s="831"/>
      <c r="S214" s="831">
        <v>3321</v>
      </c>
      <c r="T214" s="831"/>
      <c r="U214" s="831"/>
      <c r="V214" s="831"/>
      <c r="W214" s="831"/>
      <c r="X214" s="831"/>
      <c r="Y214" s="831"/>
      <c r="Z214" s="831"/>
      <c r="AA214" s="831"/>
      <c r="AB214" s="831"/>
      <c r="AC214" s="831"/>
      <c r="AD214" s="819"/>
    </row>
    <row r="215" spans="1:30" ht="18.75" customHeight="1">
      <c r="A215" s="834">
        <v>4</v>
      </c>
      <c r="B215" s="835" t="s">
        <v>1140</v>
      </c>
      <c r="C215" s="826">
        <v>10000</v>
      </c>
      <c r="D215" s="825"/>
      <c r="E215" s="825"/>
      <c r="F215" s="825"/>
      <c r="G215" s="825"/>
      <c r="H215" s="825">
        <v>10000</v>
      </c>
      <c r="I215" s="826">
        <v>16631</v>
      </c>
      <c r="J215" s="825"/>
      <c r="K215" s="825"/>
      <c r="L215" s="825"/>
      <c r="M215" s="825"/>
      <c r="N215" s="825">
        <v>16631</v>
      </c>
      <c r="O215" s="827"/>
      <c r="P215" s="828">
        <v>10000</v>
      </c>
      <c r="Q215" s="828"/>
      <c r="R215" s="828"/>
      <c r="S215" s="828">
        <v>10000</v>
      </c>
      <c r="T215" s="828"/>
      <c r="U215" s="828"/>
      <c r="V215" s="828"/>
      <c r="W215" s="828"/>
      <c r="X215" s="828"/>
      <c r="Y215" s="828"/>
      <c r="Z215" s="828"/>
      <c r="AA215" s="828"/>
      <c r="AB215" s="828"/>
      <c r="AC215" s="828"/>
      <c r="AD215" s="801">
        <v>0</v>
      </c>
    </row>
    <row r="216" spans="1:30" ht="38.25">
      <c r="A216" s="834">
        <v>5</v>
      </c>
      <c r="B216" s="842" t="s">
        <v>1141</v>
      </c>
      <c r="C216" s="826">
        <v>50000</v>
      </c>
      <c r="D216" s="825"/>
      <c r="E216" s="825"/>
      <c r="F216" s="825"/>
      <c r="G216" s="825"/>
      <c r="H216" s="825">
        <v>50000</v>
      </c>
      <c r="I216" s="826">
        <v>50000</v>
      </c>
      <c r="J216" s="825"/>
      <c r="K216" s="825"/>
      <c r="L216" s="825"/>
      <c r="M216" s="825"/>
      <c r="N216" s="825">
        <v>50000</v>
      </c>
      <c r="O216" s="827" t="s">
        <v>1142</v>
      </c>
      <c r="P216" s="828">
        <v>25000</v>
      </c>
      <c r="Q216" s="828"/>
      <c r="R216" s="828"/>
      <c r="S216" s="828">
        <v>25000</v>
      </c>
      <c r="T216" s="828"/>
      <c r="U216" s="828"/>
      <c r="V216" s="828"/>
      <c r="W216" s="828"/>
      <c r="X216" s="828"/>
      <c r="Y216" s="828"/>
      <c r="Z216" s="828"/>
      <c r="AA216" s="828"/>
      <c r="AB216" s="828"/>
      <c r="AC216" s="828"/>
      <c r="AD216" s="801">
        <v>0</v>
      </c>
    </row>
    <row r="217" spans="1:30" ht="20.25" customHeight="1">
      <c r="A217" s="834">
        <v>6</v>
      </c>
      <c r="B217" s="842" t="s">
        <v>1143</v>
      </c>
      <c r="C217" s="826">
        <v>4879</v>
      </c>
      <c r="D217" s="825"/>
      <c r="E217" s="825"/>
      <c r="F217" s="825"/>
      <c r="G217" s="825"/>
      <c r="H217" s="825">
        <v>4879</v>
      </c>
      <c r="I217" s="826">
        <v>2706</v>
      </c>
      <c r="J217" s="825"/>
      <c r="K217" s="825"/>
      <c r="L217" s="825"/>
      <c r="M217" s="825"/>
      <c r="N217" s="825">
        <v>2706</v>
      </c>
      <c r="O217" s="827" t="s">
        <v>1144</v>
      </c>
      <c r="P217" s="828">
        <v>2706</v>
      </c>
      <c r="Q217" s="828"/>
      <c r="R217" s="828"/>
      <c r="S217" s="828">
        <v>2706</v>
      </c>
      <c r="T217" s="828"/>
      <c r="U217" s="828"/>
      <c r="V217" s="828"/>
      <c r="W217" s="828"/>
      <c r="X217" s="828"/>
      <c r="Y217" s="828"/>
      <c r="Z217" s="828"/>
      <c r="AA217" s="828"/>
      <c r="AB217" s="828"/>
      <c r="AC217" s="828"/>
      <c r="AD217" s="801">
        <v>0</v>
      </c>
    </row>
    <row r="218" spans="1:30" ht="18" customHeight="1">
      <c r="A218" s="834">
        <v>7</v>
      </c>
      <c r="B218" s="842" t="s">
        <v>1145</v>
      </c>
      <c r="C218" s="826"/>
      <c r="D218" s="825"/>
      <c r="E218" s="825"/>
      <c r="F218" s="825"/>
      <c r="G218" s="825"/>
      <c r="H218" s="825"/>
      <c r="I218" s="826">
        <v>2000</v>
      </c>
      <c r="J218" s="825"/>
      <c r="K218" s="825"/>
      <c r="L218" s="825"/>
      <c r="M218" s="825"/>
      <c r="N218" s="825">
        <v>2000</v>
      </c>
      <c r="O218" s="827" t="s">
        <v>1144</v>
      </c>
      <c r="P218" s="828">
        <v>2000</v>
      </c>
      <c r="Q218" s="828"/>
      <c r="R218" s="828"/>
      <c r="S218" s="828">
        <v>2000</v>
      </c>
      <c r="T218" s="828"/>
      <c r="U218" s="828"/>
      <c r="V218" s="828"/>
      <c r="W218" s="828"/>
      <c r="X218" s="828"/>
      <c r="Y218" s="828"/>
      <c r="Z218" s="828"/>
      <c r="AA218" s="828"/>
      <c r="AB218" s="828"/>
      <c r="AC218" s="828"/>
      <c r="AD218" s="801">
        <v>0</v>
      </c>
    </row>
    <row r="219" spans="1:30" ht="38.25">
      <c r="A219" s="834">
        <v>8</v>
      </c>
      <c r="B219" s="842" t="s">
        <v>1146</v>
      </c>
      <c r="C219" s="826"/>
      <c r="D219" s="825"/>
      <c r="E219" s="825"/>
      <c r="F219" s="825"/>
      <c r="G219" s="825"/>
      <c r="H219" s="825"/>
      <c r="I219" s="826">
        <v>4300</v>
      </c>
      <c r="J219" s="825"/>
      <c r="K219" s="825"/>
      <c r="L219" s="825"/>
      <c r="M219" s="825"/>
      <c r="N219" s="825">
        <v>4300</v>
      </c>
      <c r="O219" s="827" t="s">
        <v>1147</v>
      </c>
      <c r="P219" s="828">
        <v>4300</v>
      </c>
      <c r="Q219" s="828"/>
      <c r="R219" s="828"/>
      <c r="S219" s="828">
        <v>4300</v>
      </c>
      <c r="T219" s="828"/>
      <c r="U219" s="828"/>
      <c r="V219" s="828"/>
      <c r="W219" s="828"/>
      <c r="X219" s="828"/>
      <c r="Y219" s="828"/>
      <c r="Z219" s="828"/>
      <c r="AA219" s="828"/>
      <c r="AB219" s="828"/>
      <c r="AC219" s="828"/>
      <c r="AD219" s="801">
        <v>0</v>
      </c>
    </row>
    <row r="220" spans="1:30" ht="16.5" customHeight="1">
      <c r="A220" s="834">
        <v>9</v>
      </c>
      <c r="B220" s="842" t="s">
        <v>1148</v>
      </c>
      <c r="C220" s="826">
        <v>18901</v>
      </c>
      <c r="D220" s="825"/>
      <c r="E220" s="825"/>
      <c r="F220" s="825"/>
      <c r="G220" s="825"/>
      <c r="H220" s="825">
        <v>18901</v>
      </c>
      <c r="I220" s="826">
        <v>44821</v>
      </c>
      <c r="J220" s="825"/>
      <c r="K220" s="825"/>
      <c r="L220" s="825"/>
      <c r="M220" s="825"/>
      <c r="N220" s="825">
        <v>44821</v>
      </c>
      <c r="O220" s="827" t="s">
        <v>1144</v>
      </c>
      <c r="P220" s="828">
        <v>19595</v>
      </c>
      <c r="Q220" s="828"/>
      <c r="R220" s="828"/>
      <c r="S220" s="828">
        <v>19595</v>
      </c>
      <c r="T220" s="828"/>
      <c r="U220" s="828"/>
      <c r="V220" s="828"/>
      <c r="W220" s="828"/>
      <c r="X220" s="828"/>
      <c r="Y220" s="828"/>
      <c r="Z220" s="828"/>
      <c r="AA220" s="828"/>
      <c r="AB220" s="828"/>
      <c r="AC220" s="828"/>
      <c r="AD220" s="801">
        <v>0</v>
      </c>
    </row>
    <row r="221" spans="1:30" ht="51">
      <c r="A221" s="834">
        <v>10</v>
      </c>
      <c r="B221" s="842" t="s">
        <v>1149</v>
      </c>
      <c r="C221" s="826"/>
      <c r="D221" s="825"/>
      <c r="E221" s="825"/>
      <c r="F221" s="825"/>
      <c r="G221" s="825"/>
      <c r="H221" s="825"/>
      <c r="I221" s="826">
        <v>12346</v>
      </c>
      <c r="J221" s="825"/>
      <c r="K221" s="825"/>
      <c r="L221" s="825"/>
      <c r="M221" s="825"/>
      <c r="N221" s="825">
        <v>12346</v>
      </c>
      <c r="O221" s="827" t="s">
        <v>1144</v>
      </c>
      <c r="P221" s="828">
        <v>12346</v>
      </c>
      <c r="Q221" s="828"/>
      <c r="R221" s="828"/>
      <c r="S221" s="828">
        <v>12346</v>
      </c>
      <c r="T221" s="828"/>
      <c r="U221" s="828"/>
      <c r="V221" s="828"/>
      <c r="W221" s="828"/>
      <c r="X221" s="828"/>
      <c r="Y221" s="828"/>
      <c r="Z221" s="828"/>
      <c r="AA221" s="828"/>
      <c r="AB221" s="828"/>
      <c r="AC221" s="828"/>
      <c r="AD221" s="801">
        <v>0</v>
      </c>
    </row>
    <row r="222" spans="1:30" ht="25.5">
      <c r="A222" s="834">
        <v>11</v>
      </c>
      <c r="B222" s="842" t="s">
        <v>1150</v>
      </c>
      <c r="C222" s="826">
        <v>15000</v>
      </c>
      <c r="D222" s="825"/>
      <c r="E222" s="825"/>
      <c r="F222" s="825"/>
      <c r="G222" s="825"/>
      <c r="H222" s="825">
        <v>15000</v>
      </c>
      <c r="I222" s="826">
        <v>10000</v>
      </c>
      <c r="J222" s="825"/>
      <c r="K222" s="825"/>
      <c r="L222" s="825"/>
      <c r="M222" s="825"/>
      <c r="N222" s="825">
        <v>10000</v>
      </c>
      <c r="O222" s="827" t="s">
        <v>1142</v>
      </c>
      <c r="P222" s="828">
        <v>5000</v>
      </c>
      <c r="Q222" s="828"/>
      <c r="R222" s="828"/>
      <c r="S222" s="828">
        <v>5000</v>
      </c>
      <c r="T222" s="828"/>
      <c r="U222" s="828"/>
      <c r="V222" s="828"/>
      <c r="W222" s="828"/>
      <c r="X222" s="828"/>
      <c r="Y222" s="828"/>
      <c r="Z222" s="828"/>
      <c r="AA222" s="828"/>
      <c r="AB222" s="828"/>
      <c r="AC222" s="828"/>
      <c r="AD222" s="801">
        <v>0</v>
      </c>
    </row>
    <row r="223" spans="1:30" ht="17.25" customHeight="1">
      <c r="A223" s="834">
        <v>12</v>
      </c>
      <c r="B223" s="835" t="s">
        <v>1151</v>
      </c>
      <c r="C223" s="826">
        <v>8670</v>
      </c>
      <c r="D223" s="825"/>
      <c r="E223" s="825"/>
      <c r="F223" s="825"/>
      <c r="G223" s="825"/>
      <c r="H223" s="825">
        <v>8670</v>
      </c>
      <c r="I223" s="826">
        <v>13076</v>
      </c>
      <c r="J223" s="825"/>
      <c r="K223" s="825"/>
      <c r="L223" s="825"/>
      <c r="M223" s="825"/>
      <c r="N223" s="825">
        <v>13076</v>
      </c>
      <c r="O223" s="827"/>
      <c r="P223" s="828">
        <v>13076</v>
      </c>
      <c r="Q223" s="828"/>
      <c r="R223" s="828"/>
      <c r="S223" s="828">
        <v>13076</v>
      </c>
      <c r="T223" s="828"/>
      <c r="U223" s="828"/>
      <c r="V223" s="828"/>
      <c r="W223" s="828"/>
      <c r="X223" s="828"/>
      <c r="Y223" s="828"/>
      <c r="Z223" s="828"/>
      <c r="AA223" s="828"/>
      <c r="AB223" s="828"/>
      <c r="AC223" s="828"/>
      <c r="AD223" s="801">
        <v>0</v>
      </c>
    </row>
    <row r="224" spans="1:30" s="841" customFormat="1" ht="17.25" customHeight="1">
      <c r="A224" s="836" t="s">
        <v>633</v>
      </c>
      <c r="B224" s="837" t="s">
        <v>1144</v>
      </c>
      <c r="C224" s="838">
        <v>3710</v>
      </c>
      <c r="D224" s="839"/>
      <c r="E224" s="839"/>
      <c r="F224" s="839"/>
      <c r="G224" s="839"/>
      <c r="H224" s="839">
        <v>3710</v>
      </c>
      <c r="I224" s="838">
        <v>5271</v>
      </c>
      <c r="J224" s="839"/>
      <c r="K224" s="839"/>
      <c r="L224" s="839"/>
      <c r="M224" s="839"/>
      <c r="N224" s="839">
        <v>5271</v>
      </c>
      <c r="O224" s="840"/>
      <c r="P224" s="831">
        <v>5271</v>
      </c>
      <c r="Q224" s="831"/>
      <c r="R224" s="831"/>
      <c r="S224" s="831">
        <v>5271</v>
      </c>
      <c r="T224" s="831"/>
      <c r="U224" s="831"/>
      <c r="V224" s="831"/>
      <c r="W224" s="831"/>
      <c r="X224" s="831"/>
      <c r="Y224" s="831"/>
      <c r="Z224" s="831"/>
      <c r="AA224" s="831"/>
      <c r="AB224" s="831"/>
      <c r="AC224" s="831"/>
      <c r="AD224" s="803">
        <v>0</v>
      </c>
    </row>
    <row r="225" spans="1:30" s="841" customFormat="1" ht="13.5">
      <c r="A225" s="836" t="s">
        <v>633</v>
      </c>
      <c r="B225" s="837" t="s">
        <v>1152</v>
      </c>
      <c r="C225" s="838">
        <v>4759</v>
      </c>
      <c r="D225" s="839"/>
      <c r="E225" s="839"/>
      <c r="F225" s="839"/>
      <c r="G225" s="839"/>
      <c r="H225" s="839">
        <v>4759</v>
      </c>
      <c r="I225" s="838">
        <v>7805</v>
      </c>
      <c r="J225" s="839"/>
      <c r="K225" s="839"/>
      <c r="L225" s="839"/>
      <c r="M225" s="839"/>
      <c r="N225" s="839">
        <v>7805</v>
      </c>
      <c r="O225" s="840"/>
      <c r="P225" s="831">
        <v>7805</v>
      </c>
      <c r="Q225" s="831"/>
      <c r="R225" s="831"/>
      <c r="S225" s="831">
        <v>7805</v>
      </c>
      <c r="T225" s="831"/>
      <c r="U225" s="831"/>
      <c r="V225" s="831"/>
      <c r="W225" s="831"/>
      <c r="X225" s="831"/>
      <c r="Y225" s="831"/>
      <c r="Z225" s="831"/>
      <c r="AA225" s="831"/>
      <c r="AB225" s="831"/>
      <c r="AC225" s="831"/>
      <c r="AD225" s="803">
        <v>0</v>
      </c>
    </row>
    <row r="226" spans="1:30" ht="30" customHeight="1">
      <c r="A226" s="834">
        <v>13</v>
      </c>
      <c r="B226" s="835" t="s">
        <v>1153</v>
      </c>
      <c r="C226" s="826">
        <v>8805</v>
      </c>
      <c r="D226" s="825"/>
      <c r="E226" s="825"/>
      <c r="F226" s="825"/>
      <c r="G226" s="825"/>
      <c r="H226" s="825">
        <v>8805</v>
      </c>
      <c r="I226" s="826">
        <v>9000</v>
      </c>
      <c r="J226" s="825"/>
      <c r="K226" s="825"/>
      <c r="L226" s="825"/>
      <c r="M226" s="825"/>
      <c r="N226" s="825">
        <v>9000</v>
      </c>
      <c r="O226" s="827" t="s">
        <v>1154</v>
      </c>
      <c r="P226" s="828">
        <v>9000</v>
      </c>
      <c r="Q226" s="828"/>
      <c r="R226" s="828"/>
      <c r="S226" s="828">
        <v>9000</v>
      </c>
      <c r="T226" s="828"/>
      <c r="U226" s="828"/>
      <c r="V226" s="828"/>
      <c r="W226" s="828"/>
      <c r="X226" s="828"/>
      <c r="Y226" s="828"/>
      <c r="Z226" s="828"/>
      <c r="AA226" s="828"/>
      <c r="AB226" s="828"/>
      <c r="AC226" s="828"/>
      <c r="AD226" s="801">
        <v>0</v>
      </c>
    </row>
    <row r="227" spans="1:30" ht="30" customHeight="1">
      <c r="A227" s="834">
        <v>14</v>
      </c>
      <c r="B227" s="835" t="s">
        <v>1155</v>
      </c>
      <c r="C227" s="826"/>
      <c r="D227" s="825"/>
      <c r="E227" s="825"/>
      <c r="F227" s="825"/>
      <c r="G227" s="825"/>
      <c r="H227" s="825"/>
      <c r="I227" s="826"/>
      <c r="J227" s="825"/>
      <c r="K227" s="825"/>
      <c r="L227" s="825"/>
      <c r="M227" s="825"/>
      <c r="N227" s="825"/>
      <c r="O227" s="827"/>
      <c r="P227" s="828">
        <v>165000</v>
      </c>
      <c r="Q227" s="828"/>
      <c r="R227" s="828"/>
      <c r="S227" s="828">
        <v>165000</v>
      </c>
      <c r="T227" s="828"/>
      <c r="U227" s="828"/>
      <c r="V227" s="828"/>
      <c r="W227" s="828"/>
      <c r="X227" s="828"/>
      <c r="Y227" s="828"/>
      <c r="Z227" s="828"/>
      <c r="AA227" s="828"/>
      <c r="AB227" s="828"/>
      <c r="AC227" s="828"/>
      <c r="AD227" s="801"/>
    </row>
    <row r="228" spans="1:30" ht="17.25" customHeight="1">
      <c r="A228" s="834">
        <v>15</v>
      </c>
      <c r="B228" s="842" t="s">
        <v>1156</v>
      </c>
      <c r="C228" s="826">
        <v>10298</v>
      </c>
      <c r="D228" s="825"/>
      <c r="E228" s="825"/>
      <c r="F228" s="825"/>
      <c r="G228" s="825"/>
      <c r="H228" s="825">
        <v>10298</v>
      </c>
      <c r="I228" s="826">
        <v>10000</v>
      </c>
      <c r="J228" s="825"/>
      <c r="K228" s="825"/>
      <c r="L228" s="825"/>
      <c r="M228" s="825"/>
      <c r="N228" s="825">
        <v>10000</v>
      </c>
      <c r="O228" s="827"/>
      <c r="P228" s="828">
        <v>10000</v>
      </c>
      <c r="Q228" s="828"/>
      <c r="R228" s="828"/>
      <c r="S228" s="828">
        <v>10000</v>
      </c>
      <c r="T228" s="828"/>
      <c r="U228" s="828"/>
      <c r="V228" s="828"/>
      <c r="W228" s="828"/>
      <c r="X228" s="828"/>
      <c r="Y228" s="828"/>
      <c r="Z228" s="828"/>
      <c r="AA228" s="828"/>
      <c r="AB228" s="828"/>
      <c r="AC228" s="828"/>
      <c r="AD228" s="801">
        <v>0</v>
      </c>
    </row>
    <row r="229" spans="1:30" s="820" customFormat="1" ht="17.25" customHeight="1">
      <c r="A229" s="833" t="s">
        <v>111</v>
      </c>
      <c r="B229" s="832" t="s">
        <v>1157</v>
      </c>
      <c r="C229" s="832">
        <v>1048693</v>
      </c>
      <c r="D229" s="832">
        <v>0</v>
      </c>
      <c r="E229" s="832">
        <v>0</v>
      </c>
      <c r="F229" s="832">
        <v>0</v>
      </c>
      <c r="G229" s="832">
        <v>0</v>
      </c>
      <c r="H229" s="832">
        <v>1048693</v>
      </c>
      <c r="I229" s="832">
        <v>1013265</v>
      </c>
      <c r="J229" s="832">
        <v>0</v>
      </c>
      <c r="K229" s="832">
        <v>0</v>
      </c>
      <c r="L229" s="832">
        <v>0</v>
      </c>
      <c r="M229" s="832">
        <v>0</v>
      </c>
      <c r="N229" s="832">
        <v>1013265</v>
      </c>
      <c r="O229" s="818"/>
      <c r="P229" s="830">
        <f>+P235+P251+P230</f>
        <v>530061.69999999995</v>
      </c>
      <c r="Q229" s="830">
        <f t="shared" ref="Q229:S229" si="3">+Q235+Q251</f>
        <v>0</v>
      </c>
      <c r="R229" s="830">
        <f t="shared" si="3"/>
        <v>0</v>
      </c>
      <c r="S229" s="830">
        <f t="shared" si="3"/>
        <v>0</v>
      </c>
      <c r="T229" s="830">
        <f>+T235+T251+T230</f>
        <v>530061.69999999995</v>
      </c>
      <c r="U229" s="830"/>
      <c r="V229" s="830"/>
      <c r="W229" s="830"/>
      <c r="X229" s="830"/>
      <c r="Y229" s="830"/>
      <c r="Z229" s="830"/>
      <c r="AA229" s="830"/>
      <c r="AB229" s="830"/>
      <c r="AC229" s="830"/>
      <c r="AD229" s="819">
        <v>0</v>
      </c>
    </row>
    <row r="230" spans="1:30" ht="17.25" customHeight="1">
      <c r="A230" s="834">
        <v>1</v>
      </c>
      <c r="B230" s="835" t="s">
        <v>1158</v>
      </c>
      <c r="C230" s="826">
        <v>3077</v>
      </c>
      <c r="D230" s="825"/>
      <c r="E230" s="825"/>
      <c r="F230" s="825"/>
      <c r="G230" s="825"/>
      <c r="H230" s="825">
        <v>3077</v>
      </c>
      <c r="I230" s="826">
        <v>4000</v>
      </c>
      <c r="J230" s="825"/>
      <c r="K230" s="825"/>
      <c r="L230" s="825"/>
      <c r="M230" s="825"/>
      <c r="N230" s="825">
        <v>4000</v>
      </c>
      <c r="O230" s="827"/>
      <c r="P230" s="828">
        <v>4000</v>
      </c>
      <c r="Q230" s="828"/>
      <c r="R230" s="828"/>
      <c r="S230" s="828"/>
      <c r="T230" s="828">
        <v>4000</v>
      </c>
      <c r="U230" s="828"/>
      <c r="V230" s="828"/>
      <c r="W230" s="828"/>
      <c r="X230" s="828"/>
      <c r="Y230" s="828"/>
      <c r="Z230" s="828"/>
      <c r="AA230" s="828"/>
      <c r="AB230" s="828"/>
      <c r="AC230" s="828"/>
      <c r="AD230" s="801">
        <v>0</v>
      </c>
    </row>
    <row r="231" spans="1:30" ht="25.5" hidden="1">
      <c r="A231" s="834"/>
      <c r="B231" s="835" t="s">
        <v>1159</v>
      </c>
      <c r="C231" s="826">
        <v>1177</v>
      </c>
      <c r="D231" s="825"/>
      <c r="E231" s="825"/>
      <c r="F231" s="825"/>
      <c r="G231" s="825"/>
      <c r="H231" s="825">
        <v>1177</v>
      </c>
      <c r="I231" s="826">
        <v>1279</v>
      </c>
      <c r="J231" s="825"/>
      <c r="K231" s="825"/>
      <c r="L231" s="825"/>
      <c r="M231" s="825"/>
      <c r="N231" s="825">
        <v>1279</v>
      </c>
      <c r="O231" s="1506" t="s">
        <v>1160</v>
      </c>
      <c r="P231" s="828">
        <v>1279</v>
      </c>
      <c r="Q231" s="828"/>
      <c r="R231" s="828"/>
      <c r="S231" s="828"/>
      <c r="T231" s="828">
        <v>1279</v>
      </c>
      <c r="U231" s="828"/>
      <c r="V231" s="828"/>
      <c r="W231" s="828"/>
      <c r="X231" s="828"/>
      <c r="Y231" s="828"/>
      <c r="Z231" s="828"/>
      <c r="AA231" s="828"/>
      <c r="AB231" s="828"/>
      <c r="AC231" s="828"/>
      <c r="AD231" s="801">
        <v>0</v>
      </c>
    </row>
    <row r="232" spans="1:30" ht="38.25" hidden="1">
      <c r="A232" s="834"/>
      <c r="B232" s="835" t="s">
        <v>1161</v>
      </c>
      <c r="C232" s="826">
        <v>1000</v>
      </c>
      <c r="D232" s="825"/>
      <c r="E232" s="825"/>
      <c r="F232" s="825"/>
      <c r="G232" s="825"/>
      <c r="H232" s="825">
        <v>1000</v>
      </c>
      <c r="I232" s="826">
        <v>1475</v>
      </c>
      <c r="J232" s="825"/>
      <c r="K232" s="825"/>
      <c r="L232" s="825"/>
      <c r="M232" s="825"/>
      <c r="N232" s="825">
        <v>1475</v>
      </c>
      <c r="O232" s="1507"/>
      <c r="P232" s="828">
        <v>1475</v>
      </c>
      <c r="Q232" s="828"/>
      <c r="R232" s="828"/>
      <c r="S232" s="828"/>
      <c r="T232" s="828">
        <v>1475</v>
      </c>
      <c r="U232" s="828"/>
      <c r="V232" s="828"/>
      <c r="W232" s="828"/>
      <c r="X232" s="828"/>
      <c r="Y232" s="828"/>
      <c r="Z232" s="828"/>
      <c r="AA232" s="828"/>
      <c r="AB232" s="828"/>
      <c r="AC232" s="828"/>
      <c r="AD232" s="801">
        <v>0</v>
      </c>
    </row>
    <row r="233" spans="1:30" ht="25.5" hidden="1">
      <c r="A233" s="834"/>
      <c r="B233" s="835" t="s">
        <v>1162</v>
      </c>
      <c r="C233" s="826">
        <v>650</v>
      </c>
      <c r="D233" s="825"/>
      <c r="E233" s="825"/>
      <c r="F233" s="825"/>
      <c r="G233" s="825"/>
      <c r="H233" s="825">
        <v>650</v>
      </c>
      <c r="I233" s="826">
        <v>946</v>
      </c>
      <c r="J233" s="825"/>
      <c r="K233" s="825"/>
      <c r="L233" s="825"/>
      <c r="M233" s="825"/>
      <c r="N233" s="825">
        <v>946</v>
      </c>
      <c r="O233" s="1507"/>
      <c r="P233" s="828">
        <v>946</v>
      </c>
      <c r="Q233" s="828"/>
      <c r="R233" s="828"/>
      <c r="S233" s="828"/>
      <c r="T233" s="828">
        <v>946</v>
      </c>
      <c r="U233" s="828"/>
      <c r="V233" s="828"/>
      <c r="W233" s="828"/>
      <c r="X233" s="828"/>
      <c r="Y233" s="828"/>
      <c r="Z233" s="828"/>
      <c r="AA233" s="828"/>
      <c r="AB233" s="828"/>
      <c r="AC233" s="828"/>
      <c r="AD233" s="801">
        <v>0</v>
      </c>
    </row>
    <row r="234" spans="1:30" ht="25.5" hidden="1">
      <c r="A234" s="834"/>
      <c r="B234" s="835" t="s">
        <v>1163</v>
      </c>
      <c r="C234" s="826">
        <v>250</v>
      </c>
      <c r="D234" s="825"/>
      <c r="E234" s="825"/>
      <c r="F234" s="825"/>
      <c r="G234" s="825"/>
      <c r="H234" s="825">
        <v>250</v>
      </c>
      <c r="I234" s="826">
        <v>300</v>
      </c>
      <c r="J234" s="825"/>
      <c r="K234" s="825"/>
      <c r="L234" s="825"/>
      <c r="M234" s="825"/>
      <c r="N234" s="825">
        <v>300</v>
      </c>
      <c r="O234" s="1508"/>
      <c r="P234" s="828">
        <v>300</v>
      </c>
      <c r="Q234" s="828"/>
      <c r="R234" s="828"/>
      <c r="S234" s="828"/>
      <c r="T234" s="828">
        <v>300</v>
      </c>
      <c r="U234" s="828"/>
      <c r="V234" s="828"/>
      <c r="W234" s="828"/>
      <c r="X234" s="828"/>
      <c r="Y234" s="828"/>
      <c r="Z234" s="828"/>
      <c r="AA234" s="828"/>
      <c r="AB234" s="828"/>
      <c r="AC234" s="828"/>
      <c r="AD234" s="801">
        <v>0</v>
      </c>
    </row>
    <row r="235" spans="1:30" ht="25.5">
      <c r="A235" s="834">
        <v>2</v>
      </c>
      <c r="B235" s="835" t="s">
        <v>1164</v>
      </c>
      <c r="C235" s="826">
        <v>1000000</v>
      </c>
      <c r="D235" s="825"/>
      <c r="E235" s="825"/>
      <c r="F235" s="825"/>
      <c r="G235" s="825"/>
      <c r="H235" s="825">
        <v>1000000</v>
      </c>
      <c r="I235" s="826">
        <v>960000</v>
      </c>
      <c r="J235" s="825"/>
      <c r="K235" s="825"/>
      <c r="L235" s="825"/>
      <c r="M235" s="825"/>
      <c r="N235" s="825">
        <v>960000</v>
      </c>
      <c r="O235" s="827"/>
      <c r="P235" s="825">
        <f>T235</f>
        <v>476796.7</v>
      </c>
      <c r="Q235" s="825">
        <v>0</v>
      </c>
      <c r="R235" s="825">
        <v>0</v>
      </c>
      <c r="S235" s="825">
        <v>0</v>
      </c>
      <c r="T235" s="825">
        <f>SUM(T237:T250)</f>
        <v>476796.7</v>
      </c>
      <c r="U235" s="825">
        <v>0</v>
      </c>
      <c r="V235" s="825">
        <v>0</v>
      </c>
      <c r="W235" s="825">
        <v>0</v>
      </c>
      <c r="X235" s="825">
        <v>0</v>
      </c>
      <c r="Y235" s="825">
        <v>0</v>
      </c>
      <c r="Z235" s="825">
        <v>0</v>
      </c>
      <c r="AA235" s="825">
        <v>0</v>
      </c>
      <c r="AB235" s="825">
        <v>0</v>
      </c>
      <c r="AC235" s="825">
        <v>0</v>
      </c>
      <c r="AD235" s="801">
        <v>0</v>
      </c>
    </row>
    <row r="236" spans="1:30" ht="18.75" customHeight="1">
      <c r="A236" s="834" t="s">
        <v>10</v>
      </c>
      <c r="B236" s="835" t="s">
        <v>1165</v>
      </c>
      <c r="C236" s="826"/>
      <c r="D236" s="825"/>
      <c r="E236" s="825"/>
      <c r="F236" s="825"/>
      <c r="G236" s="825"/>
      <c r="H236" s="825"/>
      <c r="I236" s="826"/>
      <c r="J236" s="825"/>
      <c r="K236" s="825"/>
      <c r="L236" s="825"/>
      <c r="M236" s="825"/>
      <c r="N236" s="825"/>
      <c r="O236" s="827"/>
      <c r="P236" s="828"/>
      <c r="Q236" s="828"/>
      <c r="R236" s="828"/>
      <c r="S236" s="828"/>
      <c r="T236" s="825"/>
      <c r="U236" s="828"/>
      <c r="V236" s="828"/>
      <c r="W236" s="828"/>
      <c r="X236" s="828"/>
      <c r="Y236" s="828"/>
      <c r="Z236" s="828"/>
      <c r="AA236" s="828"/>
      <c r="AB236" s="828"/>
      <c r="AC236" s="828"/>
      <c r="AD236" s="801">
        <v>0</v>
      </c>
    </row>
    <row r="237" spans="1:30" s="841" customFormat="1" ht="51">
      <c r="A237" s="836"/>
      <c r="B237" s="837" t="s">
        <v>1166</v>
      </c>
      <c r="C237" s="838"/>
      <c r="D237" s="839"/>
      <c r="E237" s="839"/>
      <c r="F237" s="839"/>
      <c r="G237" s="839"/>
      <c r="H237" s="839"/>
      <c r="I237" s="838">
        <v>10</v>
      </c>
      <c r="J237" s="839"/>
      <c r="K237" s="839"/>
      <c r="L237" s="839"/>
      <c r="M237" s="839"/>
      <c r="N237" s="839">
        <v>10</v>
      </c>
      <c r="O237" s="840" t="s">
        <v>638</v>
      </c>
      <c r="P237" s="831">
        <v>10</v>
      </c>
      <c r="Q237" s="831"/>
      <c r="R237" s="831"/>
      <c r="S237" s="831"/>
      <c r="T237" s="831">
        <v>10</v>
      </c>
      <c r="U237" s="831"/>
      <c r="V237" s="831"/>
      <c r="W237" s="831"/>
      <c r="X237" s="831"/>
      <c r="Y237" s="831"/>
      <c r="Z237" s="831"/>
      <c r="AA237" s="831"/>
      <c r="AB237" s="831"/>
      <c r="AC237" s="831"/>
      <c r="AD237" s="819">
        <v>0</v>
      </c>
    </row>
    <row r="238" spans="1:30" s="841" customFormat="1" ht="51">
      <c r="A238" s="836"/>
      <c r="B238" s="837" t="s">
        <v>1167</v>
      </c>
      <c r="C238" s="838"/>
      <c r="D238" s="839"/>
      <c r="E238" s="839"/>
      <c r="F238" s="839"/>
      <c r="G238" s="839"/>
      <c r="H238" s="839"/>
      <c r="I238" s="838">
        <v>41266</v>
      </c>
      <c r="J238" s="839"/>
      <c r="K238" s="839"/>
      <c r="L238" s="839"/>
      <c r="M238" s="839"/>
      <c r="N238" s="839">
        <v>41266</v>
      </c>
      <c r="O238" s="840" t="s">
        <v>1168</v>
      </c>
      <c r="P238" s="831">
        <v>41266</v>
      </c>
      <c r="Q238" s="831"/>
      <c r="R238" s="831"/>
      <c r="S238" s="831"/>
      <c r="T238" s="831">
        <v>41266</v>
      </c>
      <c r="U238" s="831"/>
      <c r="V238" s="831"/>
      <c r="W238" s="831"/>
      <c r="X238" s="831"/>
      <c r="Y238" s="831"/>
      <c r="Z238" s="831"/>
      <c r="AA238" s="831"/>
      <c r="AB238" s="831"/>
      <c r="AC238" s="831"/>
      <c r="AD238" s="819">
        <v>0</v>
      </c>
    </row>
    <row r="239" spans="1:30" s="841" customFormat="1" ht="51">
      <c r="A239" s="836"/>
      <c r="B239" s="837" t="s">
        <v>1169</v>
      </c>
      <c r="C239" s="838"/>
      <c r="D239" s="839"/>
      <c r="E239" s="839"/>
      <c r="F239" s="839"/>
      <c r="G239" s="839"/>
      <c r="H239" s="839"/>
      <c r="I239" s="838">
        <v>90870</v>
      </c>
      <c r="J239" s="839"/>
      <c r="K239" s="839"/>
      <c r="L239" s="839"/>
      <c r="M239" s="839"/>
      <c r="N239" s="839">
        <v>90870</v>
      </c>
      <c r="O239" s="840" t="s">
        <v>1168</v>
      </c>
      <c r="P239" s="831">
        <v>90870</v>
      </c>
      <c r="Q239" s="831"/>
      <c r="R239" s="831"/>
      <c r="S239" s="831"/>
      <c r="T239" s="831">
        <v>90870</v>
      </c>
      <c r="U239" s="831"/>
      <c r="V239" s="831"/>
      <c r="W239" s="831"/>
      <c r="X239" s="831"/>
      <c r="Y239" s="831"/>
      <c r="Z239" s="831"/>
      <c r="AA239" s="831"/>
      <c r="AB239" s="831"/>
      <c r="AC239" s="831"/>
      <c r="AD239" s="819">
        <v>0</v>
      </c>
    </row>
    <row r="240" spans="1:30" s="841" customFormat="1" ht="38.25">
      <c r="A240" s="836"/>
      <c r="B240" s="837" t="s">
        <v>1170</v>
      </c>
      <c r="C240" s="838"/>
      <c r="D240" s="839"/>
      <c r="E240" s="839"/>
      <c r="F240" s="839"/>
      <c r="G240" s="839"/>
      <c r="H240" s="839"/>
      <c r="I240" s="838">
        <v>33298</v>
      </c>
      <c r="J240" s="839"/>
      <c r="K240" s="839"/>
      <c r="L240" s="839"/>
      <c r="M240" s="839"/>
      <c r="N240" s="839">
        <v>33298</v>
      </c>
      <c r="O240" s="840" t="s">
        <v>1168</v>
      </c>
      <c r="P240" s="831">
        <v>33298</v>
      </c>
      <c r="Q240" s="831"/>
      <c r="R240" s="831"/>
      <c r="S240" s="831"/>
      <c r="T240" s="831">
        <v>33298</v>
      </c>
      <c r="U240" s="831"/>
      <c r="V240" s="831"/>
      <c r="W240" s="831"/>
      <c r="X240" s="831"/>
      <c r="Y240" s="831"/>
      <c r="Z240" s="831"/>
      <c r="AA240" s="831"/>
      <c r="AB240" s="831"/>
      <c r="AC240" s="831"/>
      <c r="AD240" s="819">
        <v>0</v>
      </c>
    </row>
    <row r="241" spans="1:30" s="841" customFormat="1" ht="63.75">
      <c r="A241" s="836"/>
      <c r="B241" s="837" t="s">
        <v>1171</v>
      </c>
      <c r="C241" s="838"/>
      <c r="D241" s="839"/>
      <c r="E241" s="839"/>
      <c r="F241" s="839"/>
      <c r="G241" s="839"/>
      <c r="H241" s="839"/>
      <c r="I241" s="838">
        <v>20069</v>
      </c>
      <c r="J241" s="839"/>
      <c r="K241" s="839"/>
      <c r="L241" s="839"/>
      <c r="M241" s="839"/>
      <c r="N241" s="839">
        <v>20069</v>
      </c>
      <c r="O241" s="840" t="s">
        <v>648</v>
      </c>
      <c r="P241" s="831">
        <f>T241</f>
        <v>18748</v>
      </c>
      <c r="Q241" s="831"/>
      <c r="R241" s="831"/>
      <c r="S241" s="831"/>
      <c r="T241" s="831">
        <f>20069-1321</f>
        <v>18748</v>
      </c>
      <c r="U241" s="831"/>
      <c r="V241" s="831"/>
      <c r="W241" s="831"/>
      <c r="X241" s="831"/>
      <c r="Y241" s="831"/>
      <c r="Z241" s="831"/>
      <c r="AA241" s="831"/>
      <c r="AB241" s="831"/>
      <c r="AC241" s="831"/>
      <c r="AD241" s="819">
        <v>0</v>
      </c>
    </row>
    <row r="242" spans="1:30" s="841" customFormat="1" ht="51">
      <c r="A242" s="836"/>
      <c r="B242" s="837" t="s">
        <v>1172</v>
      </c>
      <c r="C242" s="838"/>
      <c r="D242" s="839"/>
      <c r="E242" s="839"/>
      <c r="F242" s="839"/>
      <c r="G242" s="839"/>
      <c r="H242" s="839"/>
      <c r="I242" s="838">
        <v>89416</v>
      </c>
      <c r="J242" s="839"/>
      <c r="K242" s="839"/>
      <c r="L242" s="839"/>
      <c r="M242" s="839"/>
      <c r="N242" s="839">
        <v>89416</v>
      </c>
      <c r="O242" s="840" t="s">
        <v>1168</v>
      </c>
      <c r="P242" s="831">
        <v>89416</v>
      </c>
      <c r="Q242" s="831"/>
      <c r="R242" s="831"/>
      <c r="S242" s="831"/>
      <c r="T242" s="831">
        <v>89416</v>
      </c>
      <c r="U242" s="831"/>
      <c r="V242" s="831"/>
      <c r="W242" s="831"/>
      <c r="X242" s="831"/>
      <c r="Y242" s="831"/>
      <c r="Z242" s="831"/>
      <c r="AA242" s="831"/>
      <c r="AB242" s="831"/>
      <c r="AC242" s="831"/>
      <c r="AD242" s="819">
        <v>0</v>
      </c>
    </row>
    <row r="243" spans="1:30" s="841" customFormat="1" ht="51">
      <c r="A243" s="836"/>
      <c r="B243" s="837" t="s">
        <v>1173</v>
      </c>
      <c r="C243" s="838"/>
      <c r="D243" s="839"/>
      <c r="E243" s="839"/>
      <c r="F243" s="839"/>
      <c r="G243" s="839"/>
      <c r="H243" s="839"/>
      <c r="I243" s="838">
        <v>150546</v>
      </c>
      <c r="J243" s="839"/>
      <c r="K243" s="839"/>
      <c r="L243" s="839"/>
      <c r="M243" s="839"/>
      <c r="N243" s="839">
        <v>150546</v>
      </c>
      <c r="O243" s="840" t="s">
        <v>1168</v>
      </c>
      <c r="P243" s="831">
        <v>150546</v>
      </c>
      <c r="Q243" s="831"/>
      <c r="R243" s="831"/>
      <c r="S243" s="831"/>
      <c r="T243" s="831">
        <v>150546</v>
      </c>
      <c r="U243" s="831"/>
      <c r="V243" s="831"/>
      <c r="W243" s="831"/>
      <c r="X243" s="831"/>
      <c r="Y243" s="831"/>
      <c r="Z243" s="831"/>
      <c r="AA243" s="831"/>
      <c r="AB243" s="831"/>
      <c r="AC243" s="831"/>
      <c r="AD243" s="819">
        <v>0</v>
      </c>
    </row>
    <row r="244" spans="1:30" ht="19.5" customHeight="1">
      <c r="A244" s="834" t="s">
        <v>11</v>
      </c>
      <c r="B244" s="835" t="s">
        <v>1174</v>
      </c>
      <c r="C244" s="826"/>
      <c r="D244" s="825"/>
      <c r="E244" s="825"/>
      <c r="F244" s="825"/>
      <c r="G244" s="825"/>
      <c r="H244" s="825"/>
      <c r="I244" s="826"/>
      <c r="J244" s="825"/>
      <c r="K244" s="825"/>
      <c r="L244" s="825"/>
      <c r="M244" s="825"/>
      <c r="N244" s="825"/>
      <c r="O244" s="827"/>
      <c r="P244" s="828"/>
      <c r="Q244" s="828"/>
      <c r="R244" s="828"/>
      <c r="S244" s="828"/>
      <c r="T244" s="828"/>
      <c r="U244" s="828"/>
      <c r="V244" s="828"/>
      <c r="W244" s="828"/>
      <c r="X244" s="828"/>
      <c r="Y244" s="828"/>
      <c r="Z244" s="828"/>
      <c r="AA244" s="828"/>
      <c r="AB244" s="828"/>
      <c r="AC244" s="828"/>
      <c r="AD244" s="801">
        <v>0</v>
      </c>
    </row>
    <row r="245" spans="1:30" s="841" customFormat="1" ht="38.25">
      <c r="A245" s="836"/>
      <c r="B245" s="837" t="s">
        <v>1175</v>
      </c>
      <c r="C245" s="838"/>
      <c r="D245" s="839"/>
      <c r="E245" s="839"/>
      <c r="F245" s="839"/>
      <c r="G245" s="839"/>
      <c r="H245" s="839"/>
      <c r="I245" s="838">
        <v>3400</v>
      </c>
      <c r="J245" s="839"/>
      <c r="K245" s="839"/>
      <c r="L245" s="839"/>
      <c r="M245" s="839"/>
      <c r="N245" s="839">
        <v>3400</v>
      </c>
      <c r="O245" s="840" t="s">
        <v>638</v>
      </c>
      <c r="P245" s="831">
        <v>3400</v>
      </c>
      <c r="Q245" s="831"/>
      <c r="R245" s="831"/>
      <c r="S245" s="831"/>
      <c r="T245" s="831">
        <v>3400</v>
      </c>
      <c r="U245" s="831"/>
      <c r="V245" s="831"/>
      <c r="W245" s="831"/>
      <c r="X245" s="831"/>
      <c r="Y245" s="831"/>
      <c r="Z245" s="831"/>
      <c r="AA245" s="831"/>
      <c r="AB245" s="831"/>
      <c r="AC245" s="831"/>
      <c r="AD245" s="819">
        <v>0</v>
      </c>
    </row>
    <row r="246" spans="1:30" s="841" customFormat="1" ht="51">
      <c r="A246" s="836"/>
      <c r="B246" s="837" t="s">
        <v>1176</v>
      </c>
      <c r="C246" s="838"/>
      <c r="D246" s="839"/>
      <c r="E246" s="839"/>
      <c r="F246" s="839"/>
      <c r="G246" s="839"/>
      <c r="H246" s="839"/>
      <c r="I246" s="838">
        <v>798</v>
      </c>
      <c r="J246" s="839"/>
      <c r="K246" s="839"/>
      <c r="L246" s="839"/>
      <c r="M246" s="839"/>
      <c r="N246" s="839">
        <v>798</v>
      </c>
      <c r="O246" s="840" t="s">
        <v>662</v>
      </c>
      <c r="P246" s="831">
        <f>T246</f>
        <v>625</v>
      </c>
      <c r="Q246" s="831"/>
      <c r="R246" s="831"/>
      <c r="S246" s="831"/>
      <c r="T246" s="831">
        <f>798-173</f>
        <v>625</v>
      </c>
      <c r="U246" s="831"/>
      <c r="V246" s="831"/>
      <c r="W246" s="831"/>
      <c r="X246" s="831"/>
      <c r="Y246" s="831"/>
      <c r="Z246" s="831"/>
      <c r="AA246" s="831"/>
      <c r="AB246" s="831"/>
      <c r="AC246" s="831"/>
      <c r="AD246" s="819">
        <v>0</v>
      </c>
    </row>
    <row r="247" spans="1:30" s="841" customFormat="1" ht="38.25">
      <c r="A247" s="836"/>
      <c r="B247" s="837" t="s">
        <v>668</v>
      </c>
      <c r="C247" s="838"/>
      <c r="D247" s="839"/>
      <c r="E247" s="839"/>
      <c r="F247" s="839"/>
      <c r="G247" s="839"/>
      <c r="H247" s="839"/>
      <c r="I247" s="838"/>
      <c r="J247" s="839"/>
      <c r="K247" s="839"/>
      <c r="L247" s="839"/>
      <c r="M247" s="839"/>
      <c r="N247" s="839"/>
      <c r="O247" s="840"/>
      <c r="P247" s="831">
        <f>T247</f>
        <v>5712.7</v>
      </c>
      <c r="Q247" s="831"/>
      <c r="R247" s="831"/>
      <c r="S247" s="831"/>
      <c r="T247" s="831">
        <v>5712.7</v>
      </c>
      <c r="U247" s="831"/>
      <c r="V247" s="831"/>
      <c r="W247" s="831"/>
      <c r="X247" s="831"/>
      <c r="Y247" s="831"/>
      <c r="Z247" s="831"/>
      <c r="AA247" s="831"/>
      <c r="AB247" s="831"/>
      <c r="AC247" s="831"/>
      <c r="AD247" s="819"/>
    </row>
    <row r="248" spans="1:30" s="841" customFormat="1" ht="51">
      <c r="A248" s="836"/>
      <c r="B248" s="837" t="s">
        <v>671</v>
      </c>
      <c r="C248" s="838"/>
      <c r="D248" s="839"/>
      <c r="E248" s="839"/>
      <c r="F248" s="839"/>
      <c r="G248" s="839"/>
      <c r="H248" s="839"/>
      <c r="I248" s="838"/>
      <c r="J248" s="839"/>
      <c r="K248" s="839"/>
      <c r="L248" s="839"/>
      <c r="M248" s="839"/>
      <c r="N248" s="839"/>
      <c r="O248" s="840"/>
      <c r="P248" s="831">
        <f t="shared" ref="P248:P250" si="4">T248</f>
        <v>37828</v>
      </c>
      <c r="Q248" s="831"/>
      <c r="R248" s="831"/>
      <c r="S248" s="831"/>
      <c r="T248" s="831">
        <v>37828</v>
      </c>
      <c r="U248" s="831"/>
      <c r="V248" s="831"/>
      <c r="W248" s="831"/>
      <c r="X248" s="831"/>
      <c r="Y248" s="831"/>
      <c r="Z248" s="831"/>
      <c r="AA248" s="831"/>
      <c r="AB248" s="831"/>
      <c r="AC248" s="831"/>
      <c r="AD248" s="819"/>
    </row>
    <row r="249" spans="1:30" s="841" customFormat="1" ht="45.95" customHeight="1">
      <c r="A249" s="836"/>
      <c r="B249" s="837" t="s">
        <v>651</v>
      </c>
      <c r="C249" s="838"/>
      <c r="D249" s="839"/>
      <c r="E249" s="839"/>
      <c r="F249" s="839"/>
      <c r="G249" s="839"/>
      <c r="H249" s="839"/>
      <c r="I249" s="838"/>
      <c r="J249" s="839"/>
      <c r="K249" s="839"/>
      <c r="L249" s="839"/>
      <c r="M249" s="839"/>
      <c r="N249" s="839"/>
      <c r="O249" s="840"/>
      <c r="P249" s="831">
        <f t="shared" si="4"/>
        <v>3829</v>
      </c>
      <c r="Q249" s="831"/>
      <c r="R249" s="831"/>
      <c r="S249" s="831"/>
      <c r="T249" s="831">
        <v>3829</v>
      </c>
      <c r="U249" s="831"/>
      <c r="V249" s="831"/>
      <c r="W249" s="831"/>
      <c r="X249" s="831"/>
      <c r="Y249" s="831"/>
      <c r="Z249" s="831"/>
      <c r="AA249" s="831"/>
      <c r="AB249" s="831"/>
      <c r="AC249" s="831"/>
      <c r="AD249" s="819"/>
    </row>
    <row r="250" spans="1:30" s="841" customFormat="1" ht="24.95" customHeight="1">
      <c r="A250" s="836"/>
      <c r="B250" s="837" t="s">
        <v>675</v>
      </c>
      <c r="C250" s="838"/>
      <c r="D250" s="839"/>
      <c r="E250" s="839"/>
      <c r="F250" s="839"/>
      <c r="G250" s="839"/>
      <c r="H250" s="839"/>
      <c r="I250" s="838"/>
      <c r="J250" s="839"/>
      <c r="K250" s="839"/>
      <c r="L250" s="839"/>
      <c r="M250" s="839"/>
      <c r="N250" s="839"/>
      <c r="O250" s="840"/>
      <c r="P250" s="831">
        <f t="shared" si="4"/>
        <v>1248</v>
      </c>
      <c r="Q250" s="831"/>
      <c r="R250" s="831"/>
      <c r="S250" s="831"/>
      <c r="T250" s="831">
        <v>1248</v>
      </c>
      <c r="U250" s="831"/>
      <c r="V250" s="831"/>
      <c r="W250" s="831"/>
      <c r="X250" s="831"/>
      <c r="Y250" s="831"/>
      <c r="Z250" s="831"/>
      <c r="AA250" s="831"/>
      <c r="AB250" s="831"/>
      <c r="AC250" s="831"/>
      <c r="AD250" s="819"/>
    </row>
    <row r="251" spans="1:30" ht="25.5">
      <c r="A251" s="834">
        <v>3</v>
      </c>
      <c r="B251" s="835" t="s">
        <v>1177</v>
      </c>
      <c r="C251" s="826">
        <v>45616</v>
      </c>
      <c r="D251" s="825"/>
      <c r="E251" s="825"/>
      <c r="F251" s="825"/>
      <c r="G251" s="825"/>
      <c r="H251" s="825">
        <v>45616</v>
      </c>
      <c r="I251" s="826">
        <v>49265</v>
      </c>
      <c r="J251" s="825"/>
      <c r="K251" s="825"/>
      <c r="L251" s="825"/>
      <c r="M251" s="825"/>
      <c r="N251" s="825">
        <v>49265</v>
      </c>
      <c r="O251" s="827"/>
      <c r="P251" s="828">
        <v>49265</v>
      </c>
      <c r="Q251" s="828"/>
      <c r="R251" s="828"/>
      <c r="S251" s="828"/>
      <c r="T251" s="828">
        <v>49265</v>
      </c>
      <c r="U251" s="828"/>
      <c r="V251" s="828"/>
      <c r="W251" s="828"/>
      <c r="X251" s="828"/>
      <c r="Y251" s="828"/>
      <c r="Z251" s="828"/>
      <c r="AA251" s="828"/>
      <c r="AB251" s="828"/>
      <c r="AC251" s="828"/>
      <c r="AD251" s="801">
        <v>0</v>
      </c>
    </row>
    <row r="252" spans="1:30" ht="25.5" hidden="1">
      <c r="A252" s="834" t="s">
        <v>10</v>
      </c>
      <c r="B252" s="835" t="s">
        <v>1178</v>
      </c>
      <c r="C252" s="826">
        <v>21212.915037999999</v>
      </c>
      <c r="D252" s="825"/>
      <c r="E252" s="825"/>
      <c r="F252" s="825"/>
      <c r="G252" s="825"/>
      <c r="H252" s="825">
        <v>21212.915037999999</v>
      </c>
      <c r="I252" s="826">
        <v>19285</v>
      </c>
      <c r="J252" s="825"/>
      <c r="K252" s="825"/>
      <c r="L252" s="825"/>
      <c r="M252" s="825"/>
      <c r="N252" s="825">
        <v>19285</v>
      </c>
      <c r="O252" s="827"/>
      <c r="P252" s="828">
        <v>19285</v>
      </c>
      <c r="Q252" s="828"/>
      <c r="R252" s="828"/>
      <c r="S252" s="828"/>
      <c r="T252" s="828">
        <v>19285</v>
      </c>
      <c r="U252" s="828"/>
      <c r="V252" s="828"/>
      <c r="W252" s="828"/>
      <c r="X252" s="828"/>
      <c r="Y252" s="828"/>
      <c r="Z252" s="828"/>
      <c r="AA252" s="828"/>
      <c r="AB252" s="828"/>
      <c r="AC252" s="828"/>
      <c r="AD252" s="819">
        <v>0</v>
      </c>
    </row>
    <row r="253" spans="1:30" ht="25.5" hidden="1">
      <c r="A253" s="834" t="s">
        <v>11</v>
      </c>
      <c r="B253" s="835" t="s">
        <v>1179</v>
      </c>
      <c r="C253" s="826">
        <v>15900</v>
      </c>
      <c r="D253" s="828"/>
      <c r="E253" s="828"/>
      <c r="F253" s="828"/>
      <c r="G253" s="828"/>
      <c r="H253" s="828">
        <v>15900</v>
      </c>
      <c r="I253" s="826">
        <v>12480</v>
      </c>
      <c r="J253" s="828"/>
      <c r="K253" s="828"/>
      <c r="L253" s="828"/>
      <c r="M253" s="828"/>
      <c r="N253" s="825">
        <v>12480</v>
      </c>
      <c r="O253" s="827"/>
      <c r="P253" s="828">
        <v>12480</v>
      </c>
      <c r="Q253" s="828"/>
      <c r="R253" s="828"/>
      <c r="S253" s="828"/>
      <c r="T253" s="828">
        <v>12480</v>
      </c>
      <c r="U253" s="828"/>
      <c r="V253" s="828"/>
      <c r="W253" s="828"/>
      <c r="X253" s="828"/>
      <c r="Y253" s="828"/>
      <c r="Z253" s="828"/>
      <c r="AA253" s="828"/>
      <c r="AB253" s="828"/>
      <c r="AC253" s="828"/>
      <c r="AD253" s="819">
        <v>0</v>
      </c>
    </row>
    <row r="254" spans="1:30" ht="16.5" hidden="1" customHeight="1">
      <c r="A254" s="834" t="s">
        <v>566</v>
      </c>
      <c r="B254" s="835" t="s">
        <v>1180</v>
      </c>
      <c r="C254" s="826">
        <v>8503.0849620000008</v>
      </c>
      <c r="D254" s="828"/>
      <c r="E254" s="828"/>
      <c r="F254" s="828"/>
      <c r="G254" s="828"/>
      <c r="H254" s="828">
        <v>8503.0849620000008</v>
      </c>
      <c r="I254" s="826">
        <v>17500</v>
      </c>
      <c r="J254" s="828"/>
      <c r="K254" s="828"/>
      <c r="L254" s="828"/>
      <c r="M254" s="828"/>
      <c r="N254" s="825">
        <v>17500</v>
      </c>
      <c r="O254" s="827"/>
      <c r="P254" s="828">
        <v>17500</v>
      </c>
      <c r="Q254" s="828"/>
      <c r="R254" s="828"/>
      <c r="S254" s="828"/>
      <c r="T254" s="828">
        <v>17500</v>
      </c>
      <c r="U254" s="828"/>
      <c r="V254" s="828"/>
      <c r="W254" s="828"/>
      <c r="X254" s="828"/>
      <c r="Y254" s="828"/>
      <c r="Z254" s="828"/>
      <c r="AA254" s="828"/>
      <c r="AB254" s="828"/>
      <c r="AC254" s="828"/>
      <c r="AD254" s="819">
        <v>0</v>
      </c>
    </row>
    <row r="255" spans="1:30" s="820" customFormat="1" ht="18.75" customHeight="1">
      <c r="A255" s="833" t="s">
        <v>114</v>
      </c>
      <c r="B255" s="832" t="s">
        <v>1181</v>
      </c>
      <c r="C255" s="832">
        <v>239100</v>
      </c>
      <c r="D255" s="832">
        <v>0</v>
      </c>
      <c r="E255" s="832">
        <v>0</v>
      </c>
      <c r="F255" s="832">
        <v>0</v>
      </c>
      <c r="G255" s="832">
        <v>0</v>
      </c>
      <c r="H255" s="832">
        <v>239100</v>
      </c>
      <c r="I255" s="832">
        <v>259343</v>
      </c>
      <c r="J255" s="832">
        <v>0</v>
      </c>
      <c r="K255" s="832">
        <v>0</v>
      </c>
      <c r="L255" s="832">
        <v>0</v>
      </c>
      <c r="M255" s="832">
        <v>0</v>
      </c>
      <c r="N255" s="832">
        <v>259343</v>
      </c>
      <c r="O255" s="818"/>
      <c r="P255" s="830">
        <f>P256+P263+P265+P269+P270</f>
        <v>739343</v>
      </c>
      <c r="Q255" s="830"/>
      <c r="R255" s="830"/>
      <c r="S255" s="830"/>
      <c r="T255" s="830"/>
      <c r="U255" s="830">
        <f>U256+U263+U265+U269+U270</f>
        <v>739343</v>
      </c>
      <c r="V255" s="830"/>
      <c r="W255" s="830"/>
      <c r="X255" s="830"/>
      <c r="Y255" s="830"/>
      <c r="Z255" s="830"/>
      <c r="AA255" s="830"/>
      <c r="AB255" s="830"/>
      <c r="AC255" s="830"/>
      <c r="AD255" s="819">
        <v>0</v>
      </c>
    </row>
    <row r="256" spans="1:30" ht="18.75" customHeight="1">
      <c r="A256" s="834">
        <v>1</v>
      </c>
      <c r="B256" s="835" t="s">
        <v>1182</v>
      </c>
      <c r="C256" s="826">
        <v>47000</v>
      </c>
      <c r="D256" s="825"/>
      <c r="E256" s="825"/>
      <c r="F256" s="825"/>
      <c r="G256" s="825"/>
      <c r="H256" s="825">
        <v>47000</v>
      </c>
      <c r="I256" s="826">
        <v>33018</v>
      </c>
      <c r="J256" s="825"/>
      <c r="K256" s="825"/>
      <c r="L256" s="825"/>
      <c r="M256" s="825"/>
      <c r="N256" s="825">
        <v>33018</v>
      </c>
      <c r="O256" s="827" t="s">
        <v>3</v>
      </c>
      <c r="P256" s="828">
        <v>33018</v>
      </c>
      <c r="Q256" s="828"/>
      <c r="R256" s="828"/>
      <c r="S256" s="828"/>
      <c r="T256" s="828"/>
      <c r="U256" s="828">
        <v>33018</v>
      </c>
      <c r="V256" s="828"/>
      <c r="W256" s="828"/>
      <c r="X256" s="828"/>
      <c r="Y256" s="828"/>
      <c r="Z256" s="828"/>
      <c r="AA256" s="828"/>
      <c r="AB256" s="828"/>
      <c r="AC256" s="828"/>
      <c r="AD256" s="801">
        <v>0</v>
      </c>
    </row>
    <row r="257" spans="1:30" ht="25.5" hidden="1">
      <c r="A257" s="834" t="s">
        <v>633</v>
      </c>
      <c r="B257" s="835" t="s">
        <v>1183</v>
      </c>
      <c r="C257" s="826">
        <v>25000</v>
      </c>
      <c r="D257" s="825"/>
      <c r="E257" s="825"/>
      <c r="F257" s="825"/>
      <c r="G257" s="825"/>
      <c r="H257" s="825">
        <v>25000</v>
      </c>
      <c r="I257" s="826">
        <v>11018</v>
      </c>
      <c r="J257" s="825"/>
      <c r="K257" s="825"/>
      <c r="L257" s="825"/>
      <c r="M257" s="825"/>
      <c r="N257" s="825">
        <v>11018</v>
      </c>
      <c r="O257" s="827"/>
      <c r="P257" s="828">
        <v>11018</v>
      </c>
      <c r="Q257" s="828"/>
      <c r="R257" s="828"/>
      <c r="S257" s="828"/>
      <c r="T257" s="828"/>
      <c r="U257" s="828">
        <v>11018</v>
      </c>
      <c r="V257" s="828"/>
      <c r="W257" s="828"/>
      <c r="X257" s="828"/>
      <c r="Y257" s="828"/>
      <c r="Z257" s="828"/>
      <c r="AA257" s="828"/>
      <c r="AB257" s="828"/>
      <c r="AC257" s="828"/>
      <c r="AD257" s="801">
        <v>0</v>
      </c>
    </row>
    <row r="258" spans="1:30" ht="25.5" hidden="1">
      <c r="A258" s="834" t="s">
        <v>633</v>
      </c>
      <c r="B258" s="835" t="s">
        <v>1184</v>
      </c>
      <c r="C258" s="826">
        <v>3000</v>
      </c>
      <c r="D258" s="825"/>
      <c r="E258" s="825"/>
      <c r="F258" s="825"/>
      <c r="G258" s="825"/>
      <c r="H258" s="825">
        <v>3000</v>
      </c>
      <c r="I258" s="826">
        <v>4000</v>
      </c>
      <c r="J258" s="825"/>
      <c r="K258" s="825"/>
      <c r="L258" s="825"/>
      <c r="M258" s="825"/>
      <c r="N258" s="825">
        <v>4000</v>
      </c>
      <c r="O258" s="827"/>
      <c r="P258" s="828">
        <v>4000</v>
      </c>
      <c r="Q258" s="828"/>
      <c r="R258" s="828"/>
      <c r="S258" s="828"/>
      <c r="T258" s="828"/>
      <c r="U258" s="828">
        <v>4000</v>
      </c>
      <c r="V258" s="828"/>
      <c r="W258" s="828"/>
      <c r="X258" s="828"/>
      <c r="Y258" s="828"/>
      <c r="Z258" s="828"/>
      <c r="AA258" s="828"/>
      <c r="AB258" s="828"/>
      <c r="AC258" s="828"/>
      <c r="AD258" s="801">
        <v>0</v>
      </c>
    </row>
    <row r="259" spans="1:30" hidden="1">
      <c r="A259" s="834" t="s">
        <v>633</v>
      </c>
      <c r="B259" s="835" t="s">
        <v>1185</v>
      </c>
      <c r="C259" s="826">
        <v>2000</v>
      </c>
      <c r="D259" s="825"/>
      <c r="E259" s="825"/>
      <c r="F259" s="825"/>
      <c r="G259" s="825"/>
      <c r="H259" s="825">
        <v>2000</v>
      </c>
      <c r="I259" s="826">
        <v>2000</v>
      </c>
      <c r="J259" s="825"/>
      <c r="K259" s="825"/>
      <c r="L259" s="825"/>
      <c r="M259" s="825"/>
      <c r="N259" s="825">
        <v>2000</v>
      </c>
      <c r="O259" s="827"/>
      <c r="P259" s="828">
        <v>2000</v>
      </c>
      <c r="Q259" s="828"/>
      <c r="R259" s="828"/>
      <c r="S259" s="828"/>
      <c r="T259" s="828"/>
      <c r="U259" s="828">
        <v>2000</v>
      </c>
      <c r="V259" s="828"/>
      <c r="W259" s="828"/>
      <c r="X259" s="828"/>
      <c r="Y259" s="828"/>
      <c r="Z259" s="828"/>
      <c r="AA259" s="828"/>
      <c r="AB259" s="828"/>
      <c r="AC259" s="828"/>
      <c r="AD259" s="801">
        <v>0</v>
      </c>
    </row>
    <row r="260" spans="1:30" hidden="1">
      <c r="A260" s="834" t="s">
        <v>633</v>
      </c>
      <c r="B260" s="835" t="s">
        <v>1186</v>
      </c>
      <c r="C260" s="826">
        <v>3000</v>
      </c>
      <c r="D260" s="825"/>
      <c r="E260" s="825"/>
      <c r="F260" s="825"/>
      <c r="G260" s="825"/>
      <c r="H260" s="825">
        <v>3000</v>
      </c>
      <c r="I260" s="826">
        <v>3000</v>
      </c>
      <c r="J260" s="825"/>
      <c r="K260" s="825"/>
      <c r="L260" s="825"/>
      <c r="M260" s="825"/>
      <c r="N260" s="825">
        <v>3000</v>
      </c>
      <c r="O260" s="827"/>
      <c r="P260" s="828">
        <v>3000</v>
      </c>
      <c r="Q260" s="828"/>
      <c r="R260" s="828"/>
      <c r="S260" s="828"/>
      <c r="T260" s="828"/>
      <c r="U260" s="828">
        <v>3000</v>
      </c>
      <c r="V260" s="828"/>
      <c r="W260" s="828"/>
      <c r="X260" s="828"/>
      <c r="Y260" s="828"/>
      <c r="Z260" s="828"/>
      <c r="AA260" s="828"/>
      <c r="AB260" s="828"/>
      <c r="AC260" s="828"/>
      <c r="AD260" s="801">
        <v>0</v>
      </c>
    </row>
    <row r="261" spans="1:30" hidden="1">
      <c r="A261" s="834" t="s">
        <v>633</v>
      </c>
      <c r="B261" s="835" t="s">
        <v>1187</v>
      </c>
      <c r="C261" s="826">
        <v>2000</v>
      </c>
      <c r="D261" s="825"/>
      <c r="E261" s="825"/>
      <c r="F261" s="825"/>
      <c r="G261" s="825"/>
      <c r="H261" s="825">
        <v>2000</v>
      </c>
      <c r="I261" s="826">
        <v>2000</v>
      </c>
      <c r="J261" s="825"/>
      <c r="K261" s="825"/>
      <c r="L261" s="825"/>
      <c r="M261" s="825"/>
      <c r="N261" s="825">
        <v>2000</v>
      </c>
      <c r="O261" s="827"/>
      <c r="P261" s="828">
        <v>2000</v>
      </c>
      <c r="Q261" s="828"/>
      <c r="R261" s="828"/>
      <c r="S261" s="828"/>
      <c r="T261" s="828"/>
      <c r="U261" s="828">
        <v>2000</v>
      </c>
      <c r="V261" s="828"/>
      <c r="W261" s="828"/>
      <c r="X261" s="828"/>
      <c r="Y261" s="828"/>
      <c r="Z261" s="828"/>
      <c r="AA261" s="828"/>
      <c r="AB261" s="828"/>
      <c r="AC261" s="828"/>
      <c r="AD261" s="801">
        <v>0</v>
      </c>
    </row>
    <row r="262" spans="1:30" ht="25.5" hidden="1">
      <c r="A262" s="834" t="s">
        <v>633</v>
      </c>
      <c r="B262" s="835" t="s">
        <v>1188</v>
      </c>
      <c r="C262" s="826">
        <v>12000</v>
      </c>
      <c r="D262" s="825"/>
      <c r="E262" s="825"/>
      <c r="F262" s="825"/>
      <c r="G262" s="825"/>
      <c r="H262" s="825">
        <v>12000</v>
      </c>
      <c r="I262" s="826">
        <v>11000</v>
      </c>
      <c r="J262" s="825"/>
      <c r="K262" s="825"/>
      <c r="L262" s="825"/>
      <c r="M262" s="825"/>
      <c r="N262" s="825">
        <v>11000</v>
      </c>
      <c r="O262" s="827"/>
      <c r="P262" s="828">
        <v>11000</v>
      </c>
      <c r="Q262" s="828"/>
      <c r="R262" s="828"/>
      <c r="S262" s="828"/>
      <c r="T262" s="828"/>
      <c r="U262" s="828">
        <v>11000</v>
      </c>
      <c r="V262" s="828"/>
      <c r="W262" s="828"/>
      <c r="X262" s="828"/>
      <c r="Y262" s="828"/>
      <c r="Z262" s="828"/>
      <c r="AA262" s="828"/>
      <c r="AB262" s="828"/>
      <c r="AC262" s="828"/>
      <c r="AD262" s="801">
        <v>0</v>
      </c>
    </row>
    <row r="263" spans="1:30" ht="25.5">
      <c r="A263" s="834">
        <v>2</v>
      </c>
      <c r="B263" s="835" t="s">
        <v>1189</v>
      </c>
      <c r="C263" s="826">
        <v>120000</v>
      </c>
      <c r="D263" s="825"/>
      <c r="E263" s="825"/>
      <c r="F263" s="825"/>
      <c r="G263" s="825"/>
      <c r="H263" s="825">
        <v>120000</v>
      </c>
      <c r="I263" s="826">
        <v>150000</v>
      </c>
      <c r="J263" s="825"/>
      <c r="K263" s="825"/>
      <c r="L263" s="825"/>
      <c r="M263" s="825"/>
      <c r="N263" s="825">
        <v>150000</v>
      </c>
      <c r="O263" s="827" t="s">
        <v>3</v>
      </c>
      <c r="P263" s="828">
        <v>130000</v>
      </c>
      <c r="Q263" s="828"/>
      <c r="R263" s="828"/>
      <c r="S263" s="828"/>
      <c r="T263" s="828"/>
      <c r="U263" s="828">
        <v>130000</v>
      </c>
      <c r="V263" s="828"/>
      <c r="W263" s="828"/>
      <c r="X263" s="828"/>
      <c r="Y263" s="828"/>
      <c r="Z263" s="828"/>
      <c r="AA263" s="828"/>
      <c r="AB263" s="828"/>
      <c r="AC263" s="828"/>
      <c r="AD263" s="801">
        <v>0</v>
      </c>
    </row>
    <row r="264" spans="1:30" ht="38.25" hidden="1" customHeight="1">
      <c r="A264" s="836" t="s">
        <v>633</v>
      </c>
      <c r="B264" s="837" t="s">
        <v>1190</v>
      </c>
      <c r="C264" s="838">
        <v>18000</v>
      </c>
      <c r="D264" s="839"/>
      <c r="E264" s="839"/>
      <c r="F264" s="839"/>
      <c r="G264" s="839"/>
      <c r="H264" s="839">
        <v>18000</v>
      </c>
      <c r="I264" s="838">
        <v>0</v>
      </c>
      <c r="J264" s="839"/>
      <c r="K264" s="839"/>
      <c r="L264" s="839"/>
      <c r="M264" s="839"/>
      <c r="N264" s="839"/>
      <c r="O264" s="840" t="s">
        <v>3</v>
      </c>
      <c r="P264" s="831">
        <v>0</v>
      </c>
      <c r="Q264" s="828"/>
      <c r="R264" s="828"/>
      <c r="S264" s="828"/>
      <c r="T264" s="828"/>
      <c r="U264" s="828">
        <v>0</v>
      </c>
      <c r="V264" s="828"/>
      <c r="W264" s="828"/>
      <c r="X264" s="828"/>
      <c r="Y264" s="828"/>
      <c r="Z264" s="828"/>
      <c r="AA264" s="828"/>
      <c r="AB264" s="828"/>
      <c r="AC264" s="828"/>
      <c r="AD264" s="801">
        <v>0</v>
      </c>
    </row>
    <row r="265" spans="1:30" ht="16.5" customHeight="1">
      <c r="A265" s="834">
        <v>3</v>
      </c>
      <c r="B265" s="835" t="s">
        <v>1191</v>
      </c>
      <c r="C265" s="826">
        <v>4800</v>
      </c>
      <c r="D265" s="825"/>
      <c r="E265" s="825"/>
      <c r="F265" s="825"/>
      <c r="G265" s="825"/>
      <c r="H265" s="825">
        <v>4800</v>
      </c>
      <c r="I265" s="826">
        <v>6325</v>
      </c>
      <c r="J265" s="825"/>
      <c r="K265" s="825"/>
      <c r="L265" s="825"/>
      <c r="M265" s="825"/>
      <c r="N265" s="825">
        <v>6325</v>
      </c>
      <c r="O265" s="827"/>
      <c r="P265" s="828">
        <v>6325</v>
      </c>
      <c r="Q265" s="828"/>
      <c r="R265" s="828"/>
      <c r="S265" s="828"/>
      <c r="T265" s="828"/>
      <c r="U265" s="828">
        <v>6325</v>
      </c>
      <c r="V265" s="828"/>
      <c r="W265" s="828"/>
      <c r="X265" s="828"/>
      <c r="Y265" s="828"/>
      <c r="Z265" s="828"/>
      <c r="AA265" s="828"/>
      <c r="AB265" s="828"/>
      <c r="AC265" s="828"/>
      <c r="AD265" s="801">
        <v>0</v>
      </c>
    </row>
    <row r="266" spans="1:30" ht="16.5" customHeight="1">
      <c r="A266" s="834" t="s">
        <v>633</v>
      </c>
      <c r="B266" s="835" t="s">
        <v>1192</v>
      </c>
      <c r="C266" s="826">
        <v>1500</v>
      </c>
      <c r="D266" s="825"/>
      <c r="E266" s="825"/>
      <c r="F266" s="825"/>
      <c r="G266" s="825"/>
      <c r="H266" s="825">
        <v>1500</v>
      </c>
      <c r="I266" s="826">
        <v>2025</v>
      </c>
      <c r="J266" s="825"/>
      <c r="K266" s="825"/>
      <c r="L266" s="825"/>
      <c r="M266" s="825"/>
      <c r="N266" s="825">
        <v>2025</v>
      </c>
      <c r="O266" s="827"/>
      <c r="P266" s="828">
        <v>2025</v>
      </c>
      <c r="Q266" s="828"/>
      <c r="R266" s="828"/>
      <c r="S266" s="828"/>
      <c r="T266" s="828"/>
      <c r="U266" s="828">
        <v>2025</v>
      </c>
      <c r="V266" s="828"/>
      <c r="W266" s="828"/>
      <c r="X266" s="828"/>
      <c r="Y266" s="828"/>
      <c r="Z266" s="828"/>
      <c r="AA266" s="828"/>
      <c r="AB266" s="828"/>
      <c r="AC266" s="828"/>
      <c r="AD266" s="819">
        <v>0</v>
      </c>
    </row>
    <row r="267" spans="1:30" ht="16.5" customHeight="1">
      <c r="A267" s="834" t="s">
        <v>633</v>
      </c>
      <c r="B267" s="835" t="s">
        <v>3</v>
      </c>
      <c r="C267" s="826">
        <v>2000</v>
      </c>
      <c r="D267" s="825"/>
      <c r="E267" s="825"/>
      <c r="F267" s="825"/>
      <c r="G267" s="825"/>
      <c r="H267" s="825">
        <v>2000</v>
      </c>
      <c r="I267" s="826">
        <v>2800</v>
      </c>
      <c r="J267" s="825"/>
      <c r="K267" s="825"/>
      <c r="L267" s="825"/>
      <c r="M267" s="825"/>
      <c r="N267" s="825">
        <v>2800</v>
      </c>
      <c r="O267" s="827"/>
      <c r="P267" s="828">
        <v>2800</v>
      </c>
      <c r="Q267" s="828"/>
      <c r="R267" s="828"/>
      <c r="S267" s="828"/>
      <c r="T267" s="828"/>
      <c r="U267" s="828">
        <v>2800</v>
      </c>
      <c r="V267" s="828"/>
      <c r="W267" s="828"/>
      <c r="X267" s="828"/>
      <c r="Y267" s="828"/>
      <c r="Z267" s="828"/>
      <c r="AA267" s="828"/>
      <c r="AB267" s="828"/>
      <c r="AC267" s="828"/>
      <c r="AD267" s="819">
        <v>0</v>
      </c>
    </row>
    <row r="268" spans="1:30" ht="16.5" customHeight="1">
      <c r="A268" s="834" t="s">
        <v>633</v>
      </c>
      <c r="B268" s="835" t="s">
        <v>1193</v>
      </c>
      <c r="C268" s="826">
        <v>1300</v>
      </c>
      <c r="D268" s="825"/>
      <c r="E268" s="825"/>
      <c r="F268" s="825"/>
      <c r="G268" s="825"/>
      <c r="H268" s="825">
        <v>1300</v>
      </c>
      <c r="I268" s="826">
        <v>1500</v>
      </c>
      <c r="J268" s="825"/>
      <c r="K268" s="825"/>
      <c r="L268" s="825"/>
      <c r="M268" s="825"/>
      <c r="N268" s="825">
        <v>1500</v>
      </c>
      <c r="O268" s="827"/>
      <c r="P268" s="828">
        <v>1500</v>
      </c>
      <c r="Q268" s="828"/>
      <c r="R268" s="828"/>
      <c r="S268" s="828"/>
      <c r="T268" s="828"/>
      <c r="U268" s="828">
        <v>1500</v>
      </c>
      <c r="V268" s="828"/>
      <c r="W268" s="828"/>
      <c r="X268" s="828"/>
      <c r="Y268" s="828"/>
      <c r="Z268" s="828"/>
      <c r="AA268" s="828"/>
      <c r="AB268" s="828"/>
      <c r="AC268" s="828"/>
      <c r="AD268" s="819">
        <v>0</v>
      </c>
    </row>
    <row r="269" spans="1:30" ht="29.25" customHeight="1">
      <c r="A269" s="834">
        <v>4</v>
      </c>
      <c r="B269" s="835" t="s">
        <v>1194</v>
      </c>
      <c r="C269" s="826">
        <v>49300</v>
      </c>
      <c r="D269" s="825"/>
      <c r="E269" s="825"/>
      <c r="F269" s="825"/>
      <c r="G269" s="825"/>
      <c r="H269" s="825">
        <v>49300</v>
      </c>
      <c r="I269" s="826">
        <v>70000</v>
      </c>
      <c r="J269" s="825"/>
      <c r="K269" s="825"/>
      <c r="L269" s="825"/>
      <c r="M269" s="825"/>
      <c r="N269" s="825">
        <v>70000</v>
      </c>
      <c r="O269" s="827" t="s">
        <v>1195</v>
      </c>
      <c r="P269" s="828">
        <v>70000</v>
      </c>
      <c r="Q269" s="828"/>
      <c r="R269" s="828"/>
      <c r="S269" s="828"/>
      <c r="T269" s="828"/>
      <c r="U269" s="828">
        <v>70000</v>
      </c>
      <c r="V269" s="828"/>
      <c r="W269" s="828"/>
      <c r="X269" s="828"/>
      <c r="Y269" s="828"/>
      <c r="Z269" s="828"/>
      <c r="AA269" s="828"/>
      <c r="AB269" s="828"/>
      <c r="AC269" s="828"/>
      <c r="AD269" s="801">
        <v>0</v>
      </c>
    </row>
    <row r="270" spans="1:30" ht="23.1" customHeight="1">
      <c r="A270" s="834">
        <v>5</v>
      </c>
      <c r="B270" s="835" t="s">
        <v>1196</v>
      </c>
      <c r="C270" s="826"/>
      <c r="D270" s="825"/>
      <c r="E270" s="825"/>
      <c r="F270" s="825"/>
      <c r="G270" s="825"/>
      <c r="H270" s="825"/>
      <c r="I270" s="826">
        <v>0</v>
      </c>
      <c r="J270" s="825"/>
      <c r="K270" s="825"/>
      <c r="L270" s="825"/>
      <c r="M270" s="825"/>
      <c r="N270" s="825">
        <v>0</v>
      </c>
      <c r="O270" s="827"/>
      <c r="P270" s="828">
        <v>500000</v>
      </c>
      <c r="Q270" s="828"/>
      <c r="R270" s="828"/>
      <c r="S270" s="828"/>
      <c r="T270" s="828"/>
      <c r="U270" s="828">
        <v>500000</v>
      </c>
      <c r="V270" s="828"/>
      <c r="W270" s="828"/>
      <c r="X270" s="828"/>
      <c r="Y270" s="828"/>
      <c r="Z270" s="828"/>
      <c r="AA270" s="828"/>
      <c r="AB270" s="828"/>
      <c r="AC270" s="828"/>
      <c r="AD270" s="801">
        <v>0</v>
      </c>
    </row>
    <row r="271" spans="1:30" s="820" customFormat="1" ht="19.5" customHeight="1">
      <c r="A271" s="833" t="s">
        <v>863</v>
      </c>
      <c r="B271" s="822" t="s">
        <v>1197</v>
      </c>
      <c r="C271" s="823">
        <v>55000</v>
      </c>
      <c r="D271" s="832"/>
      <c r="E271" s="832"/>
      <c r="F271" s="832"/>
      <c r="G271" s="832"/>
      <c r="H271" s="832">
        <v>55000</v>
      </c>
      <c r="I271" s="823">
        <v>74421</v>
      </c>
      <c r="J271" s="832"/>
      <c r="K271" s="832"/>
      <c r="L271" s="832"/>
      <c r="M271" s="832"/>
      <c r="N271" s="832">
        <v>74421</v>
      </c>
      <c r="O271" s="818"/>
      <c r="P271" s="830">
        <v>74421</v>
      </c>
      <c r="Q271" s="830"/>
      <c r="R271" s="830"/>
      <c r="S271" s="830"/>
      <c r="T271" s="830"/>
      <c r="U271" s="830"/>
      <c r="V271" s="832">
        <v>74421</v>
      </c>
      <c r="W271" s="830"/>
      <c r="X271" s="830"/>
      <c r="Y271" s="830"/>
      <c r="Z271" s="830"/>
      <c r="AA271" s="830"/>
      <c r="AB271" s="830"/>
      <c r="AC271" s="830"/>
      <c r="AD271" s="819">
        <v>0</v>
      </c>
    </row>
    <row r="272" spans="1:30" ht="19.5" customHeight="1">
      <c r="A272" s="834">
        <v>1</v>
      </c>
      <c r="B272" s="835" t="s">
        <v>1198</v>
      </c>
      <c r="C272" s="826">
        <v>6000</v>
      </c>
      <c r="D272" s="825"/>
      <c r="E272" s="825"/>
      <c r="F272" s="825"/>
      <c r="G272" s="825"/>
      <c r="H272" s="825">
        <v>6000</v>
      </c>
      <c r="I272" s="826">
        <v>10000</v>
      </c>
      <c r="J272" s="825"/>
      <c r="K272" s="825"/>
      <c r="L272" s="825"/>
      <c r="M272" s="825"/>
      <c r="N272" s="825">
        <v>10000</v>
      </c>
      <c r="O272" s="827" t="s">
        <v>1199</v>
      </c>
      <c r="P272" s="828">
        <v>10000</v>
      </c>
      <c r="Q272" s="828"/>
      <c r="R272" s="828"/>
      <c r="S272" s="828"/>
      <c r="T272" s="828"/>
      <c r="U272" s="828"/>
      <c r="V272" s="828">
        <v>10000</v>
      </c>
      <c r="W272" s="828"/>
      <c r="X272" s="828"/>
      <c r="Y272" s="828"/>
      <c r="Z272" s="828"/>
      <c r="AA272" s="828"/>
      <c r="AB272" s="828"/>
      <c r="AC272" s="828"/>
      <c r="AD272" s="801">
        <v>0</v>
      </c>
    </row>
    <row r="273" spans="1:30" ht="38.25">
      <c r="A273" s="834">
        <v>2</v>
      </c>
      <c r="B273" s="835" t="s">
        <v>1200</v>
      </c>
      <c r="C273" s="826">
        <v>12000</v>
      </c>
      <c r="D273" s="825"/>
      <c r="E273" s="825"/>
      <c r="F273" s="825"/>
      <c r="G273" s="825"/>
      <c r="H273" s="825">
        <v>12000</v>
      </c>
      <c r="I273" s="826">
        <v>12000</v>
      </c>
      <c r="J273" s="825"/>
      <c r="K273" s="825"/>
      <c r="L273" s="825"/>
      <c r="M273" s="825"/>
      <c r="N273" s="825">
        <v>12000</v>
      </c>
      <c r="O273" s="827" t="s">
        <v>1201</v>
      </c>
      <c r="P273" s="828">
        <v>12000</v>
      </c>
      <c r="Q273" s="828"/>
      <c r="R273" s="828"/>
      <c r="S273" s="828"/>
      <c r="T273" s="828"/>
      <c r="U273" s="828"/>
      <c r="V273" s="828">
        <v>12000</v>
      </c>
      <c r="W273" s="828"/>
      <c r="X273" s="828"/>
      <c r="Y273" s="828"/>
      <c r="Z273" s="828"/>
      <c r="AA273" s="828"/>
      <c r="AB273" s="828"/>
      <c r="AC273" s="828"/>
      <c r="AD273" s="801">
        <v>0</v>
      </c>
    </row>
    <row r="274" spans="1:30" ht="25.5">
      <c r="A274" s="834">
        <v>3</v>
      </c>
      <c r="B274" s="835" t="s">
        <v>1202</v>
      </c>
      <c r="C274" s="826">
        <v>27000</v>
      </c>
      <c r="D274" s="825"/>
      <c r="E274" s="825"/>
      <c r="F274" s="825"/>
      <c r="G274" s="825"/>
      <c r="H274" s="825">
        <v>27000</v>
      </c>
      <c r="I274" s="826">
        <v>4500</v>
      </c>
      <c r="J274" s="825"/>
      <c r="K274" s="825"/>
      <c r="L274" s="825"/>
      <c r="M274" s="825"/>
      <c r="N274" s="825">
        <v>4500</v>
      </c>
      <c r="O274" s="827"/>
      <c r="P274" s="828">
        <v>4500</v>
      </c>
      <c r="Q274" s="828"/>
      <c r="R274" s="828"/>
      <c r="S274" s="828"/>
      <c r="T274" s="828"/>
      <c r="U274" s="828"/>
      <c r="V274" s="828">
        <v>4500</v>
      </c>
      <c r="W274" s="828"/>
      <c r="X274" s="828"/>
      <c r="Y274" s="828"/>
      <c r="Z274" s="828"/>
      <c r="AA274" s="828"/>
      <c r="AB274" s="828"/>
      <c r="AC274" s="828"/>
      <c r="AD274" s="801">
        <v>0</v>
      </c>
    </row>
    <row r="275" spans="1:30" hidden="1">
      <c r="A275" s="834" t="s">
        <v>633</v>
      </c>
      <c r="B275" s="835" t="s">
        <v>1203</v>
      </c>
      <c r="C275" s="826">
        <v>23000</v>
      </c>
      <c r="D275" s="825"/>
      <c r="E275" s="825"/>
      <c r="F275" s="825"/>
      <c r="G275" s="825"/>
      <c r="H275" s="825">
        <v>23000</v>
      </c>
      <c r="I275" s="826">
        <v>0</v>
      </c>
      <c r="J275" s="825"/>
      <c r="K275" s="825"/>
      <c r="L275" s="825"/>
      <c r="M275" s="825"/>
      <c r="N275" s="825"/>
      <c r="O275" s="827"/>
      <c r="P275" s="828">
        <v>0</v>
      </c>
      <c r="Q275" s="828"/>
      <c r="R275" s="828"/>
      <c r="S275" s="828"/>
      <c r="T275" s="828"/>
      <c r="U275" s="828"/>
      <c r="V275" s="828">
        <v>0</v>
      </c>
      <c r="W275" s="828"/>
      <c r="X275" s="828"/>
      <c r="Y275" s="828"/>
      <c r="Z275" s="828"/>
      <c r="AA275" s="828"/>
      <c r="AB275" s="828"/>
      <c r="AC275" s="828"/>
      <c r="AD275" s="819">
        <v>0</v>
      </c>
    </row>
    <row r="276" spans="1:30" hidden="1">
      <c r="A276" s="834" t="s">
        <v>633</v>
      </c>
      <c r="B276" s="835" t="s">
        <v>1199</v>
      </c>
      <c r="C276" s="826">
        <v>4000</v>
      </c>
      <c r="D276" s="825"/>
      <c r="E276" s="825"/>
      <c r="F276" s="825"/>
      <c r="G276" s="825"/>
      <c r="H276" s="825">
        <v>4000</v>
      </c>
      <c r="I276" s="826">
        <v>4500</v>
      </c>
      <c r="J276" s="825"/>
      <c r="K276" s="825"/>
      <c r="L276" s="825"/>
      <c r="M276" s="825"/>
      <c r="N276" s="825">
        <v>4500</v>
      </c>
      <c r="O276" s="827"/>
      <c r="P276" s="828">
        <v>4500</v>
      </c>
      <c r="Q276" s="828"/>
      <c r="R276" s="828"/>
      <c r="S276" s="828"/>
      <c r="T276" s="828"/>
      <c r="U276" s="828"/>
      <c r="V276" s="828">
        <v>4500</v>
      </c>
      <c r="W276" s="828"/>
      <c r="X276" s="828"/>
      <c r="Y276" s="828"/>
      <c r="Z276" s="828"/>
      <c r="AA276" s="828"/>
      <c r="AB276" s="828"/>
      <c r="AC276" s="828"/>
      <c r="AD276" s="819">
        <v>0</v>
      </c>
    </row>
    <row r="277" spans="1:30" ht="18.75" customHeight="1">
      <c r="A277" s="834">
        <v>4</v>
      </c>
      <c r="B277" s="835" t="s">
        <v>1204</v>
      </c>
      <c r="C277" s="826">
        <v>10000</v>
      </c>
      <c r="D277" s="825"/>
      <c r="E277" s="825"/>
      <c r="F277" s="825"/>
      <c r="G277" s="825"/>
      <c r="H277" s="825">
        <v>10000</v>
      </c>
      <c r="I277" s="826">
        <v>10000</v>
      </c>
      <c r="J277" s="825"/>
      <c r="K277" s="825"/>
      <c r="L277" s="825"/>
      <c r="M277" s="825"/>
      <c r="N277" s="825">
        <v>10000</v>
      </c>
      <c r="O277" s="827"/>
      <c r="P277" s="828">
        <v>10000</v>
      </c>
      <c r="Q277" s="828"/>
      <c r="R277" s="828"/>
      <c r="S277" s="828"/>
      <c r="T277" s="828"/>
      <c r="U277" s="828"/>
      <c r="V277" s="828">
        <v>10000</v>
      </c>
      <c r="W277" s="828"/>
      <c r="X277" s="828"/>
      <c r="Y277" s="828"/>
      <c r="Z277" s="828"/>
      <c r="AA277" s="828"/>
      <c r="AB277" s="828"/>
      <c r="AC277" s="828"/>
      <c r="AD277" s="801">
        <v>0</v>
      </c>
    </row>
    <row r="278" spans="1:30" s="841" customFormat="1" hidden="1">
      <c r="A278" s="836"/>
      <c r="B278" s="837" t="s">
        <v>1205</v>
      </c>
      <c r="C278" s="838">
        <v>700</v>
      </c>
      <c r="D278" s="839"/>
      <c r="E278" s="839"/>
      <c r="F278" s="839"/>
      <c r="G278" s="839"/>
      <c r="H278" s="839">
        <v>700</v>
      </c>
      <c r="I278" s="838">
        <v>0</v>
      </c>
      <c r="J278" s="839"/>
      <c r="K278" s="839"/>
      <c r="L278" s="839"/>
      <c r="M278" s="839"/>
      <c r="N278" s="839"/>
      <c r="O278" s="840" t="s">
        <v>1206</v>
      </c>
      <c r="P278" s="831">
        <v>0</v>
      </c>
      <c r="Q278" s="831"/>
      <c r="R278" s="831"/>
      <c r="S278" s="831"/>
      <c r="T278" s="831"/>
      <c r="U278" s="831"/>
      <c r="V278" s="831">
        <v>0</v>
      </c>
      <c r="W278" s="831"/>
      <c r="X278" s="831"/>
      <c r="Y278" s="831"/>
      <c r="Z278" s="831"/>
      <c r="AA278" s="831"/>
      <c r="AB278" s="831"/>
      <c r="AC278" s="831"/>
      <c r="AD278" s="819">
        <v>0</v>
      </c>
    </row>
    <row r="279" spans="1:30" ht="25.5">
      <c r="A279" s="834">
        <v>5</v>
      </c>
      <c r="B279" s="835" t="s">
        <v>1207</v>
      </c>
      <c r="C279" s="826"/>
      <c r="D279" s="825"/>
      <c r="E279" s="825"/>
      <c r="F279" s="825"/>
      <c r="G279" s="825"/>
      <c r="H279" s="825"/>
      <c r="I279" s="826">
        <v>15000</v>
      </c>
      <c r="J279" s="825"/>
      <c r="K279" s="825"/>
      <c r="L279" s="825"/>
      <c r="M279" s="825"/>
      <c r="N279" s="825">
        <v>15000</v>
      </c>
      <c r="O279" s="827"/>
      <c r="P279" s="828">
        <v>15000</v>
      </c>
      <c r="Q279" s="828"/>
      <c r="R279" s="828"/>
      <c r="S279" s="828"/>
      <c r="T279" s="828"/>
      <c r="U279" s="828"/>
      <c r="V279" s="828">
        <v>15000</v>
      </c>
      <c r="W279" s="828"/>
      <c r="X279" s="828"/>
      <c r="Y279" s="828"/>
      <c r="Z279" s="828"/>
      <c r="AA279" s="828"/>
      <c r="AB279" s="828"/>
      <c r="AC279" s="828"/>
      <c r="AD279" s="801">
        <v>0</v>
      </c>
    </row>
    <row r="280" spans="1:30" ht="38.25">
      <c r="A280" s="834">
        <v>6</v>
      </c>
      <c r="B280" s="843" t="s">
        <v>1208</v>
      </c>
      <c r="C280" s="826"/>
      <c r="D280" s="825"/>
      <c r="E280" s="825"/>
      <c r="F280" s="825"/>
      <c r="G280" s="825"/>
      <c r="H280" s="825"/>
      <c r="I280" s="826">
        <v>22921</v>
      </c>
      <c r="J280" s="825"/>
      <c r="K280" s="825"/>
      <c r="L280" s="825"/>
      <c r="M280" s="825"/>
      <c r="N280" s="825">
        <v>22921</v>
      </c>
      <c r="O280" s="827"/>
      <c r="P280" s="828">
        <v>22921</v>
      </c>
      <c r="Q280" s="828"/>
      <c r="R280" s="828"/>
      <c r="S280" s="828"/>
      <c r="T280" s="828"/>
      <c r="U280" s="828"/>
      <c r="V280" s="828">
        <v>22921</v>
      </c>
      <c r="W280" s="828"/>
      <c r="X280" s="828"/>
      <c r="Y280" s="828"/>
      <c r="Z280" s="828"/>
      <c r="AA280" s="828"/>
      <c r="AB280" s="828"/>
      <c r="AC280" s="828"/>
      <c r="AD280" s="801">
        <v>0</v>
      </c>
    </row>
    <row r="281" spans="1:30" ht="16.5" customHeight="1">
      <c r="A281" s="834" t="s">
        <v>866</v>
      </c>
      <c r="B281" s="826" t="s">
        <v>1209</v>
      </c>
      <c r="C281" s="826">
        <v>23000</v>
      </c>
      <c r="D281" s="825"/>
      <c r="E281" s="825"/>
      <c r="F281" s="825"/>
      <c r="G281" s="825"/>
      <c r="H281" s="825">
        <v>23000</v>
      </c>
      <c r="I281" s="826">
        <v>65000</v>
      </c>
      <c r="J281" s="825"/>
      <c r="K281" s="825"/>
      <c r="L281" s="825"/>
      <c r="M281" s="825"/>
      <c r="N281" s="825">
        <v>65000</v>
      </c>
      <c r="O281" s="827"/>
      <c r="P281" s="828">
        <v>65000</v>
      </c>
      <c r="Q281" s="828"/>
      <c r="R281" s="828"/>
      <c r="S281" s="828"/>
      <c r="T281" s="828"/>
      <c r="U281" s="828"/>
      <c r="V281" s="828"/>
      <c r="W281" s="828">
        <v>65000</v>
      </c>
      <c r="X281" s="828"/>
      <c r="Y281" s="828"/>
      <c r="Z281" s="828"/>
      <c r="AA281" s="828"/>
      <c r="AB281" s="828"/>
      <c r="AC281" s="828"/>
      <c r="AD281" s="801">
        <v>0</v>
      </c>
    </row>
    <row r="282" spans="1:30" ht="16.5" customHeight="1">
      <c r="A282" s="834"/>
      <c r="B282" s="835" t="s">
        <v>1210</v>
      </c>
      <c r="C282" s="826">
        <v>23000</v>
      </c>
      <c r="D282" s="825"/>
      <c r="E282" s="825"/>
      <c r="F282" s="825"/>
      <c r="G282" s="825"/>
      <c r="H282" s="825">
        <v>23000</v>
      </c>
      <c r="I282" s="826">
        <v>65000</v>
      </c>
      <c r="J282" s="825"/>
      <c r="K282" s="825"/>
      <c r="L282" s="825"/>
      <c r="M282" s="825"/>
      <c r="N282" s="825">
        <v>65000</v>
      </c>
      <c r="O282" s="827"/>
      <c r="P282" s="828">
        <v>65000</v>
      </c>
      <c r="Q282" s="828"/>
      <c r="R282" s="828"/>
      <c r="S282" s="828"/>
      <c r="T282" s="828"/>
      <c r="U282" s="828"/>
      <c r="V282" s="828"/>
      <c r="W282" s="828">
        <v>65000</v>
      </c>
      <c r="X282" s="828"/>
      <c r="Y282" s="828"/>
      <c r="Z282" s="828"/>
      <c r="AA282" s="828"/>
      <c r="AB282" s="828"/>
      <c r="AC282" s="828"/>
      <c r="AD282" s="819">
        <v>0</v>
      </c>
    </row>
    <row r="283" spans="1:30" s="820" customFormat="1" ht="16.5" customHeight="1">
      <c r="A283" s="833" t="s">
        <v>1211</v>
      </c>
      <c r="B283" s="823" t="s">
        <v>1212</v>
      </c>
      <c r="C283" s="823">
        <v>45800</v>
      </c>
      <c r="D283" s="832"/>
      <c r="E283" s="832"/>
      <c r="F283" s="832"/>
      <c r="G283" s="832"/>
      <c r="H283" s="832">
        <v>45800</v>
      </c>
      <c r="I283" s="823">
        <v>46000</v>
      </c>
      <c r="J283" s="832"/>
      <c r="K283" s="832"/>
      <c r="L283" s="832"/>
      <c r="M283" s="832"/>
      <c r="N283" s="830">
        <v>46000</v>
      </c>
      <c r="O283" s="818"/>
      <c r="P283" s="830">
        <v>46000</v>
      </c>
      <c r="Q283" s="830"/>
      <c r="R283" s="830"/>
      <c r="S283" s="830"/>
      <c r="T283" s="830"/>
      <c r="U283" s="830"/>
      <c r="V283" s="830"/>
      <c r="W283" s="830"/>
      <c r="X283" s="830">
        <v>46000</v>
      </c>
      <c r="Y283" s="830"/>
      <c r="Z283" s="830"/>
      <c r="AA283" s="830"/>
      <c r="AB283" s="830"/>
      <c r="AC283" s="830"/>
      <c r="AD283" s="819">
        <v>0</v>
      </c>
    </row>
    <row r="284" spans="1:30" ht="16.5" customHeight="1">
      <c r="A284" s="834">
        <v>1</v>
      </c>
      <c r="B284" s="835" t="s">
        <v>1213</v>
      </c>
      <c r="C284" s="826">
        <v>15000</v>
      </c>
      <c r="D284" s="825"/>
      <c r="E284" s="825"/>
      <c r="F284" s="825"/>
      <c r="G284" s="825"/>
      <c r="H284" s="825">
        <v>15000</v>
      </c>
      <c r="I284" s="826">
        <v>15000</v>
      </c>
      <c r="J284" s="825"/>
      <c r="K284" s="825"/>
      <c r="L284" s="825"/>
      <c r="M284" s="825"/>
      <c r="N284" s="825">
        <v>15000</v>
      </c>
      <c r="O284" s="1506" t="s">
        <v>1199</v>
      </c>
      <c r="P284" s="828">
        <v>15000</v>
      </c>
      <c r="Q284" s="825"/>
      <c r="R284" s="825"/>
      <c r="S284" s="825"/>
      <c r="T284" s="825"/>
      <c r="U284" s="825"/>
      <c r="V284" s="825"/>
      <c r="W284" s="825"/>
      <c r="X284" s="828">
        <v>15000</v>
      </c>
      <c r="Y284" s="825"/>
      <c r="Z284" s="825"/>
      <c r="AA284" s="825"/>
      <c r="AB284" s="825"/>
      <c r="AC284" s="825"/>
      <c r="AD284" s="801">
        <v>0</v>
      </c>
    </row>
    <row r="285" spans="1:30" ht="25.5">
      <c r="A285" s="834">
        <v>2</v>
      </c>
      <c r="B285" s="835" t="s">
        <v>1214</v>
      </c>
      <c r="C285" s="826">
        <v>20000</v>
      </c>
      <c r="D285" s="825"/>
      <c r="E285" s="825"/>
      <c r="F285" s="825"/>
      <c r="G285" s="825"/>
      <c r="H285" s="825">
        <v>20000</v>
      </c>
      <c r="I285" s="826">
        <v>21000</v>
      </c>
      <c r="J285" s="825"/>
      <c r="K285" s="825"/>
      <c r="L285" s="825"/>
      <c r="M285" s="825"/>
      <c r="N285" s="825">
        <v>21000</v>
      </c>
      <c r="O285" s="1507"/>
      <c r="P285" s="828">
        <v>21000</v>
      </c>
      <c r="Q285" s="825"/>
      <c r="R285" s="825"/>
      <c r="S285" s="825"/>
      <c r="T285" s="825"/>
      <c r="U285" s="825"/>
      <c r="V285" s="825"/>
      <c r="W285" s="825"/>
      <c r="X285" s="828">
        <v>21000</v>
      </c>
      <c r="Y285" s="825"/>
      <c r="Z285" s="825"/>
      <c r="AA285" s="825"/>
      <c r="AB285" s="825"/>
      <c r="AC285" s="825"/>
      <c r="AD285" s="801">
        <v>0</v>
      </c>
    </row>
    <row r="286" spans="1:30" ht="29.25" customHeight="1">
      <c r="A286" s="834">
        <v>3</v>
      </c>
      <c r="B286" s="835" t="s">
        <v>1215</v>
      </c>
      <c r="C286" s="826"/>
      <c r="D286" s="825"/>
      <c r="E286" s="825"/>
      <c r="F286" s="825"/>
      <c r="G286" s="825"/>
      <c r="H286" s="825"/>
      <c r="I286" s="826">
        <v>10000</v>
      </c>
      <c r="J286" s="825"/>
      <c r="K286" s="825"/>
      <c r="L286" s="825"/>
      <c r="M286" s="825"/>
      <c r="N286" s="825">
        <v>10000</v>
      </c>
      <c r="O286" s="1508"/>
      <c r="P286" s="828">
        <v>10000</v>
      </c>
      <c r="Q286" s="825"/>
      <c r="R286" s="825"/>
      <c r="S286" s="825"/>
      <c r="T286" s="825"/>
      <c r="U286" s="825"/>
      <c r="V286" s="825"/>
      <c r="W286" s="825"/>
      <c r="X286" s="828">
        <v>10000</v>
      </c>
      <c r="Y286" s="825"/>
      <c r="Z286" s="825"/>
      <c r="AA286" s="825"/>
      <c r="AB286" s="825"/>
      <c r="AC286" s="825"/>
      <c r="AD286" s="801">
        <v>0</v>
      </c>
    </row>
    <row r="287" spans="1:30" s="820" customFormat="1" ht="21" customHeight="1">
      <c r="A287" s="833" t="s">
        <v>1216</v>
      </c>
      <c r="B287" s="823" t="s">
        <v>1217</v>
      </c>
      <c r="C287" s="823">
        <v>88879</v>
      </c>
      <c r="D287" s="832"/>
      <c r="E287" s="832"/>
      <c r="F287" s="832"/>
      <c r="G287" s="832"/>
      <c r="H287" s="832">
        <v>88879</v>
      </c>
      <c r="I287" s="823">
        <v>108860</v>
      </c>
      <c r="J287" s="832"/>
      <c r="K287" s="832"/>
      <c r="L287" s="832"/>
      <c r="M287" s="832"/>
      <c r="N287" s="832">
        <v>108860</v>
      </c>
      <c r="O287" s="818"/>
      <c r="P287" s="830">
        <v>108860</v>
      </c>
      <c r="Q287" s="830"/>
      <c r="R287" s="830"/>
      <c r="S287" s="830"/>
      <c r="T287" s="830"/>
      <c r="U287" s="830"/>
      <c r="V287" s="830"/>
      <c r="W287" s="830"/>
      <c r="X287" s="830"/>
      <c r="Y287" s="830">
        <v>108860</v>
      </c>
      <c r="Z287" s="830"/>
      <c r="AA287" s="830"/>
      <c r="AB287" s="830"/>
      <c r="AC287" s="830"/>
      <c r="AD287" s="819">
        <v>0</v>
      </c>
    </row>
    <row r="288" spans="1:30" ht="25.5">
      <c r="A288" s="834">
        <v>1</v>
      </c>
      <c r="B288" s="835" t="s">
        <v>1218</v>
      </c>
      <c r="C288" s="826">
        <v>23879</v>
      </c>
      <c r="D288" s="825"/>
      <c r="E288" s="825"/>
      <c r="F288" s="825"/>
      <c r="G288" s="825"/>
      <c r="H288" s="825">
        <v>23879</v>
      </c>
      <c r="I288" s="826">
        <v>22560</v>
      </c>
      <c r="J288" s="825"/>
      <c r="K288" s="825"/>
      <c r="L288" s="825"/>
      <c r="M288" s="825"/>
      <c r="N288" s="825">
        <v>22560</v>
      </c>
      <c r="O288" s="827"/>
      <c r="P288" s="828">
        <v>22560</v>
      </c>
      <c r="Q288" s="828"/>
      <c r="R288" s="828"/>
      <c r="S288" s="828"/>
      <c r="T288" s="828"/>
      <c r="U288" s="828"/>
      <c r="V288" s="828"/>
      <c r="W288" s="828"/>
      <c r="X288" s="828"/>
      <c r="Y288" s="828">
        <v>22560</v>
      </c>
      <c r="Z288" s="828"/>
      <c r="AA288" s="828"/>
      <c r="AB288" s="828"/>
      <c r="AC288" s="828"/>
      <c r="AD288" s="801">
        <v>0</v>
      </c>
    </row>
    <row r="289" spans="1:32" s="841" customFormat="1" ht="25.5" customHeight="1">
      <c r="A289" s="836" t="s">
        <v>633</v>
      </c>
      <c r="B289" s="837" t="s">
        <v>1219</v>
      </c>
      <c r="C289" s="838">
        <v>1812</v>
      </c>
      <c r="D289" s="839"/>
      <c r="E289" s="839"/>
      <c r="F289" s="839"/>
      <c r="G289" s="839"/>
      <c r="H289" s="839">
        <v>1812</v>
      </c>
      <c r="I289" s="838">
        <v>1560</v>
      </c>
      <c r="J289" s="839"/>
      <c r="K289" s="839"/>
      <c r="L289" s="839"/>
      <c r="M289" s="839"/>
      <c r="N289" s="839">
        <v>1560</v>
      </c>
      <c r="O289" s="1509" t="s">
        <v>648</v>
      </c>
      <c r="P289" s="831">
        <v>1560</v>
      </c>
      <c r="Q289" s="831"/>
      <c r="R289" s="831"/>
      <c r="S289" s="831"/>
      <c r="T289" s="831"/>
      <c r="U289" s="831"/>
      <c r="V289" s="831"/>
      <c r="W289" s="831"/>
      <c r="X289" s="831"/>
      <c r="Y289" s="831">
        <v>1560</v>
      </c>
      <c r="Z289" s="831"/>
      <c r="AA289" s="831"/>
      <c r="AB289" s="831"/>
      <c r="AC289" s="831"/>
      <c r="AD289" s="803">
        <v>0</v>
      </c>
    </row>
    <row r="290" spans="1:32" s="841" customFormat="1" ht="25.5">
      <c r="A290" s="836" t="s">
        <v>633</v>
      </c>
      <c r="B290" s="837" t="s">
        <v>1220</v>
      </c>
      <c r="C290" s="838">
        <v>21817</v>
      </c>
      <c r="D290" s="839"/>
      <c r="E290" s="839"/>
      <c r="F290" s="839"/>
      <c r="G290" s="839"/>
      <c r="H290" s="839">
        <v>21817</v>
      </c>
      <c r="I290" s="838">
        <v>21000</v>
      </c>
      <c r="J290" s="839"/>
      <c r="K290" s="839"/>
      <c r="L290" s="839"/>
      <c r="M290" s="839"/>
      <c r="N290" s="839">
        <v>21000</v>
      </c>
      <c r="O290" s="1510"/>
      <c r="P290" s="831">
        <v>21000</v>
      </c>
      <c r="Q290" s="831"/>
      <c r="R290" s="831"/>
      <c r="S290" s="831"/>
      <c r="T290" s="831"/>
      <c r="U290" s="831"/>
      <c r="V290" s="831"/>
      <c r="W290" s="831"/>
      <c r="X290" s="831"/>
      <c r="Y290" s="831">
        <v>21000</v>
      </c>
      <c r="Z290" s="831"/>
      <c r="AA290" s="831"/>
      <c r="AB290" s="831"/>
      <c r="AC290" s="831"/>
      <c r="AD290" s="803">
        <v>0</v>
      </c>
    </row>
    <row r="291" spans="1:32" ht="18" customHeight="1">
      <c r="A291" s="834">
        <v>2</v>
      </c>
      <c r="B291" s="835" t="s">
        <v>1221</v>
      </c>
      <c r="C291" s="826">
        <v>50000</v>
      </c>
      <c r="D291" s="825"/>
      <c r="E291" s="825"/>
      <c r="F291" s="825"/>
      <c r="G291" s="825"/>
      <c r="H291" s="825">
        <v>50000</v>
      </c>
      <c r="I291" s="826">
        <v>56300</v>
      </c>
      <c r="J291" s="825"/>
      <c r="K291" s="825"/>
      <c r="L291" s="825"/>
      <c r="M291" s="825"/>
      <c r="N291" s="825">
        <v>56300</v>
      </c>
      <c r="O291" s="827"/>
      <c r="P291" s="828">
        <v>56300</v>
      </c>
      <c r="Q291" s="828"/>
      <c r="R291" s="828"/>
      <c r="S291" s="828"/>
      <c r="T291" s="828"/>
      <c r="U291" s="828"/>
      <c r="V291" s="828"/>
      <c r="W291" s="828"/>
      <c r="X291" s="828"/>
      <c r="Y291" s="828">
        <v>56300</v>
      </c>
      <c r="Z291" s="828"/>
      <c r="AA291" s="828"/>
      <c r="AB291" s="828"/>
      <c r="AC291" s="828"/>
      <c r="AD291" s="801">
        <v>0</v>
      </c>
    </row>
    <row r="292" spans="1:32" hidden="1">
      <c r="A292" s="834" t="s">
        <v>10</v>
      </c>
      <c r="B292" s="835" t="s">
        <v>1222</v>
      </c>
      <c r="C292" s="826">
        <v>43600</v>
      </c>
      <c r="D292" s="825"/>
      <c r="E292" s="825"/>
      <c r="F292" s="825"/>
      <c r="G292" s="825"/>
      <c r="H292" s="825">
        <v>43600</v>
      </c>
      <c r="I292" s="826">
        <v>16300</v>
      </c>
      <c r="J292" s="825"/>
      <c r="K292" s="825"/>
      <c r="L292" s="825"/>
      <c r="M292" s="825"/>
      <c r="N292" s="825">
        <v>16300</v>
      </c>
      <c r="O292" s="827"/>
      <c r="P292" s="828">
        <v>16300</v>
      </c>
      <c r="Q292" s="828"/>
      <c r="R292" s="828"/>
      <c r="S292" s="828"/>
      <c r="T292" s="828"/>
      <c r="U292" s="828"/>
      <c r="V292" s="828"/>
      <c r="W292" s="828"/>
      <c r="X292" s="828"/>
      <c r="Y292" s="828">
        <v>16300</v>
      </c>
      <c r="Z292" s="828"/>
      <c r="AA292" s="828"/>
      <c r="AB292" s="828"/>
      <c r="AC292" s="828"/>
      <c r="AD292" s="801">
        <v>0</v>
      </c>
    </row>
    <row r="293" spans="1:32" hidden="1">
      <c r="A293" s="834" t="s">
        <v>11</v>
      </c>
      <c r="B293" s="843" t="s">
        <v>1223</v>
      </c>
      <c r="C293" s="826">
        <v>5900</v>
      </c>
      <c r="D293" s="825"/>
      <c r="E293" s="825"/>
      <c r="F293" s="825"/>
      <c r="G293" s="825"/>
      <c r="H293" s="825">
        <v>5900</v>
      </c>
      <c r="I293" s="826">
        <v>40000</v>
      </c>
      <c r="J293" s="825"/>
      <c r="K293" s="825"/>
      <c r="L293" s="825"/>
      <c r="M293" s="825"/>
      <c r="N293" s="825">
        <v>40000</v>
      </c>
      <c r="O293" s="827"/>
      <c r="P293" s="828">
        <v>40000</v>
      </c>
      <c r="Q293" s="828"/>
      <c r="R293" s="828"/>
      <c r="S293" s="828"/>
      <c r="T293" s="828"/>
      <c r="U293" s="828"/>
      <c r="V293" s="828"/>
      <c r="W293" s="828"/>
      <c r="X293" s="828"/>
      <c r="Y293" s="828">
        <v>40000</v>
      </c>
      <c r="Z293" s="828"/>
      <c r="AA293" s="828"/>
      <c r="AB293" s="828"/>
      <c r="AC293" s="828"/>
      <c r="AD293" s="801">
        <v>0</v>
      </c>
    </row>
    <row r="294" spans="1:32" hidden="1">
      <c r="A294" s="834" t="s">
        <v>566</v>
      </c>
      <c r="B294" s="844" t="s">
        <v>1224</v>
      </c>
      <c r="C294" s="826">
        <v>500</v>
      </c>
      <c r="D294" s="825"/>
      <c r="E294" s="825"/>
      <c r="F294" s="825"/>
      <c r="G294" s="825"/>
      <c r="H294" s="825">
        <v>500</v>
      </c>
      <c r="I294" s="826">
        <v>0</v>
      </c>
      <c r="J294" s="825"/>
      <c r="K294" s="825"/>
      <c r="L294" s="825"/>
      <c r="M294" s="825"/>
      <c r="N294" s="825">
        <v>0</v>
      </c>
      <c r="O294" s="827"/>
      <c r="P294" s="828">
        <v>0</v>
      </c>
      <c r="Q294" s="828"/>
      <c r="R294" s="828"/>
      <c r="S294" s="828"/>
      <c r="T294" s="828"/>
      <c r="U294" s="828"/>
      <c r="V294" s="828"/>
      <c r="W294" s="828"/>
      <c r="X294" s="828"/>
      <c r="Y294" s="828">
        <v>0</v>
      </c>
      <c r="Z294" s="828"/>
      <c r="AA294" s="828"/>
      <c r="AB294" s="828"/>
      <c r="AC294" s="828"/>
      <c r="AD294" s="801">
        <v>0</v>
      </c>
    </row>
    <row r="295" spans="1:32" ht="63.75">
      <c r="A295" s="834">
        <v>3</v>
      </c>
      <c r="B295" s="835" t="s">
        <v>1225</v>
      </c>
      <c r="C295" s="826"/>
      <c r="D295" s="825"/>
      <c r="E295" s="825"/>
      <c r="F295" s="825"/>
      <c r="G295" s="825"/>
      <c r="H295" s="825"/>
      <c r="I295" s="826">
        <v>30000</v>
      </c>
      <c r="J295" s="825"/>
      <c r="K295" s="825"/>
      <c r="L295" s="825"/>
      <c r="M295" s="825"/>
      <c r="N295" s="825">
        <v>30000</v>
      </c>
      <c r="O295" s="827" t="s">
        <v>1226</v>
      </c>
      <c r="P295" s="828">
        <v>30000</v>
      </c>
      <c r="Q295" s="828"/>
      <c r="R295" s="828"/>
      <c r="S295" s="828"/>
      <c r="T295" s="828"/>
      <c r="U295" s="828"/>
      <c r="V295" s="828"/>
      <c r="W295" s="828"/>
      <c r="X295" s="828"/>
      <c r="Y295" s="828">
        <v>30000</v>
      </c>
      <c r="Z295" s="828"/>
      <c r="AA295" s="828"/>
      <c r="AB295" s="828"/>
      <c r="AC295" s="828"/>
      <c r="AD295" s="801">
        <v>0</v>
      </c>
    </row>
    <row r="296" spans="1:32" s="820" customFormat="1" ht="18" customHeight="1">
      <c r="A296" s="833" t="s">
        <v>1227</v>
      </c>
      <c r="B296" s="832" t="s">
        <v>1228</v>
      </c>
      <c r="C296" s="832">
        <v>667345.30000000005</v>
      </c>
      <c r="D296" s="832">
        <v>0</v>
      </c>
      <c r="E296" s="832">
        <v>0</v>
      </c>
      <c r="F296" s="832">
        <v>0</v>
      </c>
      <c r="G296" s="832">
        <v>0</v>
      </c>
      <c r="H296" s="832">
        <v>667345.30000000005</v>
      </c>
      <c r="I296" s="832">
        <v>909827</v>
      </c>
      <c r="J296" s="832"/>
      <c r="K296" s="832"/>
      <c r="L296" s="832"/>
      <c r="M296" s="832"/>
      <c r="N296" s="832">
        <v>909827</v>
      </c>
      <c r="O296" s="818"/>
      <c r="P296" s="830">
        <f>P297+P317+P321+P322+P325+P326+P327+P333+P336+P337+P338+P339+P346+P347+P348+P349+P350+P354+P356+P357+P358+P359+P363+P364+P365+P366+P367+P332</f>
        <v>699827.48100000003</v>
      </c>
      <c r="Q296" s="832"/>
      <c r="R296" s="832"/>
      <c r="S296" s="832"/>
      <c r="T296" s="832"/>
      <c r="U296" s="832"/>
      <c r="V296" s="832"/>
      <c r="W296" s="832"/>
      <c r="X296" s="832"/>
      <c r="Y296" s="832"/>
      <c r="Z296" s="830">
        <f>Z297+Z317+Z321+Z322+Z325+Z326+Z327+Z333+Z336+Z337+Z338+Z339+Z346+Z347+Z348+Z349+Z350+Z354+Z356+Z357+Z358+Z359+Z363+Z364+Z365+Z366+Z367+Z332</f>
        <v>699827.48100000003</v>
      </c>
      <c r="AA296" s="832">
        <v>0</v>
      </c>
      <c r="AB296" s="832">
        <v>0</v>
      </c>
      <c r="AC296" s="832">
        <v>0</v>
      </c>
      <c r="AD296" s="819">
        <v>0</v>
      </c>
      <c r="AE296" s="832">
        <v>192427.7</v>
      </c>
      <c r="AF296" s="819">
        <v>222427.7</v>
      </c>
    </row>
    <row r="297" spans="1:32" ht="18" customHeight="1">
      <c r="A297" s="834">
        <v>1</v>
      </c>
      <c r="B297" s="835" t="s">
        <v>1229</v>
      </c>
      <c r="C297" s="826">
        <v>83481</v>
      </c>
      <c r="D297" s="825"/>
      <c r="E297" s="825"/>
      <c r="F297" s="825"/>
      <c r="G297" s="825"/>
      <c r="H297" s="826">
        <v>83481</v>
      </c>
      <c r="I297" s="825">
        <v>112373</v>
      </c>
      <c r="J297" s="825"/>
      <c r="K297" s="825"/>
      <c r="L297" s="825"/>
      <c r="M297" s="825"/>
      <c r="N297" s="825">
        <v>112373</v>
      </c>
      <c r="O297" s="827"/>
      <c r="P297" s="828">
        <v>112373</v>
      </c>
      <c r="Q297" s="828"/>
      <c r="R297" s="828"/>
      <c r="S297" s="828"/>
      <c r="T297" s="828"/>
      <c r="U297" s="828"/>
      <c r="V297" s="828"/>
      <c r="W297" s="828"/>
      <c r="X297" s="828"/>
      <c r="Y297" s="828"/>
      <c r="Z297" s="828">
        <v>112373</v>
      </c>
      <c r="AA297" s="828"/>
      <c r="AB297" s="828"/>
      <c r="AC297" s="828"/>
      <c r="AD297" s="801">
        <v>0</v>
      </c>
      <c r="AE297" s="801">
        <v>28892</v>
      </c>
    </row>
    <row r="298" spans="1:32" s="841" customFormat="1" ht="38.25" hidden="1">
      <c r="A298" s="836" t="s">
        <v>633</v>
      </c>
      <c r="B298" s="837" t="s">
        <v>1230</v>
      </c>
      <c r="C298" s="838">
        <v>1513</v>
      </c>
      <c r="D298" s="839"/>
      <c r="E298" s="839"/>
      <c r="F298" s="839"/>
      <c r="G298" s="839"/>
      <c r="H298" s="839">
        <v>1513</v>
      </c>
      <c r="I298" s="838">
        <v>1513</v>
      </c>
      <c r="J298" s="839"/>
      <c r="K298" s="839"/>
      <c r="L298" s="839"/>
      <c r="M298" s="839"/>
      <c r="N298" s="839">
        <v>1513</v>
      </c>
      <c r="O298" s="1509" t="s">
        <v>1192</v>
      </c>
      <c r="P298" s="831">
        <v>1513</v>
      </c>
      <c r="Q298" s="831"/>
      <c r="R298" s="831"/>
      <c r="S298" s="831"/>
      <c r="T298" s="831"/>
      <c r="U298" s="831"/>
      <c r="V298" s="831"/>
      <c r="W298" s="831"/>
      <c r="X298" s="831"/>
      <c r="Y298" s="831"/>
      <c r="Z298" s="831">
        <v>1513</v>
      </c>
      <c r="AA298" s="831"/>
      <c r="AB298" s="831"/>
      <c r="AC298" s="831"/>
      <c r="AD298" s="803">
        <v>0</v>
      </c>
      <c r="AE298" s="803">
        <v>0</v>
      </c>
    </row>
    <row r="299" spans="1:32" s="841" customFormat="1" ht="25.5" hidden="1">
      <c r="A299" s="836" t="s">
        <v>633</v>
      </c>
      <c r="B299" s="837" t="s">
        <v>1231</v>
      </c>
      <c r="C299" s="838">
        <v>879</v>
      </c>
      <c r="D299" s="839"/>
      <c r="E299" s="839"/>
      <c r="F299" s="839"/>
      <c r="G299" s="839"/>
      <c r="H299" s="839">
        <v>879</v>
      </c>
      <c r="I299" s="838">
        <v>879</v>
      </c>
      <c r="J299" s="839"/>
      <c r="K299" s="839"/>
      <c r="L299" s="839"/>
      <c r="M299" s="839"/>
      <c r="N299" s="839">
        <v>879</v>
      </c>
      <c r="O299" s="1510"/>
      <c r="P299" s="831">
        <v>879</v>
      </c>
      <c r="Q299" s="831"/>
      <c r="R299" s="831"/>
      <c r="S299" s="831"/>
      <c r="T299" s="831"/>
      <c r="U299" s="831"/>
      <c r="V299" s="831"/>
      <c r="W299" s="831"/>
      <c r="X299" s="831"/>
      <c r="Y299" s="831"/>
      <c r="Z299" s="831">
        <v>879</v>
      </c>
      <c r="AA299" s="831"/>
      <c r="AB299" s="831"/>
      <c r="AC299" s="831"/>
      <c r="AD299" s="803">
        <v>0</v>
      </c>
      <c r="AE299" s="803">
        <v>0</v>
      </c>
    </row>
    <row r="300" spans="1:32" s="841" customFormat="1" ht="25.5" hidden="1">
      <c r="A300" s="836" t="s">
        <v>633</v>
      </c>
      <c r="B300" s="837" t="s">
        <v>1232</v>
      </c>
      <c r="C300" s="838">
        <v>450</v>
      </c>
      <c r="D300" s="839"/>
      <c r="E300" s="839"/>
      <c r="F300" s="839"/>
      <c r="G300" s="839"/>
      <c r="H300" s="839">
        <v>450</v>
      </c>
      <c r="I300" s="838">
        <v>450</v>
      </c>
      <c r="J300" s="839"/>
      <c r="K300" s="839"/>
      <c r="L300" s="839"/>
      <c r="M300" s="839"/>
      <c r="N300" s="839">
        <v>450</v>
      </c>
      <c r="O300" s="1510"/>
      <c r="P300" s="831">
        <v>450</v>
      </c>
      <c r="Q300" s="831"/>
      <c r="R300" s="831"/>
      <c r="S300" s="831"/>
      <c r="T300" s="831"/>
      <c r="U300" s="831"/>
      <c r="V300" s="831"/>
      <c r="W300" s="831"/>
      <c r="X300" s="831"/>
      <c r="Y300" s="831"/>
      <c r="Z300" s="831">
        <v>450</v>
      </c>
      <c r="AA300" s="831"/>
      <c r="AB300" s="831"/>
      <c r="AC300" s="831"/>
      <c r="AD300" s="803">
        <v>0</v>
      </c>
      <c r="AE300" s="803">
        <v>0</v>
      </c>
    </row>
    <row r="301" spans="1:32" s="841" customFormat="1" ht="15.75" hidden="1" customHeight="1">
      <c r="A301" s="836" t="s">
        <v>633</v>
      </c>
      <c r="B301" s="837" t="s">
        <v>1233</v>
      </c>
      <c r="C301" s="838">
        <v>63250</v>
      </c>
      <c r="D301" s="839"/>
      <c r="E301" s="839"/>
      <c r="F301" s="839"/>
      <c r="G301" s="839"/>
      <c r="H301" s="839">
        <v>63250</v>
      </c>
      <c r="I301" s="838">
        <v>72343</v>
      </c>
      <c r="J301" s="839"/>
      <c r="K301" s="839"/>
      <c r="L301" s="839"/>
      <c r="M301" s="839"/>
      <c r="N301" s="839">
        <v>72343</v>
      </c>
      <c r="O301" s="1510"/>
      <c r="P301" s="831">
        <v>72343</v>
      </c>
      <c r="Q301" s="831"/>
      <c r="R301" s="831"/>
      <c r="S301" s="831"/>
      <c r="T301" s="831"/>
      <c r="U301" s="831"/>
      <c r="V301" s="831"/>
      <c r="W301" s="831"/>
      <c r="X301" s="831"/>
      <c r="Y301" s="831"/>
      <c r="Z301" s="831">
        <v>72343</v>
      </c>
      <c r="AA301" s="831"/>
      <c r="AB301" s="831"/>
      <c r="AC301" s="831"/>
      <c r="AD301" s="803">
        <v>0</v>
      </c>
      <c r="AE301" s="803">
        <v>9093</v>
      </c>
    </row>
    <row r="302" spans="1:32" s="841" customFormat="1" ht="15.75" hidden="1" customHeight="1">
      <c r="A302" s="836" t="s">
        <v>633</v>
      </c>
      <c r="B302" s="837" t="s">
        <v>1234</v>
      </c>
      <c r="C302" s="838">
        <v>2000</v>
      </c>
      <c r="D302" s="839"/>
      <c r="E302" s="839"/>
      <c r="F302" s="839"/>
      <c r="G302" s="839"/>
      <c r="H302" s="839">
        <v>2000</v>
      </c>
      <c r="I302" s="838">
        <v>2000</v>
      </c>
      <c r="J302" s="839"/>
      <c r="K302" s="839"/>
      <c r="L302" s="839"/>
      <c r="M302" s="839"/>
      <c r="N302" s="839">
        <v>2000</v>
      </c>
      <c r="O302" s="1509" t="s">
        <v>1193</v>
      </c>
      <c r="P302" s="831">
        <v>2000</v>
      </c>
      <c r="Q302" s="831"/>
      <c r="R302" s="831"/>
      <c r="S302" s="831"/>
      <c r="T302" s="831"/>
      <c r="U302" s="831"/>
      <c r="V302" s="831"/>
      <c r="W302" s="831"/>
      <c r="X302" s="831"/>
      <c r="Y302" s="831"/>
      <c r="Z302" s="831">
        <v>2000</v>
      </c>
      <c r="AA302" s="831"/>
      <c r="AB302" s="831"/>
      <c r="AC302" s="831"/>
      <c r="AD302" s="803">
        <v>0</v>
      </c>
      <c r="AE302" s="803">
        <v>0</v>
      </c>
    </row>
    <row r="303" spans="1:32" s="841" customFormat="1" ht="25.5" hidden="1">
      <c r="A303" s="836" t="s">
        <v>633</v>
      </c>
      <c r="B303" s="837" t="s">
        <v>1235</v>
      </c>
      <c r="C303" s="838">
        <v>500</v>
      </c>
      <c r="D303" s="839"/>
      <c r="E303" s="839"/>
      <c r="F303" s="839"/>
      <c r="G303" s="839"/>
      <c r="H303" s="839">
        <v>500</v>
      </c>
      <c r="I303" s="838">
        <v>500</v>
      </c>
      <c r="J303" s="839"/>
      <c r="K303" s="839"/>
      <c r="L303" s="839"/>
      <c r="M303" s="839"/>
      <c r="N303" s="839">
        <v>500</v>
      </c>
      <c r="O303" s="1510"/>
      <c r="P303" s="831">
        <v>500</v>
      </c>
      <c r="Q303" s="831"/>
      <c r="R303" s="831"/>
      <c r="S303" s="831"/>
      <c r="T303" s="831"/>
      <c r="U303" s="831"/>
      <c r="V303" s="831"/>
      <c r="W303" s="831"/>
      <c r="X303" s="831"/>
      <c r="Y303" s="831"/>
      <c r="Z303" s="831">
        <v>500</v>
      </c>
      <c r="AA303" s="831"/>
      <c r="AB303" s="831"/>
      <c r="AC303" s="831"/>
      <c r="AD303" s="803">
        <v>0</v>
      </c>
      <c r="AE303" s="803">
        <v>0</v>
      </c>
    </row>
    <row r="304" spans="1:32" s="841" customFormat="1" ht="25.5" hidden="1">
      <c r="A304" s="836" t="s">
        <v>633</v>
      </c>
      <c r="B304" s="837" t="s">
        <v>1236</v>
      </c>
      <c r="C304" s="838"/>
      <c r="D304" s="839"/>
      <c r="E304" s="839"/>
      <c r="F304" s="839"/>
      <c r="G304" s="839"/>
      <c r="H304" s="839"/>
      <c r="I304" s="838">
        <v>500</v>
      </c>
      <c r="J304" s="839"/>
      <c r="K304" s="839"/>
      <c r="L304" s="839"/>
      <c r="M304" s="839"/>
      <c r="N304" s="839">
        <v>500</v>
      </c>
      <c r="O304" s="1510"/>
      <c r="P304" s="831">
        <v>500</v>
      </c>
      <c r="Q304" s="831"/>
      <c r="R304" s="831"/>
      <c r="S304" s="831"/>
      <c r="T304" s="831"/>
      <c r="U304" s="831"/>
      <c r="V304" s="831"/>
      <c r="W304" s="831"/>
      <c r="X304" s="831"/>
      <c r="Y304" s="831"/>
      <c r="Z304" s="831">
        <v>500</v>
      </c>
      <c r="AA304" s="831"/>
      <c r="AB304" s="831"/>
      <c r="AC304" s="831"/>
      <c r="AD304" s="803">
        <v>0</v>
      </c>
      <c r="AE304" s="803">
        <v>500</v>
      </c>
    </row>
    <row r="305" spans="1:31" s="841" customFormat="1" ht="51" hidden="1">
      <c r="A305" s="836" t="s">
        <v>633</v>
      </c>
      <c r="B305" s="837" t="s">
        <v>1237</v>
      </c>
      <c r="C305" s="838">
        <v>4500</v>
      </c>
      <c r="D305" s="839"/>
      <c r="E305" s="839"/>
      <c r="F305" s="839"/>
      <c r="G305" s="839"/>
      <c r="H305" s="839">
        <v>4500</v>
      </c>
      <c r="I305" s="838">
        <v>6000</v>
      </c>
      <c r="J305" s="839"/>
      <c r="K305" s="839"/>
      <c r="L305" s="839"/>
      <c r="M305" s="839"/>
      <c r="N305" s="839">
        <v>6000</v>
      </c>
      <c r="O305" s="1510"/>
      <c r="P305" s="831">
        <v>6000</v>
      </c>
      <c r="Q305" s="831"/>
      <c r="R305" s="831"/>
      <c r="S305" s="831"/>
      <c r="T305" s="831"/>
      <c r="U305" s="831"/>
      <c r="V305" s="831"/>
      <c r="W305" s="831"/>
      <c r="X305" s="831"/>
      <c r="Y305" s="831"/>
      <c r="Z305" s="831">
        <v>6000</v>
      </c>
      <c r="AA305" s="831"/>
      <c r="AB305" s="831"/>
      <c r="AC305" s="831"/>
      <c r="AD305" s="803">
        <v>0</v>
      </c>
      <c r="AE305" s="803">
        <v>1500</v>
      </c>
    </row>
    <row r="306" spans="1:31" s="841" customFormat="1" ht="25.5" hidden="1">
      <c r="A306" s="836" t="s">
        <v>633</v>
      </c>
      <c r="B306" s="837" t="s">
        <v>1238</v>
      </c>
      <c r="C306" s="838">
        <v>250</v>
      </c>
      <c r="D306" s="839"/>
      <c r="E306" s="839"/>
      <c r="F306" s="839"/>
      <c r="G306" s="839"/>
      <c r="H306" s="839">
        <v>250</v>
      </c>
      <c r="I306" s="838">
        <v>200</v>
      </c>
      <c r="J306" s="839"/>
      <c r="K306" s="839"/>
      <c r="L306" s="839"/>
      <c r="M306" s="839"/>
      <c r="N306" s="839">
        <v>200</v>
      </c>
      <c r="O306" s="1510"/>
      <c r="P306" s="831">
        <v>200</v>
      </c>
      <c r="Q306" s="831"/>
      <c r="R306" s="831"/>
      <c r="S306" s="831"/>
      <c r="T306" s="831"/>
      <c r="U306" s="831"/>
      <c r="V306" s="831"/>
      <c r="W306" s="831"/>
      <c r="X306" s="831"/>
      <c r="Y306" s="831"/>
      <c r="Z306" s="831">
        <v>200</v>
      </c>
      <c r="AA306" s="831"/>
      <c r="AB306" s="831"/>
      <c r="AC306" s="831"/>
      <c r="AD306" s="803">
        <v>0</v>
      </c>
      <c r="AE306" s="803">
        <v>-50</v>
      </c>
    </row>
    <row r="307" spans="1:31" s="841" customFormat="1" ht="38.25" hidden="1">
      <c r="A307" s="836" t="s">
        <v>633</v>
      </c>
      <c r="B307" s="837" t="s">
        <v>1239</v>
      </c>
      <c r="C307" s="838"/>
      <c r="D307" s="839"/>
      <c r="E307" s="839"/>
      <c r="F307" s="839"/>
      <c r="G307" s="839"/>
      <c r="H307" s="839"/>
      <c r="I307" s="838">
        <v>300</v>
      </c>
      <c r="J307" s="839"/>
      <c r="K307" s="839"/>
      <c r="L307" s="839"/>
      <c r="M307" s="839"/>
      <c r="N307" s="839">
        <v>300</v>
      </c>
      <c r="O307" s="1511"/>
      <c r="P307" s="831">
        <v>300</v>
      </c>
      <c r="Q307" s="831"/>
      <c r="R307" s="831"/>
      <c r="S307" s="831"/>
      <c r="T307" s="831"/>
      <c r="U307" s="831"/>
      <c r="V307" s="831"/>
      <c r="W307" s="831"/>
      <c r="X307" s="831"/>
      <c r="Y307" s="831"/>
      <c r="Z307" s="831">
        <v>300</v>
      </c>
      <c r="AA307" s="831"/>
      <c r="AB307" s="831"/>
      <c r="AC307" s="831"/>
      <c r="AD307" s="803">
        <v>0</v>
      </c>
      <c r="AE307" s="803">
        <v>300</v>
      </c>
    </row>
    <row r="308" spans="1:31" s="841" customFormat="1" ht="25.5" hidden="1">
      <c r="A308" s="836" t="s">
        <v>633</v>
      </c>
      <c r="B308" s="837" t="s">
        <v>1240</v>
      </c>
      <c r="C308" s="838">
        <v>830</v>
      </c>
      <c r="D308" s="839"/>
      <c r="E308" s="839"/>
      <c r="F308" s="839"/>
      <c r="G308" s="839"/>
      <c r="H308" s="839">
        <v>830</v>
      </c>
      <c r="I308" s="838">
        <v>1500</v>
      </c>
      <c r="J308" s="839"/>
      <c r="K308" s="839"/>
      <c r="L308" s="839"/>
      <c r="M308" s="839"/>
      <c r="N308" s="839">
        <v>1500</v>
      </c>
      <c r="O308" s="1509" t="s">
        <v>1241</v>
      </c>
      <c r="P308" s="831">
        <v>1500</v>
      </c>
      <c r="Q308" s="831"/>
      <c r="R308" s="831"/>
      <c r="S308" s="831"/>
      <c r="T308" s="831"/>
      <c r="U308" s="831"/>
      <c r="V308" s="831"/>
      <c r="W308" s="831"/>
      <c r="X308" s="831"/>
      <c r="Y308" s="831"/>
      <c r="Z308" s="831">
        <v>1500</v>
      </c>
      <c r="AA308" s="831"/>
      <c r="AB308" s="831"/>
      <c r="AC308" s="831"/>
      <c r="AD308" s="803">
        <v>0</v>
      </c>
      <c r="AE308" s="803">
        <v>670</v>
      </c>
    </row>
    <row r="309" spans="1:31" s="841" customFormat="1" ht="25.5" hidden="1">
      <c r="A309" s="836" t="s">
        <v>633</v>
      </c>
      <c r="B309" s="837" t="s">
        <v>1242</v>
      </c>
      <c r="C309" s="838">
        <v>500</v>
      </c>
      <c r="D309" s="839"/>
      <c r="E309" s="839"/>
      <c r="F309" s="839"/>
      <c r="G309" s="839"/>
      <c r="H309" s="839">
        <v>500</v>
      </c>
      <c r="I309" s="838">
        <v>800</v>
      </c>
      <c r="J309" s="839"/>
      <c r="K309" s="839"/>
      <c r="L309" s="839"/>
      <c r="M309" s="839"/>
      <c r="N309" s="839">
        <v>800</v>
      </c>
      <c r="O309" s="1510"/>
      <c r="P309" s="831">
        <v>800</v>
      </c>
      <c r="Q309" s="831"/>
      <c r="R309" s="831"/>
      <c r="S309" s="831"/>
      <c r="T309" s="831"/>
      <c r="U309" s="831"/>
      <c r="V309" s="831"/>
      <c r="W309" s="831"/>
      <c r="X309" s="831"/>
      <c r="Y309" s="831"/>
      <c r="Z309" s="831">
        <v>800</v>
      </c>
      <c r="AA309" s="831"/>
      <c r="AB309" s="831"/>
      <c r="AC309" s="831"/>
      <c r="AD309" s="803">
        <v>0</v>
      </c>
      <c r="AE309" s="803">
        <v>300</v>
      </c>
    </row>
    <row r="310" spans="1:31" s="841" customFormat="1" ht="25.5" hidden="1">
      <c r="A310" s="836" t="s">
        <v>633</v>
      </c>
      <c r="B310" s="837" t="s">
        <v>1243</v>
      </c>
      <c r="C310" s="838">
        <v>220</v>
      </c>
      <c r="D310" s="839"/>
      <c r="E310" s="839"/>
      <c r="F310" s="839"/>
      <c r="G310" s="839"/>
      <c r="H310" s="839">
        <v>220</v>
      </c>
      <c r="I310" s="838">
        <v>200</v>
      </c>
      <c r="J310" s="839"/>
      <c r="K310" s="839"/>
      <c r="L310" s="839"/>
      <c r="M310" s="839"/>
      <c r="N310" s="839">
        <v>200</v>
      </c>
      <c r="O310" s="1511"/>
      <c r="P310" s="831">
        <v>200</v>
      </c>
      <c r="Q310" s="831"/>
      <c r="R310" s="831"/>
      <c r="S310" s="831"/>
      <c r="T310" s="831"/>
      <c r="U310" s="831"/>
      <c r="V310" s="831"/>
      <c r="W310" s="831"/>
      <c r="X310" s="831"/>
      <c r="Y310" s="831"/>
      <c r="Z310" s="831">
        <v>200</v>
      </c>
      <c r="AA310" s="831"/>
      <c r="AB310" s="831"/>
      <c r="AC310" s="831"/>
      <c r="AD310" s="803">
        <v>0</v>
      </c>
      <c r="AE310" s="803">
        <v>-20</v>
      </c>
    </row>
    <row r="311" spans="1:31" s="841" customFormat="1" ht="25.5" hidden="1">
      <c r="A311" s="836" t="s">
        <v>633</v>
      </c>
      <c r="B311" s="837" t="s">
        <v>1244</v>
      </c>
      <c r="C311" s="838">
        <v>1300</v>
      </c>
      <c r="D311" s="839"/>
      <c r="E311" s="839"/>
      <c r="F311" s="839"/>
      <c r="G311" s="839"/>
      <c r="H311" s="838">
        <v>1300</v>
      </c>
      <c r="I311" s="838">
        <v>1877</v>
      </c>
      <c r="J311" s="839"/>
      <c r="K311" s="839"/>
      <c r="L311" s="839"/>
      <c r="M311" s="839"/>
      <c r="N311" s="839">
        <v>1877</v>
      </c>
      <c r="O311" s="1509" t="s">
        <v>1245</v>
      </c>
      <c r="P311" s="831">
        <v>1877</v>
      </c>
      <c r="Q311" s="831"/>
      <c r="R311" s="831"/>
      <c r="S311" s="831"/>
      <c r="T311" s="831"/>
      <c r="U311" s="831"/>
      <c r="V311" s="831"/>
      <c r="W311" s="831"/>
      <c r="X311" s="831"/>
      <c r="Y311" s="831"/>
      <c r="Z311" s="831">
        <v>1877</v>
      </c>
      <c r="AA311" s="831"/>
      <c r="AB311" s="831"/>
      <c r="AC311" s="831"/>
      <c r="AD311" s="803">
        <v>0</v>
      </c>
      <c r="AE311" s="803">
        <v>577</v>
      </c>
    </row>
    <row r="312" spans="1:31" s="841" customFormat="1" ht="27" hidden="1" customHeight="1">
      <c r="A312" s="836" t="s">
        <v>633</v>
      </c>
      <c r="B312" s="837" t="s">
        <v>1246</v>
      </c>
      <c r="C312" s="838">
        <v>278</v>
      </c>
      <c r="D312" s="839"/>
      <c r="E312" s="839"/>
      <c r="F312" s="839"/>
      <c r="G312" s="839"/>
      <c r="H312" s="838">
        <v>278</v>
      </c>
      <c r="I312" s="838">
        <v>350</v>
      </c>
      <c r="J312" s="839"/>
      <c r="K312" s="839"/>
      <c r="L312" s="839"/>
      <c r="M312" s="839"/>
      <c r="N312" s="839">
        <v>350</v>
      </c>
      <c r="O312" s="1511"/>
      <c r="P312" s="831">
        <v>350</v>
      </c>
      <c r="Q312" s="831"/>
      <c r="R312" s="831"/>
      <c r="S312" s="831"/>
      <c r="T312" s="831"/>
      <c r="U312" s="831"/>
      <c r="V312" s="831"/>
      <c r="W312" s="831"/>
      <c r="X312" s="831"/>
      <c r="Y312" s="831"/>
      <c r="Z312" s="831">
        <v>350</v>
      </c>
      <c r="AA312" s="831"/>
      <c r="AB312" s="831"/>
      <c r="AC312" s="831"/>
      <c r="AD312" s="803">
        <v>0</v>
      </c>
      <c r="AE312" s="803">
        <v>72</v>
      </c>
    </row>
    <row r="313" spans="1:31" s="841" customFormat="1" ht="42" hidden="1" customHeight="1">
      <c r="A313" s="836" t="s">
        <v>633</v>
      </c>
      <c r="B313" s="837" t="s">
        <v>1247</v>
      </c>
      <c r="C313" s="838">
        <v>740</v>
      </c>
      <c r="D313" s="839"/>
      <c r="E313" s="839"/>
      <c r="F313" s="839"/>
      <c r="G313" s="839"/>
      <c r="H313" s="839">
        <v>740</v>
      </c>
      <c r="I313" s="838">
        <v>816</v>
      </c>
      <c r="J313" s="839"/>
      <c r="K313" s="839"/>
      <c r="L313" s="839"/>
      <c r="M313" s="839"/>
      <c r="N313" s="839">
        <v>816</v>
      </c>
      <c r="O313" s="1509" t="s">
        <v>648</v>
      </c>
      <c r="P313" s="831">
        <v>816</v>
      </c>
      <c r="Q313" s="831"/>
      <c r="R313" s="831"/>
      <c r="S313" s="831"/>
      <c r="T313" s="831"/>
      <c r="U313" s="831"/>
      <c r="V313" s="831"/>
      <c r="W313" s="831"/>
      <c r="X313" s="831"/>
      <c r="Y313" s="831"/>
      <c r="Z313" s="831">
        <v>816</v>
      </c>
      <c r="AA313" s="831"/>
      <c r="AB313" s="831"/>
      <c r="AC313" s="831"/>
      <c r="AD313" s="803">
        <v>0</v>
      </c>
      <c r="AE313" s="803">
        <v>76</v>
      </c>
    </row>
    <row r="314" spans="1:31" s="841" customFormat="1" ht="51" hidden="1" customHeight="1">
      <c r="A314" s="836" t="s">
        <v>633</v>
      </c>
      <c r="B314" s="837" t="s">
        <v>1248</v>
      </c>
      <c r="C314" s="838">
        <v>271</v>
      </c>
      <c r="D314" s="839"/>
      <c r="E314" s="839"/>
      <c r="F314" s="839"/>
      <c r="G314" s="839"/>
      <c r="H314" s="839">
        <v>271</v>
      </c>
      <c r="I314" s="838">
        <v>551</v>
      </c>
      <c r="J314" s="839"/>
      <c r="K314" s="839"/>
      <c r="L314" s="839"/>
      <c r="M314" s="839"/>
      <c r="N314" s="839">
        <v>551</v>
      </c>
      <c r="O314" s="1511"/>
      <c r="P314" s="831">
        <v>551</v>
      </c>
      <c r="Q314" s="831"/>
      <c r="R314" s="831"/>
      <c r="S314" s="831"/>
      <c r="T314" s="831"/>
      <c r="U314" s="831"/>
      <c r="V314" s="831"/>
      <c r="W314" s="831"/>
      <c r="X314" s="831"/>
      <c r="Y314" s="831"/>
      <c r="Z314" s="831">
        <v>551</v>
      </c>
      <c r="AA314" s="831"/>
      <c r="AB314" s="831"/>
      <c r="AC314" s="831"/>
      <c r="AD314" s="803">
        <v>0</v>
      </c>
      <c r="AE314" s="803">
        <v>280</v>
      </c>
    </row>
    <row r="315" spans="1:31" s="841" customFormat="1" ht="51" hidden="1" customHeight="1">
      <c r="A315" s="836" t="s">
        <v>633</v>
      </c>
      <c r="B315" s="837" t="s">
        <v>1249</v>
      </c>
      <c r="C315" s="838">
        <v>6000</v>
      </c>
      <c r="D315" s="839"/>
      <c r="E315" s="839"/>
      <c r="F315" s="839"/>
      <c r="G315" s="839">
        <v>6000</v>
      </c>
      <c r="H315" s="839"/>
      <c r="I315" s="838">
        <v>11000</v>
      </c>
      <c r="J315" s="839"/>
      <c r="K315" s="839"/>
      <c r="L315" s="839"/>
      <c r="M315" s="839"/>
      <c r="N315" s="839">
        <v>11000</v>
      </c>
      <c r="O315" s="845" t="s">
        <v>68</v>
      </c>
      <c r="P315" s="831">
        <v>11000</v>
      </c>
      <c r="Q315" s="831"/>
      <c r="R315" s="831"/>
      <c r="S315" s="831"/>
      <c r="T315" s="831"/>
      <c r="U315" s="831"/>
      <c r="V315" s="831"/>
      <c r="W315" s="831"/>
      <c r="X315" s="831"/>
      <c r="Y315" s="831"/>
      <c r="Z315" s="831">
        <v>11000</v>
      </c>
      <c r="AA315" s="831"/>
      <c r="AB315" s="831"/>
      <c r="AC315" s="831"/>
      <c r="AD315" s="803">
        <v>0</v>
      </c>
      <c r="AE315" s="803">
        <v>11000</v>
      </c>
    </row>
    <row r="316" spans="1:31" s="841" customFormat="1" ht="51" hidden="1" customHeight="1">
      <c r="A316" s="836" t="s">
        <v>633</v>
      </c>
      <c r="B316" s="837" t="s">
        <v>1250</v>
      </c>
      <c r="C316" s="838"/>
      <c r="D316" s="839"/>
      <c r="E316" s="839"/>
      <c r="F316" s="839"/>
      <c r="G316" s="839"/>
      <c r="H316" s="839"/>
      <c r="I316" s="838">
        <v>10594</v>
      </c>
      <c r="J316" s="839"/>
      <c r="K316" s="839"/>
      <c r="L316" s="839"/>
      <c r="M316" s="839"/>
      <c r="N316" s="839">
        <v>10594</v>
      </c>
      <c r="O316" s="845" t="s">
        <v>459</v>
      </c>
      <c r="P316" s="831">
        <v>10594</v>
      </c>
      <c r="Q316" s="831"/>
      <c r="R316" s="831"/>
      <c r="S316" s="831"/>
      <c r="T316" s="831"/>
      <c r="U316" s="831"/>
      <c r="V316" s="831"/>
      <c r="W316" s="831"/>
      <c r="X316" s="831"/>
      <c r="Y316" s="831"/>
      <c r="Z316" s="831">
        <v>10594</v>
      </c>
      <c r="AA316" s="831"/>
      <c r="AB316" s="831"/>
      <c r="AC316" s="831"/>
      <c r="AD316" s="803">
        <v>0</v>
      </c>
      <c r="AE316" s="803">
        <v>10594</v>
      </c>
    </row>
    <row r="317" spans="1:31" ht="33" customHeight="1">
      <c r="A317" s="834">
        <v>2</v>
      </c>
      <c r="B317" s="835" t="s">
        <v>1251</v>
      </c>
      <c r="C317" s="826">
        <v>30000</v>
      </c>
      <c r="D317" s="825"/>
      <c r="E317" s="825"/>
      <c r="F317" s="825"/>
      <c r="G317" s="825"/>
      <c r="H317" s="825">
        <v>30000</v>
      </c>
      <c r="I317" s="826">
        <v>60000</v>
      </c>
      <c r="J317" s="825"/>
      <c r="K317" s="825"/>
      <c r="L317" s="825"/>
      <c r="M317" s="825"/>
      <c r="N317" s="825">
        <v>60000</v>
      </c>
      <c r="O317" s="827"/>
      <c r="P317" s="828">
        <v>60000</v>
      </c>
      <c r="Q317" s="828"/>
      <c r="R317" s="828"/>
      <c r="S317" s="828"/>
      <c r="T317" s="828"/>
      <c r="U317" s="828"/>
      <c r="V317" s="828"/>
      <c r="W317" s="828"/>
      <c r="X317" s="828"/>
      <c r="Y317" s="828"/>
      <c r="Z317" s="828">
        <v>60000</v>
      </c>
      <c r="AA317" s="828"/>
      <c r="AB317" s="828"/>
      <c r="AC317" s="828"/>
      <c r="AD317" s="801">
        <v>0</v>
      </c>
      <c r="AE317" s="801">
        <v>30000</v>
      </c>
    </row>
    <row r="318" spans="1:31" s="841" customFormat="1" ht="42" customHeight="1">
      <c r="A318" s="836"/>
      <c r="B318" s="846" t="s">
        <v>1252</v>
      </c>
      <c r="C318" s="838">
        <v>3300</v>
      </c>
      <c r="D318" s="839"/>
      <c r="E318" s="839"/>
      <c r="F318" s="839"/>
      <c r="G318" s="839"/>
      <c r="H318" s="839">
        <v>3300</v>
      </c>
      <c r="I318" s="838">
        <v>7000</v>
      </c>
      <c r="J318" s="839"/>
      <c r="K318" s="839"/>
      <c r="L318" s="839"/>
      <c r="M318" s="839"/>
      <c r="N318" s="839">
        <v>7000</v>
      </c>
      <c r="O318" s="840" t="s">
        <v>1193</v>
      </c>
      <c r="P318" s="831">
        <v>7000</v>
      </c>
      <c r="Q318" s="831"/>
      <c r="R318" s="831"/>
      <c r="S318" s="831"/>
      <c r="T318" s="831"/>
      <c r="U318" s="831"/>
      <c r="V318" s="831"/>
      <c r="W318" s="831"/>
      <c r="X318" s="831"/>
      <c r="Y318" s="831"/>
      <c r="Z318" s="831">
        <v>7000</v>
      </c>
      <c r="AA318" s="831"/>
      <c r="AB318" s="831"/>
      <c r="AC318" s="831"/>
      <c r="AD318" s="803">
        <v>0</v>
      </c>
      <c r="AE318" s="803">
        <v>3700</v>
      </c>
    </row>
    <row r="319" spans="1:31" s="841" customFormat="1" ht="25.5">
      <c r="A319" s="836"/>
      <c r="B319" s="846" t="s">
        <v>1253</v>
      </c>
      <c r="C319" s="838"/>
      <c r="D319" s="839"/>
      <c r="E319" s="839"/>
      <c r="F319" s="839"/>
      <c r="G319" s="839"/>
      <c r="H319" s="839"/>
      <c r="I319" s="838"/>
      <c r="J319" s="839"/>
      <c r="K319" s="839"/>
      <c r="L319" s="839"/>
      <c r="M319" s="839"/>
      <c r="N319" s="839"/>
      <c r="O319" s="840"/>
      <c r="P319" s="831">
        <v>30000</v>
      </c>
      <c r="Q319" s="831"/>
      <c r="R319" s="831"/>
      <c r="S319" s="831"/>
      <c r="T319" s="831"/>
      <c r="U319" s="831"/>
      <c r="V319" s="831"/>
      <c r="W319" s="831"/>
      <c r="X319" s="831"/>
      <c r="Y319" s="831"/>
      <c r="Z319" s="831">
        <v>30000</v>
      </c>
      <c r="AA319" s="831"/>
      <c r="AB319" s="831"/>
      <c r="AC319" s="831"/>
      <c r="AD319" s="803"/>
      <c r="AE319" s="803"/>
    </row>
    <row r="320" spans="1:31" s="820" customFormat="1" ht="38.25" hidden="1">
      <c r="A320" s="833">
        <v>3</v>
      </c>
      <c r="B320" s="822" t="s">
        <v>1254</v>
      </c>
      <c r="C320" s="823">
        <v>2500</v>
      </c>
      <c r="D320" s="832"/>
      <c r="E320" s="832"/>
      <c r="F320" s="832"/>
      <c r="G320" s="832"/>
      <c r="H320" s="832">
        <v>2500</v>
      </c>
      <c r="I320" s="823">
        <v>0</v>
      </c>
      <c r="J320" s="832"/>
      <c r="K320" s="832"/>
      <c r="L320" s="832"/>
      <c r="M320" s="832"/>
      <c r="N320" s="832"/>
      <c r="O320" s="818"/>
      <c r="P320" s="828">
        <v>0</v>
      </c>
      <c r="Q320" s="830"/>
      <c r="R320" s="830"/>
      <c r="S320" s="830"/>
      <c r="T320" s="830"/>
      <c r="U320" s="830"/>
      <c r="V320" s="830"/>
      <c r="W320" s="830"/>
      <c r="X320" s="830"/>
      <c r="Y320" s="830"/>
      <c r="Z320" s="830">
        <v>0</v>
      </c>
      <c r="AA320" s="830"/>
      <c r="AB320" s="830"/>
      <c r="AC320" s="830"/>
      <c r="AD320" s="819">
        <v>0</v>
      </c>
      <c r="AE320" s="819">
        <v>-2500</v>
      </c>
    </row>
    <row r="321" spans="1:31" ht="38.25">
      <c r="A321" s="834">
        <v>3</v>
      </c>
      <c r="B321" s="835" t="s">
        <v>1255</v>
      </c>
      <c r="C321" s="826">
        <v>1500</v>
      </c>
      <c r="D321" s="825"/>
      <c r="E321" s="825"/>
      <c r="F321" s="825"/>
      <c r="G321" s="825"/>
      <c r="H321" s="825">
        <v>1500</v>
      </c>
      <c r="I321" s="826">
        <v>1500</v>
      </c>
      <c r="J321" s="825"/>
      <c r="K321" s="825"/>
      <c r="L321" s="825"/>
      <c r="M321" s="825"/>
      <c r="N321" s="825">
        <v>1500</v>
      </c>
      <c r="O321" s="827" t="s">
        <v>68</v>
      </c>
      <c r="P321" s="828">
        <v>1500</v>
      </c>
      <c r="Q321" s="828"/>
      <c r="R321" s="828"/>
      <c r="S321" s="828"/>
      <c r="T321" s="828"/>
      <c r="U321" s="828"/>
      <c r="V321" s="828"/>
      <c r="W321" s="828"/>
      <c r="X321" s="828"/>
      <c r="Y321" s="828"/>
      <c r="Z321" s="828">
        <v>1500</v>
      </c>
      <c r="AA321" s="828"/>
      <c r="AB321" s="828"/>
      <c r="AC321" s="828"/>
      <c r="AD321" s="801">
        <v>0</v>
      </c>
      <c r="AE321" s="801">
        <v>0</v>
      </c>
    </row>
    <row r="322" spans="1:31" ht="19.5" customHeight="1">
      <c r="A322" s="834">
        <v>4</v>
      </c>
      <c r="B322" s="835" t="s">
        <v>1256</v>
      </c>
      <c r="C322" s="826">
        <v>150000</v>
      </c>
      <c r="D322" s="825"/>
      <c r="E322" s="825"/>
      <c r="F322" s="825"/>
      <c r="G322" s="825"/>
      <c r="H322" s="825">
        <v>150000</v>
      </c>
      <c r="I322" s="826">
        <v>140000</v>
      </c>
      <c r="J322" s="825"/>
      <c r="K322" s="825"/>
      <c r="L322" s="825"/>
      <c r="M322" s="825"/>
      <c r="N322" s="825">
        <v>140000</v>
      </c>
      <c r="O322" s="827"/>
      <c r="P322" s="828">
        <v>140000</v>
      </c>
      <c r="Q322" s="828"/>
      <c r="R322" s="828"/>
      <c r="S322" s="828"/>
      <c r="T322" s="828"/>
      <c r="U322" s="828"/>
      <c r="V322" s="828"/>
      <c r="W322" s="828"/>
      <c r="X322" s="828"/>
      <c r="Y322" s="828"/>
      <c r="Z322" s="828">
        <v>140000</v>
      </c>
      <c r="AA322" s="828"/>
      <c r="AB322" s="828"/>
      <c r="AC322" s="828"/>
      <c r="AD322" s="801">
        <v>0</v>
      </c>
      <c r="AE322" s="801">
        <v>-10000</v>
      </c>
    </row>
    <row r="323" spans="1:31" s="841" customFormat="1" ht="19.5" hidden="1" customHeight="1">
      <c r="A323" s="836" t="s">
        <v>633</v>
      </c>
      <c r="B323" s="846" t="s">
        <v>1257</v>
      </c>
      <c r="C323" s="838">
        <v>138000</v>
      </c>
      <c r="D323" s="839"/>
      <c r="E323" s="839"/>
      <c r="F323" s="839"/>
      <c r="G323" s="839"/>
      <c r="H323" s="839">
        <v>138000</v>
      </c>
      <c r="I323" s="838">
        <v>129300</v>
      </c>
      <c r="J323" s="839"/>
      <c r="K323" s="839"/>
      <c r="L323" s="839"/>
      <c r="M323" s="839"/>
      <c r="N323" s="839">
        <v>129300</v>
      </c>
      <c r="O323" s="840" t="s">
        <v>1258</v>
      </c>
      <c r="P323" s="831">
        <v>129300</v>
      </c>
      <c r="Q323" s="831"/>
      <c r="R323" s="831"/>
      <c r="S323" s="831"/>
      <c r="T323" s="831"/>
      <c r="U323" s="831"/>
      <c r="V323" s="831"/>
      <c r="W323" s="831"/>
      <c r="X323" s="831"/>
      <c r="Y323" s="831"/>
      <c r="Z323" s="831">
        <v>129300</v>
      </c>
      <c r="AA323" s="831"/>
      <c r="AB323" s="831"/>
      <c r="AC323" s="831"/>
      <c r="AD323" s="803">
        <v>0</v>
      </c>
      <c r="AE323" s="803">
        <v>-8700</v>
      </c>
    </row>
    <row r="324" spans="1:31" s="841" customFormat="1" ht="25.5" hidden="1">
      <c r="A324" s="836" t="s">
        <v>633</v>
      </c>
      <c r="B324" s="846" t="s">
        <v>1259</v>
      </c>
      <c r="C324" s="838">
        <v>12000</v>
      </c>
      <c r="D324" s="839"/>
      <c r="E324" s="839"/>
      <c r="F324" s="839"/>
      <c r="G324" s="839"/>
      <c r="H324" s="839">
        <v>12000</v>
      </c>
      <c r="I324" s="838">
        <v>10700</v>
      </c>
      <c r="J324" s="839"/>
      <c r="K324" s="839"/>
      <c r="L324" s="839"/>
      <c r="M324" s="839"/>
      <c r="N324" s="839">
        <v>10700</v>
      </c>
      <c r="O324" s="840" t="s">
        <v>68</v>
      </c>
      <c r="P324" s="831">
        <v>10700</v>
      </c>
      <c r="Q324" s="831"/>
      <c r="R324" s="831"/>
      <c r="S324" s="831"/>
      <c r="T324" s="831"/>
      <c r="U324" s="831"/>
      <c r="V324" s="831"/>
      <c r="W324" s="831"/>
      <c r="X324" s="831"/>
      <c r="Y324" s="831"/>
      <c r="Z324" s="831">
        <v>10700</v>
      </c>
      <c r="AA324" s="831"/>
      <c r="AB324" s="831"/>
      <c r="AC324" s="831"/>
      <c r="AD324" s="803">
        <v>0</v>
      </c>
      <c r="AE324" s="803">
        <v>-1300</v>
      </c>
    </row>
    <row r="325" spans="1:31" ht="42.75" customHeight="1">
      <c r="A325" s="834">
        <v>5</v>
      </c>
      <c r="B325" s="835" t="s">
        <v>1260</v>
      </c>
      <c r="C325" s="826">
        <v>0</v>
      </c>
      <c r="D325" s="825"/>
      <c r="E325" s="825"/>
      <c r="F325" s="825"/>
      <c r="G325" s="825"/>
      <c r="H325" s="825"/>
      <c r="I325" s="826">
        <v>7000</v>
      </c>
      <c r="J325" s="825"/>
      <c r="K325" s="825"/>
      <c r="L325" s="825"/>
      <c r="M325" s="825"/>
      <c r="N325" s="825">
        <v>7000</v>
      </c>
      <c r="O325" s="1512" t="s">
        <v>1192</v>
      </c>
      <c r="P325" s="828">
        <v>7000</v>
      </c>
      <c r="Q325" s="828"/>
      <c r="R325" s="828"/>
      <c r="S325" s="828"/>
      <c r="T325" s="828"/>
      <c r="U325" s="828"/>
      <c r="V325" s="828"/>
      <c r="W325" s="828"/>
      <c r="X325" s="828"/>
      <c r="Y325" s="828"/>
      <c r="Z325" s="828">
        <v>7000</v>
      </c>
      <c r="AA325" s="828"/>
      <c r="AB325" s="828"/>
      <c r="AC325" s="828"/>
      <c r="AD325" s="801">
        <v>0</v>
      </c>
      <c r="AE325" s="801">
        <v>7000</v>
      </c>
    </row>
    <row r="326" spans="1:31" ht="81" customHeight="1">
      <c r="A326" s="834">
        <v>6</v>
      </c>
      <c r="B326" s="835" t="s">
        <v>1261</v>
      </c>
      <c r="C326" s="826"/>
      <c r="D326" s="825"/>
      <c r="E326" s="825"/>
      <c r="F326" s="825"/>
      <c r="G326" s="825"/>
      <c r="H326" s="825"/>
      <c r="I326" s="826">
        <v>3000</v>
      </c>
      <c r="J326" s="825"/>
      <c r="K326" s="825"/>
      <c r="L326" s="825"/>
      <c r="M326" s="825"/>
      <c r="N326" s="825">
        <v>3000</v>
      </c>
      <c r="O326" s="1513"/>
      <c r="P326" s="828">
        <v>3000</v>
      </c>
      <c r="Q326" s="828"/>
      <c r="R326" s="828"/>
      <c r="S326" s="828"/>
      <c r="T326" s="828"/>
      <c r="U326" s="828"/>
      <c r="V326" s="828"/>
      <c r="W326" s="828"/>
      <c r="X326" s="828"/>
      <c r="Y326" s="828"/>
      <c r="Z326" s="828">
        <v>3000</v>
      </c>
      <c r="AA326" s="828"/>
      <c r="AB326" s="828"/>
      <c r="AC326" s="828"/>
      <c r="AD326" s="801">
        <v>0</v>
      </c>
      <c r="AE326" s="801">
        <v>3000</v>
      </c>
    </row>
    <row r="327" spans="1:31" ht="28.5" customHeight="1">
      <c r="A327" s="834">
        <v>7</v>
      </c>
      <c r="B327" s="835" t="s">
        <v>1262</v>
      </c>
      <c r="C327" s="826">
        <v>15500</v>
      </c>
      <c r="D327" s="825"/>
      <c r="E327" s="825"/>
      <c r="F327" s="825"/>
      <c r="G327" s="825"/>
      <c r="H327" s="825">
        <v>15500</v>
      </c>
      <c r="I327" s="825">
        <v>11516</v>
      </c>
      <c r="J327" s="825">
        <v>0</v>
      </c>
      <c r="K327" s="825">
        <v>0</v>
      </c>
      <c r="L327" s="825">
        <v>0</v>
      </c>
      <c r="M327" s="825">
        <v>0</v>
      </c>
      <c r="N327" s="825">
        <v>11516</v>
      </c>
      <c r="O327" s="1513"/>
      <c r="P327" s="828">
        <v>11516</v>
      </c>
      <c r="Q327" s="828"/>
      <c r="R327" s="828"/>
      <c r="S327" s="828"/>
      <c r="T327" s="828"/>
      <c r="U327" s="828"/>
      <c r="V327" s="828"/>
      <c r="W327" s="828"/>
      <c r="X327" s="828"/>
      <c r="Y327" s="828"/>
      <c r="Z327" s="828">
        <v>11516</v>
      </c>
      <c r="AA327" s="828"/>
      <c r="AB327" s="828"/>
      <c r="AC327" s="828"/>
      <c r="AD327" s="801">
        <v>0</v>
      </c>
      <c r="AE327" s="801">
        <v>-3984</v>
      </c>
    </row>
    <row r="328" spans="1:31" ht="15" hidden="1" customHeight="1">
      <c r="A328" s="834" t="s">
        <v>633</v>
      </c>
      <c r="B328" s="835" t="s">
        <v>1263</v>
      </c>
      <c r="C328" s="826"/>
      <c r="D328" s="825"/>
      <c r="E328" s="825"/>
      <c r="F328" s="825"/>
      <c r="G328" s="825"/>
      <c r="H328" s="825"/>
      <c r="I328" s="826">
        <v>6891</v>
      </c>
      <c r="J328" s="825"/>
      <c r="K328" s="825"/>
      <c r="L328" s="825"/>
      <c r="M328" s="825"/>
      <c r="N328" s="825">
        <v>6891</v>
      </c>
      <c r="O328" s="1513"/>
      <c r="P328" s="828">
        <v>6891</v>
      </c>
      <c r="Q328" s="828"/>
      <c r="R328" s="828"/>
      <c r="S328" s="828"/>
      <c r="T328" s="828"/>
      <c r="U328" s="828"/>
      <c r="V328" s="828"/>
      <c r="W328" s="828"/>
      <c r="X328" s="828"/>
      <c r="Y328" s="828"/>
      <c r="Z328" s="828">
        <v>6891</v>
      </c>
      <c r="AA328" s="828"/>
      <c r="AB328" s="828"/>
      <c r="AC328" s="828"/>
      <c r="AD328" s="801">
        <v>0</v>
      </c>
      <c r="AE328" s="801">
        <v>6891</v>
      </c>
    </row>
    <row r="329" spans="1:31" ht="63.75" hidden="1">
      <c r="A329" s="834" t="s">
        <v>633</v>
      </c>
      <c r="B329" s="835" t="s">
        <v>1264</v>
      </c>
      <c r="C329" s="826"/>
      <c r="D329" s="825"/>
      <c r="E329" s="825"/>
      <c r="F329" s="825"/>
      <c r="G329" s="825"/>
      <c r="H329" s="825"/>
      <c r="I329" s="826">
        <v>455</v>
      </c>
      <c r="J329" s="825"/>
      <c r="K329" s="825"/>
      <c r="L329" s="825"/>
      <c r="M329" s="825"/>
      <c r="N329" s="825">
        <v>455</v>
      </c>
      <c r="O329" s="1513"/>
      <c r="P329" s="828">
        <v>455</v>
      </c>
      <c r="Q329" s="828"/>
      <c r="R329" s="828"/>
      <c r="S329" s="828"/>
      <c r="T329" s="828"/>
      <c r="U329" s="828"/>
      <c r="V329" s="828"/>
      <c r="W329" s="828"/>
      <c r="X329" s="828"/>
      <c r="Y329" s="828"/>
      <c r="Z329" s="828">
        <v>455</v>
      </c>
      <c r="AA329" s="828"/>
      <c r="AB329" s="828"/>
      <c r="AC329" s="828"/>
      <c r="AD329" s="801">
        <v>0</v>
      </c>
      <c r="AE329" s="801">
        <v>455</v>
      </c>
    </row>
    <row r="330" spans="1:31" ht="63.75" hidden="1">
      <c r="A330" s="834" t="s">
        <v>633</v>
      </c>
      <c r="B330" s="835" t="s">
        <v>1265</v>
      </c>
      <c r="C330" s="826"/>
      <c r="D330" s="825"/>
      <c r="E330" s="825"/>
      <c r="F330" s="825"/>
      <c r="G330" s="825"/>
      <c r="H330" s="825"/>
      <c r="I330" s="826">
        <v>2918</v>
      </c>
      <c r="J330" s="825"/>
      <c r="K330" s="825"/>
      <c r="L330" s="825"/>
      <c r="M330" s="825"/>
      <c r="N330" s="825">
        <v>2918</v>
      </c>
      <c r="O330" s="1513"/>
      <c r="P330" s="828">
        <v>2918</v>
      </c>
      <c r="Q330" s="828"/>
      <c r="R330" s="828"/>
      <c r="S330" s="828"/>
      <c r="T330" s="828"/>
      <c r="U330" s="828"/>
      <c r="V330" s="828"/>
      <c r="W330" s="828"/>
      <c r="X330" s="828"/>
      <c r="Y330" s="828"/>
      <c r="Z330" s="828">
        <v>2918</v>
      </c>
      <c r="AA330" s="828"/>
      <c r="AB330" s="828"/>
      <c r="AC330" s="828"/>
      <c r="AD330" s="801">
        <v>0</v>
      </c>
      <c r="AE330" s="801">
        <v>2918</v>
      </c>
    </row>
    <row r="331" spans="1:31" ht="63.75" hidden="1">
      <c r="A331" s="834" t="s">
        <v>633</v>
      </c>
      <c r="B331" s="835" t="s">
        <v>1266</v>
      </c>
      <c r="C331" s="826"/>
      <c r="D331" s="825"/>
      <c r="E331" s="825"/>
      <c r="F331" s="825"/>
      <c r="G331" s="825"/>
      <c r="H331" s="825"/>
      <c r="I331" s="826">
        <v>1252</v>
      </c>
      <c r="J331" s="825"/>
      <c r="K331" s="825"/>
      <c r="L331" s="825"/>
      <c r="M331" s="825"/>
      <c r="N331" s="825">
        <v>1252</v>
      </c>
      <c r="O331" s="1513"/>
      <c r="P331" s="828">
        <v>1252</v>
      </c>
      <c r="Q331" s="828"/>
      <c r="R331" s="828"/>
      <c r="S331" s="828"/>
      <c r="T331" s="828"/>
      <c r="U331" s="828"/>
      <c r="V331" s="828"/>
      <c r="W331" s="828"/>
      <c r="X331" s="828"/>
      <c r="Y331" s="828"/>
      <c r="Z331" s="828">
        <v>1252</v>
      </c>
      <c r="AA331" s="828"/>
      <c r="AB331" s="828"/>
      <c r="AC331" s="828"/>
      <c r="AD331" s="801">
        <v>0</v>
      </c>
      <c r="AE331" s="801">
        <v>1252</v>
      </c>
    </row>
    <row r="332" spans="1:31" ht="42" customHeight="1">
      <c r="A332" s="834">
        <v>8</v>
      </c>
      <c r="B332" s="835" t="s">
        <v>1267</v>
      </c>
      <c r="C332" s="826"/>
      <c r="D332" s="825"/>
      <c r="E332" s="825"/>
      <c r="F332" s="825"/>
      <c r="G332" s="825"/>
      <c r="H332" s="825"/>
      <c r="I332" s="826">
        <v>787</v>
      </c>
      <c r="J332" s="825"/>
      <c r="K332" s="825"/>
      <c r="L332" s="825"/>
      <c r="M332" s="825"/>
      <c r="N332" s="825">
        <v>787</v>
      </c>
      <c r="O332" s="1513"/>
      <c r="P332" s="828">
        <v>787</v>
      </c>
      <c r="Q332" s="828"/>
      <c r="R332" s="828"/>
      <c r="S332" s="828"/>
      <c r="T332" s="828"/>
      <c r="U332" s="828"/>
      <c r="V332" s="828"/>
      <c r="W332" s="828"/>
      <c r="X332" s="828"/>
      <c r="Y332" s="828"/>
      <c r="Z332" s="828">
        <v>787</v>
      </c>
      <c r="AA332" s="828"/>
      <c r="AB332" s="828"/>
      <c r="AC332" s="828"/>
      <c r="AD332" s="801">
        <v>0</v>
      </c>
      <c r="AE332" s="801">
        <v>787</v>
      </c>
    </row>
    <row r="333" spans="1:31" ht="38.25">
      <c r="A333" s="834">
        <v>9</v>
      </c>
      <c r="B333" s="835" t="s">
        <v>1268</v>
      </c>
      <c r="C333" s="825">
        <v>336</v>
      </c>
      <c r="D333" s="825">
        <v>0</v>
      </c>
      <c r="E333" s="825">
        <v>0</v>
      </c>
      <c r="F333" s="825">
        <v>0</v>
      </c>
      <c r="G333" s="825">
        <v>0</v>
      </c>
      <c r="H333" s="825">
        <v>336</v>
      </c>
      <c r="I333" s="825">
        <v>363</v>
      </c>
      <c r="J333" s="825">
        <v>0</v>
      </c>
      <c r="K333" s="825">
        <v>0</v>
      </c>
      <c r="L333" s="825">
        <v>0</v>
      </c>
      <c r="M333" s="825">
        <v>0</v>
      </c>
      <c r="N333" s="825">
        <v>363</v>
      </c>
      <c r="O333" s="1513"/>
      <c r="P333" s="828">
        <v>363</v>
      </c>
      <c r="Q333" s="828"/>
      <c r="R333" s="828"/>
      <c r="S333" s="828"/>
      <c r="T333" s="828"/>
      <c r="U333" s="828"/>
      <c r="V333" s="828"/>
      <c r="W333" s="828"/>
      <c r="X333" s="828"/>
      <c r="Y333" s="828"/>
      <c r="Z333" s="828">
        <v>363</v>
      </c>
      <c r="AA333" s="828"/>
      <c r="AB333" s="828"/>
      <c r="AC333" s="828"/>
      <c r="AD333" s="801">
        <v>0</v>
      </c>
      <c r="AE333" s="801">
        <v>27</v>
      </c>
    </row>
    <row r="334" spans="1:31" ht="25.5" hidden="1">
      <c r="A334" s="834" t="s">
        <v>633</v>
      </c>
      <c r="B334" s="835" t="s">
        <v>1269</v>
      </c>
      <c r="C334" s="826">
        <v>228</v>
      </c>
      <c r="D334" s="825"/>
      <c r="E334" s="825"/>
      <c r="F334" s="825"/>
      <c r="G334" s="825"/>
      <c r="H334" s="825">
        <v>228</v>
      </c>
      <c r="I334" s="826">
        <v>211</v>
      </c>
      <c r="J334" s="825"/>
      <c r="K334" s="825"/>
      <c r="L334" s="825"/>
      <c r="M334" s="825"/>
      <c r="N334" s="825">
        <v>211</v>
      </c>
      <c r="O334" s="1513"/>
      <c r="P334" s="828">
        <v>211</v>
      </c>
      <c r="Q334" s="828"/>
      <c r="R334" s="828"/>
      <c r="S334" s="828"/>
      <c r="T334" s="828"/>
      <c r="U334" s="828"/>
      <c r="V334" s="828"/>
      <c r="W334" s="828"/>
      <c r="X334" s="828"/>
      <c r="Y334" s="828"/>
      <c r="Z334" s="830">
        <v>211</v>
      </c>
      <c r="AA334" s="828"/>
      <c r="AB334" s="828"/>
      <c r="AC334" s="828"/>
      <c r="AD334" s="819">
        <v>0</v>
      </c>
      <c r="AE334" s="819">
        <v>-17</v>
      </c>
    </row>
    <row r="335" spans="1:31" ht="38.25" hidden="1">
      <c r="A335" s="834" t="s">
        <v>633</v>
      </c>
      <c r="B335" s="835" t="s">
        <v>1270</v>
      </c>
      <c r="C335" s="826">
        <v>108</v>
      </c>
      <c r="D335" s="825"/>
      <c r="E335" s="825"/>
      <c r="F335" s="825"/>
      <c r="G335" s="825"/>
      <c r="H335" s="825">
        <v>108</v>
      </c>
      <c r="I335" s="826">
        <v>152</v>
      </c>
      <c r="J335" s="825"/>
      <c r="K335" s="825"/>
      <c r="L335" s="825"/>
      <c r="M335" s="825"/>
      <c r="N335" s="825">
        <v>152</v>
      </c>
      <c r="O335" s="1513"/>
      <c r="P335" s="828">
        <v>152</v>
      </c>
      <c r="Q335" s="828"/>
      <c r="R335" s="828"/>
      <c r="S335" s="828"/>
      <c r="T335" s="828"/>
      <c r="U335" s="828"/>
      <c r="V335" s="828"/>
      <c r="W335" s="828"/>
      <c r="X335" s="828"/>
      <c r="Y335" s="828"/>
      <c r="Z335" s="830">
        <v>152</v>
      </c>
      <c r="AA335" s="828"/>
      <c r="AB335" s="828"/>
      <c r="AC335" s="828"/>
      <c r="AD335" s="819">
        <v>0</v>
      </c>
      <c r="AE335" s="819">
        <v>44</v>
      </c>
    </row>
    <row r="336" spans="1:31" ht="63.75">
      <c r="A336" s="834">
        <v>10</v>
      </c>
      <c r="B336" s="835" t="s">
        <v>1271</v>
      </c>
      <c r="C336" s="826">
        <v>20000</v>
      </c>
      <c r="D336" s="825"/>
      <c r="E336" s="825"/>
      <c r="F336" s="825"/>
      <c r="G336" s="825"/>
      <c r="H336" s="825">
        <v>20000</v>
      </c>
      <c r="I336" s="826">
        <v>20000</v>
      </c>
      <c r="J336" s="825"/>
      <c r="K336" s="825"/>
      <c r="L336" s="825"/>
      <c r="M336" s="825"/>
      <c r="N336" s="825">
        <v>20000</v>
      </c>
      <c r="O336" s="1513"/>
      <c r="P336" s="828">
        <v>20000</v>
      </c>
      <c r="Q336" s="828"/>
      <c r="R336" s="828"/>
      <c r="S336" s="828"/>
      <c r="T336" s="828"/>
      <c r="U336" s="828"/>
      <c r="V336" s="828"/>
      <c r="W336" s="828"/>
      <c r="X336" s="828"/>
      <c r="Y336" s="828"/>
      <c r="Z336" s="828">
        <v>20000</v>
      </c>
      <c r="AA336" s="828"/>
      <c r="AB336" s="828"/>
      <c r="AC336" s="828"/>
      <c r="AD336" s="801">
        <v>0</v>
      </c>
      <c r="AE336" s="801">
        <v>0</v>
      </c>
    </row>
    <row r="337" spans="1:31" ht="51">
      <c r="A337" s="834">
        <v>11</v>
      </c>
      <c r="B337" s="835" t="s">
        <v>1272</v>
      </c>
      <c r="C337" s="826"/>
      <c r="D337" s="825"/>
      <c r="E337" s="825"/>
      <c r="F337" s="825"/>
      <c r="G337" s="825"/>
      <c r="H337" s="825"/>
      <c r="I337" s="826">
        <v>14500</v>
      </c>
      <c r="J337" s="825"/>
      <c r="K337" s="825"/>
      <c r="L337" s="825"/>
      <c r="M337" s="825"/>
      <c r="N337" s="825">
        <v>14500</v>
      </c>
      <c r="O337" s="1513"/>
      <c r="P337" s="828">
        <v>14500</v>
      </c>
      <c r="Q337" s="828"/>
      <c r="R337" s="828"/>
      <c r="S337" s="828"/>
      <c r="T337" s="828"/>
      <c r="U337" s="828"/>
      <c r="V337" s="828"/>
      <c r="W337" s="828"/>
      <c r="X337" s="828"/>
      <c r="Y337" s="828"/>
      <c r="Z337" s="828">
        <v>14500</v>
      </c>
      <c r="AA337" s="828"/>
      <c r="AB337" s="828"/>
      <c r="AC337" s="828"/>
      <c r="AD337" s="801">
        <v>0</v>
      </c>
      <c r="AE337" s="801">
        <v>14500</v>
      </c>
    </row>
    <row r="338" spans="1:31" ht="20.25" customHeight="1">
      <c r="A338" s="834">
        <v>12</v>
      </c>
      <c r="B338" s="835" t="s">
        <v>1273</v>
      </c>
      <c r="C338" s="826">
        <v>2500</v>
      </c>
      <c r="D338" s="825"/>
      <c r="E338" s="825"/>
      <c r="F338" s="825"/>
      <c r="G338" s="825"/>
      <c r="H338" s="825">
        <v>2500</v>
      </c>
      <c r="I338" s="826">
        <v>3500</v>
      </c>
      <c r="J338" s="825"/>
      <c r="K338" s="825"/>
      <c r="L338" s="825"/>
      <c r="M338" s="825"/>
      <c r="N338" s="825">
        <v>3500</v>
      </c>
      <c r="O338" s="1513"/>
      <c r="P338" s="828">
        <v>3500</v>
      </c>
      <c r="Q338" s="825"/>
      <c r="R338" s="825"/>
      <c r="S338" s="825"/>
      <c r="T338" s="825"/>
      <c r="U338" s="825"/>
      <c r="V338" s="825"/>
      <c r="W338" s="825"/>
      <c r="X338" s="825"/>
      <c r="Y338" s="825"/>
      <c r="Z338" s="828">
        <v>3500</v>
      </c>
      <c r="AA338" s="825"/>
      <c r="AB338" s="825"/>
      <c r="AC338" s="825"/>
      <c r="AD338" s="801">
        <v>0</v>
      </c>
      <c r="AE338" s="801">
        <v>1000</v>
      </c>
    </row>
    <row r="339" spans="1:31" ht="27" customHeight="1">
      <c r="A339" s="834">
        <v>13</v>
      </c>
      <c r="B339" s="835" t="s">
        <v>1274</v>
      </c>
      <c r="C339" s="825">
        <v>9300</v>
      </c>
      <c r="D339" s="825"/>
      <c r="E339" s="825"/>
      <c r="F339" s="825"/>
      <c r="G339" s="825"/>
      <c r="H339" s="825">
        <v>9300</v>
      </c>
      <c r="I339" s="825">
        <v>8126</v>
      </c>
      <c r="J339" s="825">
        <v>0</v>
      </c>
      <c r="K339" s="825">
        <v>0</v>
      </c>
      <c r="L339" s="825">
        <v>0</v>
      </c>
      <c r="M339" s="825">
        <v>0</v>
      </c>
      <c r="N339" s="825">
        <v>8126</v>
      </c>
      <c r="O339" s="1513"/>
      <c r="P339" s="828">
        <v>8126</v>
      </c>
      <c r="Q339" s="825"/>
      <c r="R339" s="825"/>
      <c r="S339" s="825"/>
      <c r="T339" s="825"/>
      <c r="U339" s="825"/>
      <c r="V339" s="825"/>
      <c r="W339" s="825"/>
      <c r="X339" s="825"/>
      <c r="Y339" s="825"/>
      <c r="Z339" s="828">
        <v>8126</v>
      </c>
      <c r="AA339" s="825"/>
      <c r="AB339" s="825"/>
      <c r="AC339" s="825"/>
      <c r="AD339" s="801">
        <v>0</v>
      </c>
      <c r="AE339" s="801">
        <v>-1174</v>
      </c>
    </row>
    <row r="340" spans="1:31" ht="51" hidden="1">
      <c r="A340" s="834" t="s">
        <v>10</v>
      </c>
      <c r="B340" s="835" t="s">
        <v>1275</v>
      </c>
      <c r="C340" s="826">
        <v>2000</v>
      </c>
      <c r="D340" s="825"/>
      <c r="E340" s="825"/>
      <c r="F340" s="825"/>
      <c r="G340" s="825"/>
      <c r="H340" s="825">
        <v>2000</v>
      </c>
      <c r="I340" s="826">
        <v>2000</v>
      </c>
      <c r="J340" s="825"/>
      <c r="K340" s="825"/>
      <c r="L340" s="825"/>
      <c r="M340" s="825"/>
      <c r="N340" s="825">
        <v>2000</v>
      </c>
      <c r="O340" s="1513"/>
      <c r="P340" s="828">
        <v>2000</v>
      </c>
      <c r="Q340" s="828"/>
      <c r="R340" s="828"/>
      <c r="S340" s="828"/>
      <c r="T340" s="828"/>
      <c r="U340" s="828"/>
      <c r="V340" s="828"/>
      <c r="W340" s="828"/>
      <c r="X340" s="828"/>
      <c r="Y340" s="828"/>
      <c r="Z340" s="830">
        <v>2000</v>
      </c>
      <c r="AA340" s="828"/>
      <c r="AB340" s="828"/>
      <c r="AC340" s="828"/>
      <c r="AD340" s="819">
        <v>0</v>
      </c>
      <c r="AE340" s="819">
        <v>0</v>
      </c>
    </row>
    <row r="341" spans="1:31" ht="25.5" hidden="1">
      <c r="A341" s="834" t="s">
        <v>11</v>
      </c>
      <c r="B341" s="835" t="s">
        <v>1276</v>
      </c>
      <c r="C341" s="826">
        <v>1500</v>
      </c>
      <c r="D341" s="825"/>
      <c r="E341" s="825"/>
      <c r="F341" s="825"/>
      <c r="G341" s="825"/>
      <c r="H341" s="825">
        <v>1500</v>
      </c>
      <c r="I341" s="826">
        <v>2300</v>
      </c>
      <c r="J341" s="825"/>
      <c r="K341" s="825"/>
      <c r="L341" s="825"/>
      <c r="M341" s="825"/>
      <c r="N341" s="825">
        <v>2300</v>
      </c>
      <c r="O341" s="1513"/>
      <c r="P341" s="828">
        <v>2300</v>
      </c>
      <c r="Q341" s="825"/>
      <c r="R341" s="825"/>
      <c r="S341" s="825"/>
      <c r="T341" s="825"/>
      <c r="U341" s="825"/>
      <c r="V341" s="825"/>
      <c r="W341" s="825"/>
      <c r="X341" s="825"/>
      <c r="Y341" s="825"/>
      <c r="Z341" s="830">
        <v>2300</v>
      </c>
      <c r="AA341" s="825"/>
      <c r="AB341" s="825"/>
      <c r="AC341" s="825"/>
      <c r="AD341" s="819">
        <v>0</v>
      </c>
      <c r="AE341" s="819">
        <v>800</v>
      </c>
    </row>
    <row r="342" spans="1:31" hidden="1">
      <c r="A342" s="834" t="s">
        <v>566</v>
      </c>
      <c r="B342" s="835" t="s">
        <v>1277</v>
      </c>
      <c r="C342" s="826">
        <v>3000</v>
      </c>
      <c r="D342" s="825"/>
      <c r="E342" s="825"/>
      <c r="F342" s="825"/>
      <c r="G342" s="825"/>
      <c r="H342" s="825">
        <v>3000</v>
      </c>
      <c r="I342" s="826">
        <v>2800</v>
      </c>
      <c r="J342" s="825"/>
      <c r="K342" s="825"/>
      <c r="L342" s="825"/>
      <c r="M342" s="825"/>
      <c r="N342" s="825">
        <v>2800</v>
      </c>
      <c r="O342" s="1513"/>
      <c r="P342" s="828">
        <v>2800</v>
      </c>
      <c r="Q342" s="825"/>
      <c r="R342" s="825"/>
      <c r="S342" s="825"/>
      <c r="T342" s="825"/>
      <c r="U342" s="825"/>
      <c r="V342" s="825"/>
      <c r="W342" s="825"/>
      <c r="X342" s="825"/>
      <c r="Y342" s="825"/>
      <c r="Z342" s="830">
        <v>2800</v>
      </c>
      <c r="AA342" s="825"/>
      <c r="AB342" s="825"/>
      <c r="AC342" s="825"/>
      <c r="AD342" s="819">
        <v>0</v>
      </c>
      <c r="AE342" s="819">
        <v>-200</v>
      </c>
    </row>
    <row r="343" spans="1:31" ht="25.5" hidden="1">
      <c r="A343" s="834" t="s">
        <v>568</v>
      </c>
      <c r="B343" s="835" t="s">
        <v>1278</v>
      </c>
      <c r="C343" s="826">
        <v>500</v>
      </c>
      <c r="D343" s="825"/>
      <c r="E343" s="825"/>
      <c r="F343" s="825"/>
      <c r="G343" s="825"/>
      <c r="H343" s="825">
        <v>500</v>
      </c>
      <c r="I343" s="826">
        <v>226</v>
      </c>
      <c r="J343" s="825"/>
      <c r="K343" s="825"/>
      <c r="L343" s="825"/>
      <c r="M343" s="825"/>
      <c r="N343" s="825">
        <v>226</v>
      </c>
      <c r="O343" s="1513"/>
      <c r="P343" s="828">
        <v>226</v>
      </c>
      <c r="Q343" s="825"/>
      <c r="R343" s="825"/>
      <c r="S343" s="825"/>
      <c r="T343" s="825"/>
      <c r="U343" s="825"/>
      <c r="V343" s="825"/>
      <c r="W343" s="825"/>
      <c r="X343" s="825"/>
      <c r="Y343" s="825"/>
      <c r="Z343" s="830">
        <v>226</v>
      </c>
      <c r="AA343" s="825"/>
      <c r="AB343" s="825"/>
      <c r="AC343" s="825"/>
      <c r="AD343" s="819">
        <v>0</v>
      </c>
      <c r="AE343" s="819">
        <v>-274</v>
      </c>
    </row>
    <row r="344" spans="1:31" ht="38.25" hidden="1">
      <c r="A344" s="834" t="s">
        <v>571</v>
      </c>
      <c r="B344" s="835" t="s">
        <v>1279</v>
      </c>
      <c r="C344" s="826">
        <v>1000</v>
      </c>
      <c r="D344" s="825"/>
      <c r="E344" s="825"/>
      <c r="F344" s="825"/>
      <c r="G344" s="825"/>
      <c r="H344" s="825">
        <v>1000</v>
      </c>
      <c r="I344" s="826">
        <v>0</v>
      </c>
      <c r="J344" s="825"/>
      <c r="K344" s="825"/>
      <c r="L344" s="825"/>
      <c r="M344" s="825"/>
      <c r="N344" s="825">
        <v>0</v>
      </c>
      <c r="O344" s="1513"/>
      <c r="P344" s="828">
        <v>0</v>
      </c>
      <c r="Q344" s="825"/>
      <c r="R344" s="825"/>
      <c r="S344" s="825"/>
      <c r="T344" s="825"/>
      <c r="U344" s="825"/>
      <c r="V344" s="825"/>
      <c r="W344" s="825"/>
      <c r="X344" s="825"/>
      <c r="Y344" s="825"/>
      <c r="Z344" s="830">
        <v>0</v>
      </c>
      <c r="AA344" s="825"/>
      <c r="AB344" s="825"/>
      <c r="AC344" s="825"/>
      <c r="AD344" s="819">
        <v>0</v>
      </c>
      <c r="AE344" s="819">
        <v>-1000</v>
      </c>
    </row>
    <row r="345" spans="1:31" ht="38.25" hidden="1">
      <c r="A345" s="834" t="s">
        <v>650</v>
      </c>
      <c r="B345" s="835" t="s">
        <v>1280</v>
      </c>
      <c r="C345" s="826">
        <v>800</v>
      </c>
      <c r="D345" s="825"/>
      <c r="E345" s="825"/>
      <c r="F345" s="825"/>
      <c r="G345" s="825"/>
      <c r="H345" s="825">
        <v>800</v>
      </c>
      <c r="I345" s="826">
        <v>800</v>
      </c>
      <c r="J345" s="825"/>
      <c r="K345" s="825"/>
      <c r="L345" s="825"/>
      <c r="M345" s="825"/>
      <c r="N345" s="825">
        <v>800</v>
      </c>
      <c r="O345" s="1513"/>
      <c r="P345" s="828">
        <v>800</v>
      </c>
      <c r="Q345" s="828"/>
      <c r="R345" s="828"/>
      <c r="S345" s="828"/>
      <c r="T345" s="828"/>
      <c r="U345" s="828"/>
      <c r="V345" s="828"/>
      <c r="W345" s="828"/>
      <c r="X345" s="828"/>
      <c r="Y345" s="828"/>
      <c r="Z345" s="830">
        <v>800</v>
      </c>
      <c r="AA345" s="828"/>
      <c r="AB345" s="828"/>
      <c r="AC345" s="828"/>
      <c r="AD345" s="819">
        <v>0</v>
      </c>
      <c r="AE345" s="819">
        <v>0</v>
      </c>
    </row>
    <row r="346" spans="1:31" ht="89.25">
      <c r="A346" s="834">
        <v>14</v>
      </c>
      <c r="B346" s="835" t="s">
        <v>1281</v>
      </c>
      <c r="C346" s="826"/>
      <c r="D346" s="825"/>
      <c r="E346" s="825"/>
      <c r="F346" s="825"/>
      <c r="G346" s="825"/>
      <c r="H346" s="825"/>
      <c r="I346" s="826">
        <v>493</v>
      </c>
      <c r="J346" s="825"/>
      <c r="K346" s="825"/>
      <c r="L346" s="825"/>
      <c r="M346" s="825"/>
      <c r="N346" s="825">
        <v>493</v>
      </c>
      <c r="O346" s="1513"/>
      <c r="P346" s="828">
        <v>493</v>
      </c>
      <c r="Q346" s="828"/>
      <c r="R346" s="828"/>
      <c r="S346" s="828"/>
      <c r="T346" s="828"/>
      <c r="U346" s="828"/>
      <c r="V346" s="828"/>
      <c r="W346" s="828"/>
      <c r="X346" s="828"/>
      <c r="Y346" s="828"/>
      <c r="Z346" s="828">
        <v>493</v>
      </c>
      <c r="AA346" s="828"/>
      <c r="AB346" s="828"/>
      <c r="AC346" s="828"/>
      <c r="AD346" s="801">
        <v>0</v>
      </c>
      <c r="AE346" s="801">
        <v>493</v>
      </c>
    </row>
    <row r="347" spans="1:31" ht="25.5">
      <c r="A347" s="834">
        <v>15</v>
      </c>
      <c r="B347" s="835" t="s">
        <v>1282</v>
      </c>
      <c r="C347" s="826">
        <v>54</v>
      </c>
      <c r="D347" s="825"/>
      <c r="E347" s="825"/>
      <c r="F347" s="825"/>
      <c r="G347" s="825"/>
      <c r="H347" s="825">
        <v>54</v>
      </c>
      <c r="I347" s="826">
        <v>28</v>
      </c>
      <c r="J347" s="825"/>
      <c r="K347" s="825"/>
      <c r="L347" s="825"/>
      <c r="M347" s="825"/>
      <c r="N347" s="825">
        <v>28</v>
      </c>
      <c r="O347" s="1513"/>
      <c r="P347" s="828">
        <v>28</v>
      </c>
      <c r="Q347" s="828"/>
      <c r="R347" s="828"/>
      <c r="S347" s="828"/>
      <c r="T347" s="828"/>
      <c r="U347" s="828"/>
      <c r="V347" s="828"/>
      <c r="W347" s="828"/>
      <c r="X347" s="828"/>
      <c r="Y347" s="828"/>
      <c r="Z347" s="828">
        <v>28</v>
      </c>
      <c r="AA347" s="828"/>
      <c r="AB347" s="828"/>
      <c r="AC347" s="828"/>
      <c r="AD347" s="801">
        <v>0</v>
      </c>
      <c r="AE347" s="801">
        <v>-26</v>
      </c>
    </row>
    <row r="348" spans="1:31" ht="22.5" customHeight="1">
      <c r="A348" s="834">
        <v>16</v>
      </c>
      <c r="B348" s="835" t="s">
        <v>1283</v>
      </c>
      <c r="C348" s="826">
        <v>1896.3</v>
      </c>
      <c r="D348" s="825"/>
      <c r="E348" s="825"/>
      <c r="F348" s="825"/>
      <c r="G348" s="825"/>
      <c r="H348" s="825">
        <v>1896.3</v>
      </c>
      <c r="I348" s="826">
        <v>11576</v>
      </c>
      <c r="J348" s="825"/>
      <c r="K348" s="825"/>
      <c r="L348" s="825"/>
      <c r="M348" s="825"/>
      <c r="N348" s="825">
        <v>11576</v>
      </c>
      <c r="O348" s="847" t="s">
        <v>1284</v>
      </c>
      <c r="P348" s="828">
        <v>11576</v>
      </c>
      <c r="Q348" s="825"/>
      <c r="R348" s="825"/>
      <c r="S348" s="825"/>
      <c r="T348" s="825"/>
      <c r="U348" s="825"/>
      <c r="V348" s="825"/>
      <c r="W348" s="825"/>
      <c r="X348" s="825"/>
      <c r="Y348" s="825"/>
      <c r="Z348" s="828">
        <v>11576</v>
      </c>
      <c r="AA348" s="825"/>
      <c r="AB348" s="825"/>
      <c r="AC348" s="825"/>
      <c r="AD348" s="801">
        <v>0</v>
      </c>
      <c r="AE348" s="801">
        <v>9679.7000000000007</v>
      </c>
    </row>
    <row r="349" spans="1:31" ht="42" customHeight="1">
      <c r="A349" s="834">
        <v>17</v>
      </c>
      <c r="B349" s="835" t="s">
        <v>1285</v>
      </c>
      <c r="C349" s="826">
        <v>2500</v>
      </c>
      <c r="D349" s="825"/>
      <c r="E349" s="825"/>
      <c r="F349" s="825"/>
      <c r="G349" s="825"/>
      <c r="H349" s="825">
        <v>2500</v>
      </c>
      <c r="I349" s="826">
        <v>3000</v>
      </c>
      <c r="J349" s="825"/>
      <c r="K349" s="825"/>
      <c r="L349" s="825"/>
      <c r="M349" s="825"/>
      <c r="N349" s="825">
        <v>3000</v>
      </c>
      <c r="O349" s="827" t="s">
        <v>1286</v>
      </c>
      <c r="P349" s="828">
        <v>3000</v>
      </c>
      <c r="Q349" s="828"/>
      <c r="R349" s="828"/>
      <c r="S349" s="828"/>
      <c r="T349" s="828"/>
      <c r="U349" s="828"/>
      <c r="V349" s="828"/>
      <c r="W349" s="828"/>
      <c r="X349" s="828"/>
      <c r="Y349" s="828"/>
      <c r="Z349" s="828">
        <v>3000</v>
      </c>
      <c r="AA349" s="828"/>
      <c r="AB349" s="828"/>
      <c r="AC349" s="828"/>
      <c r="AD349" s="801">
        <v>0</v>
      </c>
      <c r="AE349" s="801">
        <v>500</v>
      </c>
    </row>
    <row r="350" spans="1:31" ht="25.5">
      <c r="A350" s="834">
        <v>18</v>
      </c>
      <c r="B350" s="835" t="s">
        <v>1287</v>
      </c>
      <c r="C350" s="826">
        <v>293410</v>
      </c>
      <c r="D350" s="825"/>
      <c r="E350" s="825"/>
      <c r="F350" s="825"/>
      <c r="G350" s="825"/>
      <c r="H350" s="825">
        <v>293410</v>
      </c>
      <c r="I350" s="826">
        <v>360000</v>
      </c>
      <c r="J350" s="825"/>
      <c r="K350" s="825"/>
      <c r="L350" s="825"/>
      <c r="M350" s="825"/>
      <c r="N350" s="825">
        <v>360000</v>
      </c>
      <c r="O350" s="827"/>
      <c r="P350" s="828">
        <v>150000.481</v>
      </c>
      <c r="Q350" s="828"/>
      <c r="R350" s="828"/>
      <c r="S350" s="828"/>
      <c r="T350" s="828"/>
      <c r="U350" s="828"/>
      <c r="V350" s="828"/>
      <c r="W350" s="828"/>
      <c r="X350" s="828"/>
      <c r="Y350" s="828"/>
      <c r="Z350" s="828">
        <f>P350</f>
        <v>150000.481</v>
      </c>
      <c r="AA350" s="828"/>
      <c r="AB350" s="828"/>
      <c r="AC350" s="828"/>
      <c r="AD350" s="801">
        <v>0</v>
      </c>
      <c r="AE350" s="801">
        <v>66590</v>
      </c>
    </row>
    <row r="351" spans="1:31" s="854" customFormat="1" ht="13.5">
      <c r="A351" s="848"/>
      <c r="B351" s="849" t="s">
        <v>504</v>
      </c>
      <c r="C351" s="850"/>
      <c r="D351" s="851"/>
      <c r="E351" s="851"/>
      <c r="F351" s="851"/>
      <c r="G351" s="851"/>
      <c r="H351" s="851"/>
      <c r="I351" s="850"/>
      <c r="J351" s="851"/>
      <c r="K351" s="851"/>
      <c r="L351" s="851"/>
      <c r="M351" s="851"/>
      <c r="N351" s="851"/>
      <c r="O351" s="852"/>
      <c r="P351" s="831"/>
      <c r="Q351" s="853"/>
      <c r="R351" s="853"/>
      <c r="S351" s="853"/>
      <c r="T351" s="853"/>
      <c r="U351" s="853"/>
      <c r="V351" s="853"/>
      <c r="W351" s="853"/>
      <c r="X351" s="853"/>
      <c r="Y351" s="853"/>
      <c r="Z351" s="853"/>
      <c r="AA351" s="853"/>
      <c r="AB351" s="853"/>
      <c r="AC351" s="853"/>
      <c r="AD351" s="803"/>
      <c r="AE351" s="803"/>
    </row>
    <row r="352" spans="1:31" s="841" customFormat="1" ht="38.25">
      <c r="A352" s="836" t="s">
        <v>633</v>
      </c>
      <c r="B352" s="837" t="s">
        <v>1288</v>
      </c>
      <c r="C352" s="838"/>
      <c r="D352" s="839"/>
      <c r="E352" s="839"/>
      <c r="F352" s="839"/>
      <c r="G352" s="839"/>
      <c r="H352" s="839"/>
      <c r="I352" s="838">
        <v>4605</v>
      </c>
      <c r="J352" s="839"/>
      <c r="K352" s="839"/>
      <c r="L352" s="839"/>
      <c r="M352" s="839"/>
      <c r="N352" s="839">
        <v>4605</v>
      </c>
      <c r="O352" s="840" t="s">
        <v>648</v>
      </c>
      <c r="P352" s="831">
        <v>4605</v>
      </c>
      <c r="Q352" s="831"/>
      <c r="R352" s="831"/>
      <c r="S352" s="831"/>
      <c r="T352" s="831"/>
      <c r="U352" s="831"/>
      <c r="V352" s="831"/>
      <c r="W352" s="831"/>
      <c r="X352" s="831"/>
      <c r="Y352" s="831"/>
      <c r="Z352" s="831">
        <f t="shared" ref="Z352:Z353" si="5">P352</f>
        <v>4605</v>
      </c>
      <c r="AA352" s="831"/>
      <c r="AB352" s="831"/>
      <c r="AC352" s="831"/>
      <c r="AD352" s="819">
        <v>-4605</v>
      </c>
      <c r="AE352" s="819">
        <v>0</v>
      </c>
    </row>
    <row r="353" spans="1:31" s="841" customFormat="1" ht="25.5">
      <c r="A353" s="836" t="s">
        <v>633</v>
      </c>
      <c r="B353" s="837" t="s">
        <v>1289</v>
      </c>
      <c r="C353" s="838"/>
      <c r="D353" s="839"/>
      <c r="E353" s="839"/>
      <c r="F353" s="839"/>
      <c r="G353" s="839"/>
      <c r="H353" s="839"/>
      <c r="I353" s="838">
        <v>180000</v>
      </c>
      <c r="J353" s="839"/>
      <c r="K353" s="839"/>
      <c r="L353" s="839"/>
      <c r="M353" s="839"/>
      <c r="N353" s="839">
        <v>180000</v>
      </c>
      <c r="O353" s="840" t="s">
        <v>1168</v>
      </c>
      <c r="P353" s="831">
        <v>70000</v>
      </c>
      <c r="Q353" s="831"/>
      <c r="R353" s="831"/>
      <c r="S353" s="831"/>
      <c r="T353" s="831"/>
      <c r="U353" s="831"/>
      <c r="V353" s="831"/>
      <c r="W353" s="831"/>
      <c r="X353" s="831"/>
      <c r="Y353" s="831"/>
      <c r="Z353" s="831">
        <f t="shared" si="5"/>
        <v>70000</v>
      </c>
      <c r="AA353" s="831"/>
      <c r="AB353" s="831"/>
      <c r="AC353" s="831"/>
      <c r="AD353" s="819">
        <v>-180000</v>
      </c>
      <c r="AE353" s="819">
        <v>0</v>
      </c>
    </row>
    <row r="354" spans="1:31" ht="95.25" customHeight="1">
      <c r="A354" s="834">
        <v>19</v>
      </c>
      <c r="B354" s="835" t="s">
        <v>1290</v>
      </c>
      <c r="C354" s="826">
        <v>30000</v>
      </c>
      <c r="D354" s="825"/>
      <c r="E354" s="825"/>
      <c r="F354" s="825"/>
      <c r="G354" s="825"/>
      <c r="H354" s="825">
        <v>30000</v>
      </c>
      <c r="I354" s="826">
        <v>20000</v>
      </c>
      <c r="J354" s="825"/>
      <c r="K354" s="825"/>
      <c r="L354" s="825"/>
      <c r="M354" s="825"/>
      <c r="N354" s="825">
        <v>20000</v>
      </c>
      <c r="O354" s="827" t="s">
        <v>1291</v>
      </c>
      <c r="P354" s="828">
        <v>20000</v>
      </c>
      <c r="Q354" s="828"/>
      <c r="R354" s="828"/>
      <c r="S354" s="828"/>
      <c r="T354" s="828"/>
      <c r="U354" s="828"/>
      <c r="V354" s="828"/>
      <c r="W354" s="828"/>
      <c r="X354" s="828"/>
      <c r="Y354" s="828"/>
      <c r="Z354" s="828">
        <v>20000</v>
      </c>
      <c r="AA354" s="828"/>
      <c r="AB354" s="828"/>
      <c r="AC354" s="828"/>
      <c r="AD354" s="801">
        <v>0</v>
      </c>
      <c r="AE354" s="801">
        <v>-10000</v>
      </c>
    </row>
    <row r="355" spans="1:31" hidden="1">
      <c r="A355" s="834">
        <v>15</v>
      </c>
      <c r="B355" s="835" t="s">
        <v>1292</v>
      </c>
      <c r="C355" s="826"/>
      <c r="D355" s="825"/>
      <c r="E355" s="825"/>
      <c r="F355" s="825"/>
      <c r="G355" s="825"/>
      <c r="H355" s="825"/>
      <c r="I355" s="826">
        <v>0</v>
      </c>
      <c r="J355" s="825"/>
      <c r="K355" s="825"/>
      <c r="L355" s="825"/>
      <c r="M355" s="825"/>
      <c r="N355" s="825"/>
      <c r="O355" s="827"/>
      <c r="P355" s="828">
        <v>0</v>
      </c>
      <c r="Q355" s="828"/>
      <c r="R355" s="828"/>
      <c r="S355" s="828"/>
      <c r="T355" s="828"/>
      <c r="U355" s="828"/>
      <c r="V355" s="828"/>
      <c r="W355" s="828"/>
      <c r="X355" s="828"/>
      <c r="Y355" s="828"/>
      <c r="Z355" s="828">
        <v>0</v>
      </c>
      <c r="AA355" s="828"/>
      <c r="AB355" s="828"/>
      <c r="AC355" s="828"/>
      <c r="AD355" s="801">
        <v>0</v>
      </c>
      <c r="AE355" s="801">
        <v>0</v>
      </c>
    </row>
    <row r="356" spans="1:31" ht="55.5" customHeight="1">
      <c r="A356" s="834">
        <v>20</v>
      </c>
      <c r="B356" s="835" t="s">
        <v>1293</v>
      </c>
      <c r="C356" s="826"/>
      <c r="D356" s="825"/>
      <c r="E356" s="825"/>
      <c r="F356" s="825"/>
      <c r="G356" s="825"/>
      <c r="H356" s="825"/>
      <c r="I356" s="826">
        <v>20000</v>
      </c>
      <c r="J356" s="825"/>
      <c r="K356" s="825"/>
      <c r="L356" s="825"/>
      <c r="M356" s="825"/>
      <c r="N356" s="825">
        <v>20000</v>
      </c>
      <c r="O356" s="827" t="s">
        <v>1294</v>
      </c>
      <c r="P356" s="828">
        <v>20000</v>
      </c>
      <c r="Q356" s="828"/>
      <c r="R356" s="828"/>
      <c r="S356" s="828"/>
      <c r="T356" s="828"/>
      <c r="U356" s="828"/>
      <c r="V356" s="828"/>
      <c r="W356" s="828"/>
      <c r="X356" s="828"/>
      <c r="Y356" s="828"/>
      <c r="Z356" s="828">
        <v>20000</v>
      </c>
      <c r="AA356" s="828"/>
      <c r="AB356" s="828"/>
      <c r="AC356" s="828"/>
      <c r="AD356" s="801">
        <v>0</v>
      </c>
      <c r="AE356" s="801">
        <v>20000</v>
      </c>
    </row>
    <row r="357" spans="1:31" ht="54.75" customHeight="1">
      <c r="A357" s="834">
        <v>21</v>
      </c>
      <c r="B357" s="835" t="s">
        <v>1295</v>
      </c>
      <c r="C357" s="826"/>
      <c r="D357" s="825"/>
      <c r="E357" s="825"/>
      <c r="F357" s="825"/>
      <c r="G357" s="825"/>
      <c r="H357" s="825"/>
      <c r="I357" s="826">
        <v>1247</v>
      </c>
      <c r="J357" s="825"/>
      <c r="K357" s="825"/>
      <c r="L357" s="825"/>
      <c r="M357" s="825"/>
      <c r="N357" s="825">
        <v>1247</v>
      </c>
      <c r="O357" s="827" t="s">
        <v>1296</v>
      </c>
      <c r="P357" s="828">
        <v>1247</v>
      </c>
      <c r="Q357" s="828"/>
      <c r="R357" s="828"/>
      <c r="S357" s="828"/>
      <c r="T357" s="828"/>
      <c r="U357" s="828"/>
      <c r="V357" s="828"/>
      <c r="W357" s="828"/>
      <c r="X357" s="828"/>
      <c r="Y357" s="828"/>
      <c r="Z357" s="828">
        <v>1247</v>
      </c>
      <c r="AA357" s="828"/>
      <c r="AB357" s="828"/>
      <c r="AC357" s="828"/>
      <c r="AD357" s="801">
        <v>0</v>
      </c>
      <c r="AE357" s="801">
        <v>1247</v>
      </c>
    </row>
    <row r="358" spans="1:31" ht="57" customHeight="1">
      <c r="A358" s="834">
        <v>22</v>
      </c>
      <c r="B358" s="835" t="s">
        <v>1297</v>
      </c>
      <c r="C358" s="826"/>
      <c r="D358" s="825"/>
      <c r="E358" s="825"/>
      <c r="F358" s="825"/>
      <c r="G358" s="825"/>
      <c r="H358" s="825"/>
      <c r="I358" s="826">
        <v>2000</v>
      </c>
      <c r="J358" s="825"/>
      <c r="K358" s="825"/>
      <c r="L358" s="825"/>
      <c r="M358" s="825"/>
      <c r="N358" s="825">
        <v>2000</v>
      </c>
      <c r="O358" s="827" t="s">
        <v>1193</v>
      </c>
      <c r="P358" s="828">
        <v>2000</v>
      </c>
      <c r="Q358" s="828"/>
      <c r="R358" s="828"/>
      <c r="S358" s="828"/>
      <c r="T358" s="828"/>
      <c r="U358" s="828"/>
      <c r="V358" s="828"/>
      <c r="W358" s="828"/>
      <c r="X358" s="828"/>
      <c r="Y358" s="828"/>
      <c r="Z358" s="828">
        <v>2000</v>
      </c>
      <c r="AA358" s="828"/>
      <c r="AB358" s="828"/>
      <c r="AC358" s="828"/>
      <c r="AD358" s="801">
        <v>0</v>
      </c>
      <c r="AE358" s="801">
        <v>2000</v>
      </c>
    </row>
    <row r="359" spans="1:31" ht="57.75" customHeight="1">
      <c r="A359" s="834">
        <v>23</v>
      </c>
      <c r="B359" s="835" t="s">
        <v>1298</v>
      </c>
      <c r="C359" s="826"/>
      <c r="D359" s="825"/>
      <c r="E359" s="825"/>
      <c r="F359" s="825"/>
      <c r="G359" s="825"/>
      <c r="H359" s="825"/>
      <c r="I359" s="826">
        <v>12534</v>
      </c>
      <c r="J359" s="825"/>
      <c r="K359" s="825"/>
      <c r="L359" s="825"/>
      <c r="M359" s="825"/>
      <c r="N359" s="825">
        <v>12534</v>
      </c>
      <c r="O359" s="827" t="s">
        <v>1299</v>
      </c>
      <c r="P359" s="828">
        <v>12534</v>
      </c>
      <c r="Q359" s="828"/>
      <c r="R359" s="828"/>
      <c r="S359" s="828"/>
      <c r="T359" s="828"/>
      <c r="U359" s="828"/>
      <c r="V359" s="828"/>
      <c r="W359" s="828"/>
      <c r="X359" s="828"/>
      <c r="Y359" s="828"/>
      <c r="Z359" s="828">
        <v>12534</v>
      </c>
      <c r="AA359" s="828"/>
      <c r="AB359" s="828"/>
      <c r="AC359" s="828"/>
      <c r="AD359" s="801">
        <v>0</v>
      </c>
      <c r="AE359" s="801">
        <v>12534</v>
      </c>
    </row>
    <row r="360" spans="1:31" hidden="1">
      <c r="A360" s="834">
        <v>27</v>
      </c>
      <c r="B360" s="835" t="s">
        <v>1300</v>
      </c>
      <c r="C360" s="826"/>
      <c r="D360" s="825"/>
      <c r="E360" s="825"/>
      <c r="F360" s="825"/>
      <c r="G360" s="825"/>
      <c r="H360" s="825"/>
      <c r="I360" s="826">
        <v>0</v>
      </c>
      <c r="J360" s="825"/>
      <c r="K360" s="825"/>
      <c r="L360" s="825"/>
      <c r="M360" s="825"/>
      <c r="N360" s="825">
        <v>0</v>
      </c>
      <c r="O360" s="827"/>
      <c r="P360" s="828">
        <v>0</v>
      </c>
      <c r="Q360" s="828"/>
      <c r="R360" s="828"/>
      <c r="S360" s="828"/>
      <c r="T360" s="828"/>
      <c r="U360" s="828"/>
      <c r="V360" s="828"/>
      <c r="W360" s="828"/>
      <c r="X360" s="828"/>
      <c r="Y360" s="828"/>
      <c r="Z360" s="828">
        <v>0</v>
      </c>
      <c r="AA360" s="828"/>
      <c r="AB360" s="828"/>
      <c r="AC360" s="828"/>
      <c r="AD360" s="801">
        <v>0</v>
      </c>
      <c r="AE360" s="801">
        <v>0</v>
      </c>
    </row>
    <row r="361" spans="1:31" ht="51" hidden="1">
      <c r="A361" s="834"/>
      <c r="B361" s="835" t="s">
        <v>1301</v>
      </c>
      <c r="C361" s="826"/>
      <c r="D361" s="825"/>
      <c r="E361" s="825"/>
      <c r="F361" s="825"/>
      <c r="G361" s="825"/>
      <c r="H361" s="825"/>
      <c r="I361" s="826">
        <v>0</v>
      </c>
      <c r="J361" s="825"/>
      <c r="K361" s="825"/>
      <c r="L361" s="825"/>
      <c r="M361" s="825"/>
      <c r="N361" s="825">
        <v>0</v>
      </c>
      <c r="O361" s="827"/>
      <c r="P361" s="828">
        <v>0</v>
      </c>
      <c r="Q361" s="828"/>
      <c r="R361" s="828"/>
      <c r="S361" s="828"/>
      <c r="T361" s="828"/>
      <c r="U361" s="828"/>
      <c r="V361" s="828"/>
      <c r="W361" s="828"/>
      <c r="X361" s="828"/>
      <c r="Y361" s="828"/>
      <c r="Z361" s="828">
        <v>0</v>
      </c>
      <c r="AA361" s="828"/>
      <c r="AB361" s="828"/>
      <c r="AC361" s="828"/>
      <c r="AD361" s="801">
        <v>0</v>
      </c>
      <c r="AE361" s="801">
        <v>0</v>
      </c>
    </row>
    <row r="362" spans="1:31" ht="25.5" hidden="1">
      <c r="A362" s="834"/>
      <c r="B362" s="835" t="s">
        <v>1302</v>
      </c>
      <c r="C362" s="826"/>
      <c r="D362" s="825"/>
      <c r="E362" s="825"/>
      <c r="F362" s="825"/>
      <c r="G362" s="825"/>
      <c r="H362" s="825"/>
      <c r="I362" s="826">
        <v>0</v>
      </c>
      <c r="J362" s="825"/>
      <c r="K362" s="825"/>
      <c r="L362" s="825"/>
      <c r="M362" s="825"/>
      <c r="N362" s="825">
        <v>0</v>
      </c>
      <c r="O362" s="827"/>
      <c r="P362" s="828">
        <v>0</v>
      </c>
      <c r="Q362" s="828"/>
      <c r="R362" s="828"/>
      <c r="S362" s="828"/>
      <c r="T362" s="828"/>
      <c r="U362" s="828"/>
      <c r="V362" s="828"/>
      <c r="W362" s="828"/>
      <c r="X362" s="828"/>
      <c r="Y362" s="828"/>
      <c r="Z362" s="828">
        <v>0</v>
      </c>
      <c r="AA362" s="828"/>
      <c r="AB362" s="828"/>
      <c r="AC362" s="828"/>
      <c r="AD362" s="801">
        <v>0</v>
      </c>
      <c r="AE362" s="801">
        <v>0</v>
      </c>
    </row>
    <row r="363" spans="1:31" ht="43.5" customHeight="1">
      <c r="A363" s="834">
        <v>24</v>
      </c>
      <c r="B363" s="835" t="s">
        <v>1303</v>
      </c>
      <c r="C363" s="826"/>
      <c r="D363" s="825"/>
      <c r="E363" s="825"/>
      <c r="F363" s="825"/>
      <c r="G363" s="825"/>
      <c r="H363" s="825"/>
      <c r="I363" s="826">
        <v>15000</v>
      </c>
      <c r="J363" s="825"/>
      <c r="K363" s="825"/>
      <c r="L363" s="825"/>
      <c r="M363" s="825"/>
      <c r="N363" s="825">
        <v>15000</v>
      </c>
      <c r="O363" s="827" t="s">
        <v>1241</v>
      </c>
      <c r="P363" s="828">
        <v>15000</v>
      </c>
      <c r="Q363" s="828"/>
      <c r="R363" s="828"/>
      <c r="S363" s="828"/>
      <c r="T363" s="828"/>
      <c r="U363" s="828"/>
      <c r="V363" s="828"/>
      <c r="W363" s="828"/>
      <c r="X363" s="828"/>
      <c r="Y363" s="828"/>
      <c r="Z363" s="828">
        <v>15000</v>
      </c>
      <c r="AA363" s="828"/>
      <c r="AB363" s="828"/>
      <c r="AC363" s="828"/>
      <c r="AD363" s="801">
        <v>0</v>
      </c>
      <c r="AE363" s="801">
        <v>15000</v>
      </c>
    </row>
    <row r="364" spans="1:31" ht="89.25">
      <c r="A364" s="834">
        <v>25</v>
      </c>
      <c r="B364" s="835" t="s">
        <v>1304</v>
      </c>
      <c r="C364" s="826"/>
      <c r="D364" s="825"/>
      <c r="E364" s="825"/>
      <c r="F364" s="825"/>
      <c r="G364" s="825"/>
      <c r="H364" s="825"/>
      <c r="I364" s="826">
        <v>1284</v>
      </c>
      <c r="J364" s="825"/>
      <c r="K364" s="825"/>
      <c r="L364" s="825"/>
      <c r="M364" s="825"/>
      <c r="N364" s="825">
        <v>1284</v>
      </c>
      <c r="O364" s="827" t="s">
        <v>1305</v>
      </c>
      <c r="P364" s="828">
        <v>1284</v>
      </c>
      <c r="Q364" s="828"/>
      <c r="R364" s="828"/>
      <c r="S364" s="828"/>
      <c r="T364" s="828"/>
      <c r="U364" s="828"/>
      <c r="V364" s="828"/>
      <c r="W364" s="828"/>
      <c r="X364" s="828"/>
      <c r="Y364" s="828"/>
      <c r="Z364" s="828">
        <v>1284</v>
      </c>
      <c r="AA364" s="828"/>
      <c r="AB364" s="828"/>
      <c r="AC364" s="828"/>
      <c r="AD364" s="801">
        <v>0</v>
      </c>
      <c r="AE364" s="801">
        <v>1284</v>
      </c>
    </row>
    <row r="365" spans="1:31" ht="19.5" customHeight="1">
      <c r="A365" s="834">
        <v>26</v>
      </c>
      <c r="B365" s="835" t="s">
        <v>1306</v>
      </c>
      <c r="C365" s="826"/>
      <c r="D365" s="825"/>
      <c r="E365" s="825"/>
      <c r="F365" s="825"/>
      <c r="G365" s="825"/>
      <c r="H365" s="825"/>
      <c r="I365" s="826">
        <v>30000</v>
      </c>
      <c r="J365" s="825"/>
      <c r="K365" s="825"/>
      <c r="L365" s="825"/>
      <c r="M365" s="825"/>
      <c r="N365" s="825">
        <v>30000</v>
      </c>
      <c r="O365" s="827"/>
      <c r="P365" s="828">
        <v>30000</v>
      </c>
      <c r="Q365" s="828"/>
      <c r="R365" s="828"/>
      <c r="S365" s="828"/>
      <c r="T365" s="828"/>
      <c r="U365" s="828"/>
      <c r="V365" s="828"/>
      <c r="W365" s="828"/>
      <c r="X365" s="828"/>
      <c r="Y365" s="828"/>
      <c r="Z365" s="828">
        <v>30000</v>
      </c>
      <c r="AA365" s="828"/>
      <c r="AB365" s="828"/>
      <c r="AC365" s="828"/>
      <c r="AD365" s="801">
        <v>0</v>
      </c>
      <c r="AE365" s="801">
        <v>30000</v>
      </c>
    </row>
    <row r="366" spans="1:31">
      <c r="A366" s="834">
        <v>27</v>
      </c>
      <c r="B366" s="835" t="s">
        <v>1307</v>
      </c>
      <c r="C366" s="826"/>
      <c r="D366" s="825"/>
      <c r="E366" s="825"/>
      <c r="F366" s="825"/>
      <c r="G366" s="825"/>
      <c r="H366" s="825"/>
      <c r="I366" s="826">
        <v>20000</v>
      </c>
      <c r="J366" s="825"/>
      <c r="K366" s="825"/>
      <c r="L366" s="825"/>
      <c r="M366" s="825"/>
      <c r="N366" s="825">
        <v>20000</v>
      </c>
      <c r="O366" s="827"/>
      <c r="P366" s="828">
        <v>20000</v>
      </c>
      <c r="Q366" s="828"/>
      <c r="R366" s="828"/>
      <c r="S366" s="828"/>
      <c r="T366" s="828"/>
      <c r="U366" s="828"/>
      <c r="V366" s="828"/>
      <c r="W366" s="828"/>
      <c r="X366" s="828"/>
      <c r="Y366" s="828"/>
      <c r="Z366" s="828">
        <v>20000</v>
      </c>
      <c r="AA366" s="828"/>
      <c r="AB366" s="828"/>
      <c r="AC366" s="828"/>
      <c r="AD366" s="801"/>
      <c r="AE366" s="801"/>
    </row>
    <row r="367" spans="1:31" ht="18" customHeight="1">
      <c r="A367" s="834">
        <v>28</v>
      </c>
      <c r="B367" s="835" t="s">
        <v>1308</v>
      </c>
      <c r="C367" s="826">
        <v>20000</v>
      </c>
      <c r="D367" s="825"/>
      <c r="E367" s="825"/>
      <c r="F367" s="825"/>
      <c r="G367" s="825"/>
      <c r="H367" s="825">
        <v>20000</v>
      </c>
      <c r="I367" s="826">
        <v>30000</v>
      </c>
      <c r="J367" s="825"/>
      <c r="K367" s="825"/>
      <c r="L367" s="825"/>
      <c r="M367" s="825"/>
      <c r="N367" s="825">
        <v>30000</v>
      </c>
      <c r="O367" s="827"/>
      <c r="P367" s="828">
        <v>30000</v>
      </c>
      <c r="Q367" s="828"/>
      <c r="R367" s="828"/>
      <c r="S367" s="828"/>
      <c r="T367" s="828"/>
      <c r="U367" s="828"/>
      <c r="V367" s="828"/>
      <c r="W367" s="828"/>
      <c r="X367" s="828"/>
      <c r="Y367" s="828"/>
      <c r="Z367" s="828">
        <v>30000</v>
      </c>
      <c r="AA367" s="828"/>
      <c r="AB367" s="828"/>
      <c r="AC367" s="828"/>
      <c r="AD367" s="801">
        <v>0</v>
      </c>
      <c r="AE367" s="801">
        <v>10000</v>
      </c>
    </row>
    <row r="368" spans="1:31" s="820" customFormat="1" ht="18" customHeight="1">
      <c r="A368" s="833" t="s">
        <v>1309</v>
      </c>
      <c r="B368" s="823" t="s">
        <v>1310</v>
      </c>
      <c r="C368" s="823">
        <v>149948</v>
      </c>
      <c r="D368" s="832"/>
      <c r="E368" s="832"/>
      <c r="F368" s="832"/>
      <c r="G368" s="832"/>
      <c r="H368" s="832">
        <v>149948</v>
      </c>
      <c r="I368" s="832">
        <v>223380</v>
      </c>
      <c r="J368" s="832"/>
      <c r="K368" s="832"/>
      <c r="L368" s="832"/>
      <c r="M368" s="832"/>
      <c r="N368" s="832">
        <v>223380</v>
      </c>
      <c r="O368" s="818"/>
      <c r="P368" s="832">
        <v>208380</v>
      </c>
      <c r="Q368" s="830"/>
      <c r="R368" s="830"/>
      <c r="S368" s="830"/>
      <c r="T368" s="830"/>
      <c r="U368" s="830"/>
      <c r="V368" s="830"/>
      <c r="W368" s="830"/>
      <c r="X368" s="830"/>
      <c r="Y368" s="830"/>
      <c r="Z368" s="830"/>
      <c r="AA368" s="832">
        <v>208380</v>
      </c>
      <c r="AB368" s="830"/>
      <c r="AC368" s="830"/>
      <c r="AD368" s="819">
        <v>0</v>
      </c>
    </row>
    <row r="369" spans="1:30" ht="18" customHeight="1">
      <c r="A369" s="834">
        <v>1</v>
      </c>
      <c r="B369" s="835" t="s">
        <v>1311</v>
      </c>
      <c r="C369" s="826">
        <v>13000</v>
      </c>
      <c r="D369" s="825"/>
      <c r="E369" s="825"/>
      <c r="F369" s="825"/>
      <c r="G369" s="825"/>
      <c r="H369" s="825">
        <v>13000</v>
      </c>
      <c r="I369" s="826">
        <v>15000</v>
      </c>
      <c r="J369" s="825"/>
      <c r="K369" s="825"/>
      <c r="L369" s="825"/>
      <c r="M369" s="825"/>
      <c r="N369" s="825">
        <v>15000</v>
      </c>
      <c r="O369" s="827" t="s">
        <v>1312</v>
      </c>
      <c r="P369" s="828">
        <v>15000</v>
      </c>
      <c r="Q369" s="828"/>
      <c r="R369" s="828"/>
      <c r="S369" s="828"/>
      <c r="T369" s="828"/>
      <c r="U369" s="828"/>
      <c r="V369" s="828"/>
      <c r="W369" s="828"/>
      <c r="X369" s="828"/>
      <c r="Y369" s="828"/>
      <c r="Z369" s="828"/>
      <c r="AA369" s="828">
        <v>15000</v>
      </c>
      <c r="AB369" s="828"/>
      <c r="AC369" s="828"/>
      <c r="AD369" s="801">
        <v>0</v>
      </c>
    </row>
    <row r="370" spans="1:30" ht="25.5">
      <c r="A370" s="834">
        <v>2</v>
      </c>
      <c r="B370" s="835" t="s">
        <v>1313</v>
      </c>
      <c r="C370" s="826">
        <v>5000</v>
      </c>
      <c r="D370" s="825"/>
      <c r="E370" s="825"/>
      <c r="F370" s="825"/>
      <c r="G370" s="825"/>
      <c r="H370" s="825">
        <v>5000</v>
      </c>
      <c r="I370" s="826">
        <v>5000</v>
      </c>
      <c r="J370" s="825"/>
      <c r="K370" s="825"/>
      <c r="L370" s="825"/>
      <c r="M370" s="825"/>
      <c r="N370" s="825">
        <v>5000</v>
      </c>
      <c r="O370" s="827" t="s">
        <v>1199</v>
      </c>
      <c r="P370" s="828">
        <v>5000</v>
      </c>
      <c r="Q370" s="828"/>
      <c r="R370" s="828"/>
      <c r="S370" s="828"/>
      <c r="T370" s="828"/>
      <c r="U370" s="828"/>
      <c r="V370" s="828"/>
      <c r="W370" s="828"/>
      <c r="X370" s="828"/>
      <c r="Y370" s="828"/>
      <c r="Z370" s="828"/>
      <c r="AA370" s="828">
        <v>5000</v>
      </c>
      <c r="AB370" s="828"/>
      <c r="AC370" s="828"/>
      <c r="AD370" s="801">
        <v>0</v>
      </c>
    </row>
    <row r="371" spans="1:30" ht="25.5">
      <c r="A371" s="834">
        <v>3</v>
      </c>
      <c r="B371" s="835" t="s">
        <v>1314</v>
      </c>
      <c r="C371" s="826">
        <v>20000</v>
      </c>
      <c r="D371" s="825"/>
      <c r="E371" s="825"/>
      <c r="F371" s="825"/>
      <c r="G371" s="825"/>
      <c r="H371" s="825">
        <v>20000</v>
      </c>
      <c r="I371" s="826">
        <v>35000</v>
      </c>
      <c r="J371" s="825"/>
      <c r="K371" s="825"/>
      <c r="L371" s="825"/>
      <c r="M371" s="825"/>
      <c r="N371" s="825">
        <v>35000</v>
      </c>
      <c r="O371" s="827"/>
      <c r="P371" s="828">
        <v>30000</v>
      </c>
      <c r="Q371" s="828"/>
      <c r="R371" s="828"/>
      <c r="S371" s="828"/>
      <c r="T371" s="828"/>
      <c r="U371" s="828"/>
      <c r="V371" s="828"/>
      <c r="W371" s="828"/>
      <c r="X371" s="828"/>
      <c r="Y371" s="828"/>
      <c r="Z371" s="828"/>
      <c r="AA371" s="828">
        <v>30000</v>
      </c>
      <c r="AB371" s="828"/>
      <c r="AC371" s="828"/>
      <c r="AD371" s="801">
        <v>0</v>
      </c>
    </row>
    <row r="372" spans="1:30" s="841" customFormat="1" ht="38.25">
      <c r="A372" s="836"/>
      <c r="B372" s="837" t="s">
        <v>1315</v>
      </c>
      <c r="C372" s="838"/>
      <c r="D372" s="839"/>
      <c r="E372" s="839"/>
      <c r="F372" s="839"/>
      <c r="G372" s="839"/>
      <c r="H372" s="839"/>
      <c r="I372" s="838">
        <v>4871</v>
      </c>
      <c r="J372" s="839"/>
      <c r="K372" s="839"/>
      <c r="L372" s="839"/>
      <c r="M372" s="839"/>
      <c r="N372" s="839">
        <v>4871</v>
      </c>
      <c r="O372" s="840" t="s">
        <v>1192</v>
      </c>
      <c r="P372" s="831">
        <v>4871</v>
      </c>
      <c r="Q372" s="831"/>
      <c r="R372" s="831"/>
      <c r="S372" s="831"/>
      <c r="T372" s="831"/>
      <c r="U372" s="831"/>
      <c r="V372" s="831"/>
      <c r="W372" s="831"/>
      <c r="X372" s="831"/>
      <c r="Y372" s="831"/>
      <c r="Z372" s="831"/>
      <c r="AA372" s="831">
        <v>4871</v>
      </c>
      <c r="AB372" s="831"/>
      <c r="AC372" s="831"/>
      <c r="AD372" s="819">
        <v>0</v>
      </c>
    </row>
    <row r="373" spans="1:30" ht="18" customHeight="1">
      <c r="A373" s="834">
        <v>4</v>
      </c>
      <c r="B373" s="835" t="s">
        <v>1316</v>
      </c>
      <c r="C373" s="826">
        <v>10440</v>
      </c>
      <c r="D373" s="825"/>
      <c r="E373" s="825"/>
      <c r="F373" s="825"/>
      <c r="G373" s="825"/>
      <c r="H373" s="825">
        <v>10440</v>
      </c>
      <c r="I373" s="826">
        <v>10731</v>
      </c>
      <c r="J373" s="825"/>
      <c r="K373" s="825"/>
      <c r="L373" s="825"/>
      <c r="M373" s="825"/>
      <c r="N373" s="825">
        <v>10731</v>
      </c>
      <c r="O373" s="827"/>
      <c r="P373" s="828">
        <v>10731</v>
      </c>
      <c r="Q373" s="828"/>
      <c r="R373" s="828"/>
      <c r="S373" s="828"/>
      <c r="T373" s="828"/>
      <c r="U373" s="828"/>
      <c r="V373" s="828"/>
      <c r="W373" s="828"/>
      <c r="X373" s="828"/>
      <c r="Y373" s="828"/>
      <c r="Z373" s="828"/>
      <c r="AA373" s="828">
        <v>10731</v>
      </c>
      <c r="AB373" s="828"/>
      <c r="AC373" s="828"/>
      <c r="AD373" s="801">
        <v>0</v>
      </c>
    </row>
    <row r="374" spans="1:30" ht="18" customHeight="1">
      <c r="A374" s="834" t="s">
        <v>10</v>
      </c>
      <c r="B374" s="835" t="s">
        <v>648</v>
      </c>
      <c r="C374" s="826">
        <v>108</v>
      </c>
      <c r="D374" s="825"/>
      <c r="E374" s="825"/>
      <c r="F374" s="825"/>
      <c r="G374" s="825"/>
      <c r="H374" s="825">
        <v>108</v>
      </c>
      <c r="I374" s="826">
        <v>110</v>
      </c>
      <c r="J374" s="825"/>
      <c r="K374" s="825"/>
      <c r="L374" s="825"/>
      <c r="M374" s="825"/>
      <c r="N374" s="825">
        <v>110</v>
      </c>
      <c r="O374" s="827"/>
      <c r="P374" s="828">
        <v>110</v>
      </c>
      <c r="Q374" s="828"/>
      <c r="R374" s="828"/>
      <c r="S374" s="828"/>
      <c r="T374" s="828"/>
      <c r="U374" s="828"/>
      <c r="V374" s="828"/>
      <c r="W374" s="828"/>
      <c r="X374" s="828"/>
      <c r="Y374" s="828"/>
      <c r="Z374" s="828"/>
      <c r="AA374" s="828">
        <v>110</v>
      </c>
      <c r="AB374" s="828"/>
      <c r="AC374" s="828"/>
      <c r="AD374" s="819">
        <v>0</v>
      </c>
    </row>
    <row r="375" spans="1:30" ht="18" customHeight="1">
      <c r="A375" s="834" t="s">
        <v>11</v>
      </c>
      <c r="B375" s="835" t="s">
        <v>1317</v>
      </c>
      <c r="C375" s="826">
        <v>340</v>
      </c>
      <c r="D375" s="825"/>
      <c r="E375" s="825"/>
      <c r="F375" s="825"/>
      <c r="G375" s="825"/>
      <c r="H375" s="825">
        <v>340</v>
      </c>
      <c r="I375" s="826">
        <v>170</v>
      </c>
      <c r="J375" s="825"/>
      <c r="K375" s="825"/>
      <c r="L375" s="825"/>
      <c r="M375" s="825"/>
      <c r="N375" s="825">
        <v>170</v>
      </c>
      <c r="O375" s="827"/>
      <c r="P375" s="828">
        <v>170</v>
      </c>
      <c r="Q375" s="828"/>
      <c r="R375" s="828"/>
      <c r="S375" s="828"/>
      <c r="T375" s="828"/>
      <c r="U375" s="828"/>
      <c r="V375" s="828"/>
      <c r="W375" s="828"/>
      <c r="X375" s="828"/>
      <c r="Y375" s="828"/>
      <c r="Z375" s="828"/>
      <c r="AA375" s="828">
        <v>170</v>
      </c>
      <c r="AB375" s="828"/>
      <c r="AC375" s="828"/>
      <c r="AD375" s="819">
        <v>0</v>
      </c>
    </row>
    <row r="376" spans="1:30" ht="18" customHeight="1">
      <c r="A376" s="834" t="s">
        <v>566</v>
      </c>
      <c r="B376" s="835" t="s">
        <v>1296</v>
      </c>
      <c r="C376" s="826">
        <v>130</v>
      </c>
      <c r="D376" s="825"/>
      <c r="E376" s="825"/>
      <c r="F376" s="825"/>
      <c r="G376" s="825"/>
      <c r="H376" s="825">
        <v>130</v>
      </c>
      <c r="I376" s="826">
        <v>170</v>
      </c>
      <c r="J376" s="825"/>
      <c r="K376" s="825"/>
      <c r="L376" s="825"/>
      <c r="M376" s="825"/>
      <c r="N376" s="825">
        <v>170</v>
      </c>
      <c r="O376" s="827"/>
      <c r="P376" s="828">
        <v>170</v>
      </c>
      <c r="Q376" s="828"/>
      <c r="R376" s="828"/>
      <c r="S376" s="828"/>
      <c r="T376" s="828"/>
      <c r="U376" s="828"/>
      <c r="V376" s="828"/>
      <c r="W376" s="828"/>
      <c r="X376" s="828"/>
      <c r="Y376" s="828"/>
      <c r="Z376" s="828"/>
      <c r="AA376" s="828">
        <v>170</v>
      </c>
      <c r="AB376" s="828"/>
      <c r="AC376" s="828"/>
      <c r="AD376" s="819">
        <v>0</v>
      </c>
    </row>
    <row r="377" spans="1:30" ht="18" customHeight="1">
      <c r="A377" s="834" t="s">
        <v>568</v>
      </c>
      <c r="B377" s="835" t="s">
        <v>456</v>
      </c>
      <c r="C377" s="826">
        <v>9862</v>
      </c>
      <c r="D377" s="825"/>
      <c r="E377" s="825"/>
      <c r="F377" s="825"/>
      <c r="G377" s="825"/>
      <c r="H377" s="825">
        <v>9862</v>
      </c>
      <c r="I377" s="826">
        <v>10281</v>
      </c>
      <c r="J377" s="825"/>
      <c r="K377" s="825"/>
      <c r="L377" s="825"/>
      <c r="M377" s="825"/>
      <c r="N377" s="825">
        <v>10281</v>
      </c>
      <c r="O377" s="827"/>
      <c r="P377" s="828">
        <v>10281</v>
      </c>
      <c r="Q377" s="828"/>
      <c r="R377" s="828"/>
      <c r="S377" s="828"/>
      <c r="T377" s="828"/>
      <c r="U377" s="828"/>
      <c r="V377" s="828"/>
      <c r="W377" s="828"/>
      <c r="X377" s="828"/>
      <c r="Y377" s="828"/>
      <c r="Z377" s="828"/>
      <c r="AA377" s="828">
        <v>10281</v>
      </c>
      <c r="AB377" s="828"/>
      <c r="AC377" s="828"/>
      <c r="AD377" s="819">
        <v>0</v>
      </c>
    </row>
    <row r="378" spans="1:30" ht="18" customHeight="1">
      <c r="A378" s="836" t="s">
        <v>633</v>
      </c>
      <c r="B378" s="837" t="s">
        <v>947</v>
      </c>
      <c r="C378" s="826">
        <v>4694</v>
      </c>
      <c r="D378" s="839"/>
      <c r="E378" s="839"/>
      <c r="F378" s="839"/>
      <c r="G378" s="839"/>
      <c r="H378" s="839">
        <v>4694</v>
      </c>
      <c r="I378" s="826">
        <v>4417</v>
      </c>
      <c r="J378" s="839"/>
      <c r="K378" s="839"/>
      <c r="L378" s="839"/>
      <c r="M378" s="839"/>
      <c r="N378" s="839">
        <v>4417</v>
      </c>
      <c r="O378" s="827"/>
      <c r="P378" s="828">
        <v>4417</v>
      </c>
      <c r="Q378" s="828"/>
      <c r="R378" s="828"/>
      <c r="S378" s="828"/>
      <c r="T378" s="828"/>
      <c r="U378" s="828"/>
      <c r="V378" s="828"/>
      <c r="W378" s="828"/>
      <c r="X378" s="828"/>
      <c r="Y378" s="828"/>
      <c r="Z378" s="828"/>
      <c r="AA378" s="828">
        <v>4417</v>
      </c>
      <c r="AB378" s="828"/>
      <c r="AC378" s="828"/>
      <c r="AD378" s="819">
        <v>0</v>
      </c>
    </row>
    <row r="379" spans="1:30">
      <c r="A379" s="836" t="s">
        <v>633</v>
      </c>
      <c r="B379" s="837" t="s">
        <v>1318</v>
      </c>
      <c r="C379" s="826">
        <v>4350</v>
      </c>
      <c r="D379" s="839"/>
      <c r="E379" s="839"/>
      <c r="F379" s="839"/>
      <c r="G379" s="839"/>
      <c r="H379" s="839">
        <v>4350</v>
      </c>
      <c r="I379" s="826">
        <v>4875</v>
      </c>
      <c r="J379" s="839"/>
      <c r="K379" s="839"/>
      <c r="L379" s="839"/>
      <c r="M379" s="839"/>
      <c r="N379" s="839">
        <v>4875</v>
      </c>
      <c r="O379" s="827"/>
      <c r="P379" s="828">
        <v>4875</v>
      </c>
      <c r="Q379" s="828"/>
      <c r="R379" s="828"/>
      <c r="S379" s="828"/>
      <c r="T379" s="828"/>
      <c r="U379" s="828"/>
      <c r="V379" s="828"/>
      <c r="W379" s="828"/>
      <c r="X379" s="828"/>
      <c r="Y379" s="828"/>
      <c r="Z379" s="828"/>
      <c r="AA379" s="828">
        <v>4875</v>
      </c>
      <c r="AB379" s="828"/>
      <c r="AC379" s="828"/>
      <c r="AD379" s="819">
        <v>0</v>
      </c>
    </row>
    <row r="380" spans="1:30">
      <c r="A380" s="836" t="s">
        <v>633</v>
      </c>
      <c r="B380" s="837" t="s">
        <v>1319</v>
      </c>
      <c r="C380" s="826">
        <v>17</v>
      </c>
      <c r="D380" s="839"/>
      <c r="E380" s="839"/>
      <c r="F380" s="839"/>
      <c r="G380" s="839"/>
      <c r="H380" s="839">
        <v>17</v>
      </c>
      <c r="I380" s="826">
        <v>20</v>
      </c>
      <c r="J380" s="839"/>
      <c r="K380" s="839"/>
      <c r="L380" s="839"/>
      <c r="M380" s="839"/>
      <c r="N380" s="839">
        <v>20</v>
      </c>
      <c r="O380" s="827"/>
      <c r="P380" s="828">
        <v>20</v>
      </c>
      <c r="Q380" s="828"/>
      <c r="R380" s="828"/>
      <c r="S380" s="828"/>
      <c r="T380" s="828"/>
      <c r="U380" s="828"/>
      <c r="V380" s="828"/>
      <c r="W380" s="828"/>
      <c r="X380" s="828"/>
      <c r="Y380" s="828"/>
      <c r="Z380" s="828"/>
      <c r="AA380" s="828">
        <v>20</v>
      </c>
      <c r="AB380" s="828"/>
      <c r="AC380" s="828"/>
      <c r="AD380" s="819">
        <v>0</v>
      </c>
    </row>
    <row r="381" spans="1:30" ht="25.5">
      <c r="A381" s="836" t="s">
        <v>633</v>
      </c>
      <c r="B381" s="837" t="s">
        <v>1320</v>
      </c>
      <c r="C381" s="826">
        <v>801</v>
      </c>
      <c r="D381" s="839"/>
      <c r="E381" s="839"/>
      <c r="F381" s="839"/>
      <c r="G381" s="839"/>
      <c r="H381" s="839">
        <v>801</v>
      </c>
      <c r="I381" s="826">
        <v>969</v>
      </c>
      <c r="J381" s="839"/>
      <c r="K381" s="839"/>
      <c r="L381" s="839"/>
      <c r="M381" s="839"/>
      <c r="N381" s="839">
        <v>969</v>
      </c>
      <c r="O381" s="827"/>
      <c r="P381" s="828">
        <v>969</v>
      </c>
      <c r="Q381" s="828"/>
      <c r="R381" s="828"/>
      <c r="S381" s="828"/>
      <c r="T381" s="828"/>
      <c r="U381" s="828"/>
      <c r="V381" s="828"/>
      <c r="W381" s="828"/>
      <c r="X381" s="828"/>
      <c r="Y381" s="828"/>
      <c r="Z381" s="828"/>
      <c r="AA381" s="828">
        <v>969</v>
      </c>
      <c r="AB381" s="828"/>
      <c r="AC381" s="828"/>
      <c r="AD381" s="819">
        <v>0</v>
      </c>
    </row>
    <row r="382" spans="1:30" ht="25.5">
      <c r="A382" s="834">
        <v>5</v>
      </c>
      <c r="B382" s="835" t="s">
        <v>1321</v>
      </c>
      <c r="C382" s="826">
        <v>4500</v>
      </c>
      <c r="D382" s="825"/>
      <c r="E382" s="825"/>
      <c r="F382" s="825"/>
      <c r="G382" s="825"/>
      <c r="H382" s="825">
        <v>4500</v>
      </c>
      <c r="I382" s="826">
        <v>3799</v>
      </c>
      <c r="J382" s="825"/>
      <c r="K382" s="825"/>
      <c r="L382" s="825"/>
      <c r="M382" s="825"/>
      <c r="N382" s="825">
        <v>3799</v>
      </c>
      <c r="O382" s="827" t="s">
        <v>1322</v>
      </c>
      <c r="P382" s="828">
        <v>3799</v>
      </c>
      <c r="Q382" s="828"/>
      <c r="R382" s="828"/>
      <c r="S382" s="828"/>
      <c r="T382" s="828"/>
      <c r="U382" s="828"/>
      <c r="V382" s="828"/>
      <c r="W382" s="828"/>
      <c r="X382" s="828"/>
      <c r="Y382" s="828"/>
      <c r="Z382" s="828"/>
      <c r="AA382" s="828">
        <v>3799</v>
      </c>
      <c r="AB382" s="828"/>
      <c r="AC382" s="828"/>
      <c r="AD382" s="801">
        <v>0</v>
      </c>
    </row>
    <row r="383" spans="1:30" ht="38.25">
      <c r="A383" s="834">
        <v>6</v>
      </c>
      <c r="B383" s="835" t="s">
        <v>1323</v>
      </c>
      <c r="C383" s="826">
        <v>7503</v>
      </c>
      <c r="D383" s="825"/>
      <c r="E383" s="825"/>
      <c r="F383" s="825"/>
      <c r="G383" s="825"/>
      <c r="H383" s="825">
        <v>7503</v>
      </c>
      <c r="I383" s="826">
        <v>6945</v>
      </c>
      <c r="J383" s="825"/>
      <c r="K383" s="825"/>
      <c r="L383" s="825"/>
      <c r="M383" s="825"/>
      <c r="N383" s="825">
        <v>6945</v>
      </c>
      <c r="O383" s="827"/>
      <c r="P383" s="828">
        <v>6945</v>
      </c>
      <c r="Q383" s="828"/>
      <c r="R383" s="828"/>
      <c r="S383" s="828"/>
      <c r="T383" s="828"/>
      <c r="U383" s="828"/>
      <c r="V383" s="828"/>
      <c r="W383" s="828"/>
      <c r="X383" s="828"/>
      <c r="Y383" s="828"/>
      <c r="Z383" s="828"/>
      <c r="AA383" s="828">
        <v>6945</v>
      </c>
      <c r="AB383" s="828"/>
      <c r="AC383" s="828"/>
      <c r="AD383" s="801">
        <v>0</v>
      </c>
    </row>
    <row r="384" spans="1:30" ht="25.5" hidden="1">
      <c r="A384" s="834" t="s">
        <v>633</v>
      </c>
      <c r="B384" s="835" t="s">
        <v>1324</v>
      </c>
      <c r="C384" s="826">
        <v>0</v>
      </c>
      <c r="D384" s="825"/>
      <c r="E384" s="825"/>
      <c r="F384" s="825"/>
      <c r="G384" s="825"/>
      <c r="H384" s="825">
        <v>0</v>
      </c>
      <c r="I384" s="826">
        <v>0</v>
      </c>
      <c r="J384" s="825"/>
      <c r="K384" s="825"/>
      <c r="L384" s="825"/>
      <c r="M384" s="825"/>
      <c r="N384" s="825">
        <v>0</v>
      </c>
      <c r="O384" s="827" t="s">
        <v>1193</v>
      </c>
      <c r="P384" s="828">
        <v>0</v>
      </c>
      <c r="Q384" s="828"/>
      <c r="R384" s="828"/>
      <c r="S384" s="828"/>
      <c r="T384" s="828"/>
      <c r="U384" s="828"/>
      <c r="V384" s="828"/>
      <c r="W384" s="828"/>
      <c r="X384" s="828"/>
      <c r="Y384" s="828"/>
      <c r="Z384" s="828"/>
      <c r="AA384" s="828">
        <v>0</v>
      </c>
      <c r="AB384" s="828"/>
      <c r="AC384" s="828"/>
      <c r="AD384" s="819">
        <v>0</v>
      </c>
    </row>
    <row r="385" spans="1:30" s="841" customFormat="1" ht="25.5">
      <c r="A385" s="836" t="s">
        <v>633</v>
      </c>
      <c r="B385" s="837" t="s">
        <v>1325</v>
      </c>
      <c r="C385" s="838">
        <v>510</v>
      </c>
      <c r="D385" s="839"/>
      <c r="E385" s="839"/>
      <c r="F385" s="839"/>
      <c r="G385" s="839"/>
      <c r="H385" s="839">
        <v>510</v>
      </c>
      <c r="I385" s="838">
        <v>445</v>
      </c>
      <c r="J385" s="839"/>
      <c r="K385" s="839"/>
      <c r="L385" s="839"/>
      <c r="M385" s="839"/>
      <c r="N385" s="839">
        <v>445</v>
      </c>
      <c r="O385" s="1514" t="s">
        <v>459</v>
      </c>
      <c r="P385" s="831">
        <v>445</v>
      </c>
      <c r="Q385" s="839"/>
      <c r="R385" s="839"/>
      <c r="S385" s="839"/>
      <c r="T385" s="839"/>
      <c r="U385" s="839"/>
      <c r="V385" s="839"/>
      <c r="W385" s="839"/>
      <c r="X385" s="839"/>
      <c r="Y385" s="839"/>
      <c r="Z385" s="839"/>
      <c r="AA385" s="831">
        <v>445</v>
      </c>
      <c r="AB385" s="839"/>
      <c r="AC385" s="839"/>
      <c r="AD385" s="803">
        <v>0</v>
      </c>
    </row>
    <row r="386" spans="1:30" s="841" customFormat="1" ht="25.5">
      <c r="A386" s="836" t="s">
        <v>633</v>
      </c>
      <c r="B386" s="837" t="s">
        <v>1326</v>
      </c>
      <c r="C386" s="838">
        <v>500</v>
      </c>
      <c r="D386" s="839"/>
      <c r="E386" s="839"/>
      <c r="F386" s="839"/>
      <c r="G386" s="839"/>
      <c r="H386" s="839">
        <v>500</v>
      </c>
      <c r="I386" s="838">
        <v>500</v>
      </c>
      <c r="J386" s="839"/>
      <c r="K386" s="839"/>
      <c r="L386" s="839"/>
      <c r="M386" s="839"/>
      <c r="N386" s="839">
        <v>500</v>
      </c>
      <c r="O386" s="1514"/>
      <c r="P386" s="831">
        <v>500</v>
      </c>
      <c r="Q386" s="839"/>
      <c r="R386" s="839"/>
      <c r="S386" s="839"/>
      <c r="T386" s="839"/>
      <c r="U386" s="839"/>
      <c r="V386" s="839"/>
      <c r="W386" s="839"/>
      <c r="X386" s="839"/>
      <c r="Y386" s="839"/>
      <c r="Z386" s="839"/>
      <c r="AA386" s="831">
        <v>500</v>
      </c>
      <c r="AB386" s="839"/>
      <c r="AC386" s="839"/>
      <c r="AD386" s="803">
        <v>0</v>
      </c>
    </row>
    <row r="387" spans="1:30" s="841" customFormat="1" ht="25.5">
      <c r="A387" s="836" t="s">
        <v>633</v>
      </c>
      <c r="B387" s="837" t="s">
        <v>1327</v>
      </c>
      <c r="C387" s="838">
        <v>6493</v>
      </c>
      <c r="D387" s="839"/>
      <c r="E387" s="839"/>
      <c r="F387" s="839"/>
      <c r="G387" s="839"/>
      <c r="H387" s="839">
        <v>6493</v>
      </c>
      <c r="I387" s="838">
        <v>6000</v>
      </c>
      <c r="J387" s="839"/>
      <c r="K387" s="839"/>
      <c r="L387" s="839"/>
      <c r="M387" s="839"/>
      <c r="N387" s="839">
        <v>6000</v>
      </c>
      <c r="O387" s="840" t="s">
        <v>68</v>
      </c>
      <c r="P387" s="831">
        <v>6000</v>
      </c>
      <c r="Q387" s="831"/>
      <c r="R387" s="831"/>
      <c r="S387" s="831"/>
      <c r="T387" s="831"/>
      <c r="U387" s="831"/>
      <c r="V387" s="831"/>
      <c r="W387" s="831"/>
      <c r="X387" s="831"/>
      <c r="Y387" s="831"/>
      <c r="Z387" s="831"/>
      <c r="AA387" s="831">
        <v>6000</v>
      </c>
      <c r="AB387" s="831"/>
      <c r="AC387" s="831"/>
      <c r="AD387" s="803">
        <v>0</v>
      </c>
    </row>
    <row r="388" spans="1:30" ht="18" customHeight="1">
      <c r="A388" s="834">
        <v>7</v>
      </c>
      <c r="B388" s="835" t="s">
        <v>1328</v>
      </c>
      <c r="C388" s="826">
        <v>4000</v>
      </c>
      <c r="D388" s="825"/>
      <c r="E388" s="825"/>
      <c r="F388" s="825"/>
      <c r="G388" s="825"/>
      <c r="H388" s="825">
        <v>4000</v>
      </c>
      <c r="I388" s="826">
        <v>4000</v>
      </c>
      <c r="J388" s="825"/>
      <c r="K388" s="825"/>
      <c r="L388" s="825"/>
      <c r="M388" s="825"/>
      <c r="N388" s="825">
        <v>4000</v>
      </c>
      <c r="O388" s="827" t="s">
        <v>1112</v>
      </c>
      <c r="P388" s="828">
        <v>4000</v>
      </c>
      <c r="Q388" s="828"/>
      <c r="R388" s="828"/>
      <c r="S388" s="828"/>
      <c r="T388" s="828"/>
      <c r="U388" s="828"/>
      <c r="V388" s="828"/>
      <c r="W388" s="828"/>
      <c r="X388" s="828"/>
      <c r="Y388" s="828"/>
      <c r="Z388" s="828"/>
      <c r="AA388" s="828">
        <v>4000</v>
      </c>
      <c r="AB388" s="828"/>
      <c r="AC388" s="828"/>
      <c r="AD388" s="801">
        <v>0</v>
      </c>
    </row>
    <row r="389" spans="1:30" ht="51" hidden="1">
      <c r="A389" s="834">
        <v>8</v>
      </c>
      <c r="B389" s="835" t="s">
        <v>1329</v>
      </c>
      <c r="C389" s="826">
        <v>0</v>
      </c>
      <c r="D389" s="825"/>
      <c r="E389" s="825"/>
      <c r="F389" s="825"/>
      <c r="G389" s="825"/>
      <c r="H389" s="825"/>
      <c r="I389" s="826">
        <v>0</v>
      </c>
      <c r="J389" s="825"/>
      <c r="K389" s="825"/>
      <c r="L389" s="825"/>
      <c r="M389" s="825"/>
      <c r="N389" s="825">
        <v>0</v>
      </c>
      <c r="O389" s="827"/>
      <c r="P389" s="828">
        <v>0</v>
      </c>
      <c r="Q389" s="828"/>
      <c r="R389" s="828"/>
      <c r="S389" s="828"/>
      <c r="T389" s="828"/>
      <c r="U389" s="828"/>
      <c r="V389" s="828"/>
      <c r="W389" s="828"/>
      <c r="X389" s="828"/>
      <c r="Y389" s="828"/>
      <c r="Z389" s="828"/>
      <c r="AA389" s="825">
        <v>0</v>
      </c>
      <c r="AB389" s="828"/>
      <c r="AC389" s="828"/>
      <c r="AD389" s="801">
        <v>0</v>
      </c>
    </row>
    <row r="390" spans="1:30" ht="18.75" customHeight="1">
      <c r="A390" s="834">
        <v>8</v>
      </c>
      <c r="B390" s="835" t="s">
        <v>1330</v>
      </c>
      <c r="C390" s="826">
        <v>5000</v>
      </c>
      <c r="D390" s="825"/>
      <c r="E390" s="825"/>
      <c r="F390" s="825"/>
      <c r="G390" s="825"/>
      <c r="H390" s="825">
        <v>5000</v>
      </c>
      <c r="I390" s="826">
        <v>5000</v>
      </c>
      <c r="J390" s="825"/>
      <c r="K390" s="825"/>
      <c r="L390" s="825"/>
      <c r="M390" s="825"/>
      <c r="N390" s="825">
        <v>5000</v>
      </c>
      <c r="O390" s="827" t="s">
        <v>1331</v>
      </c>
      <c r="P390" s="828">
        <v>5000</v>
      </c>
      <c r="Q390" s="828"/>
      <c r="R390" s="828"/>
      <c r="S390" s="828"/>
      <c r="T390" s="828"/>
      <c r="U390" s="828"/>
      <c r="V390" s="828"/>
      <c r="W390" s="828"/>
      <c r="X390" s="828"/>
      <c r="Y390" s="828"/>
      <c r="Z390" s="828"/>
      <c r="AA390" s="825">
        <v>5000</v>
      </c>
      <c r="AB390" s="828"/>
      <c r="AC390" s="828"/>
      <c r="AD390" s="801">
        <v>0</v>
      </c>
    </row>
    <row r="391" spans="1:30">
      <c r="A391" s="834">
        <v>9</v>
      </c>
      <c r="B391" s="835" t="s">
        <v>1332</v>
      </c>
      <c r="C391" s="826">
        <v>4000</v>
      </c>
      <c r="D391" s="825"/>
      <c r="E391" s="825"/>
      <c r="F391" s="825"/>
      <c r="G391" s="825"/>
      <c r="H391" s="825">
        <v>4000</v>
      </c>
      <c r="I391" s="826">
        <v>5600</v>
      </c>
      <c r="J391" s="825"/>
      <c r="K391" s="825"/>
      <c r="L391" s="825"/>
      <c r="M391" s="825"/>
      <c r="N391" s="825">
        <v>5600</v>
      </c>
      <c r="O391" s="847" t="s">
        <v>1333</v>
      </c>
      <c r="P391" s="828">
        <v>5600</v>
      </c>
      <c r="Q391" s="825"/>
      <c r="R391" s="825"/>
      <c r="S391" s="825"/>
      <c r="T391" s="825"/>
      <c r="U391" s="825"/>
      <c r="V391" s="825"/>
      <c r="W391" s="825"/>
      <c r="X391" s="825"/>
      <c r="Y391" s="825"/>
      <c r="Z391" s="825"/>
      <c r="AA391" s="825">
        <v>5600</v>
      </c>
      <c r="AB391" s="825"/>
      <c r="AC391" s="825"/>
      <c r="AD391" s="801">
        <v>0</v>
      </c>
    </row>
    <row r="392" spans="1:30" ht="30" customHeight="1">
      <c r="A392" s="834">
        <v>10</v>
      </c>
      <c r="B392" s="835" t="s">
        <v>1334</v>
      </c>
      <c r="C392" s="826">
        <v>6000</v>
      </c>
      <c r="D392" s="825"/>
      <c r="E392" s="825"/>
      <c r="F392" s="825"/>
      <c r="G392" s="825"/>
      <c r="H392" s="825">
        <v>6000</v>
      </c>
      <c r="I392" s="826">
        <v>12183</v>
      </c>
      <c r="J392" s="825"/>
      <c r="K392" s="825"/>
      <c r="L392" s="825"/>
      <c r="M392" s="825"/>
      <c r="N392" s="825">
        <v>12183</v>
      </c>
      <c r="O392" s="1512" t="s">
        <v>1201</v>
      </c>
      <c r="P392" s="828">
        <v>12183</v>
      </c>
      <c r="Q392" s="825"/>
      <c r="R392" s="825"/>
      <c r="S392" s="825"/>
      <c r="T392" s="825"/>
      <c r="U392" s="825"/>
      <c r="V392" s="825"/>
      <c r="W392" s="825"/>
      <c r="X392" s="825"/>
      <c r="Y392" s="825"/>
      <c r="Z392" s="825"/>
      <c r="AA392" s="825">
        <v>12183</v>
      </c>
      <c r="AB392" s="825"/>
      <c r="AC392" s="825"/>
      <c r="AD392" s="801">
        <v>0</v>
      </c>
    </row>
    <row r="393" spans="1:30" ht="68.25" customHeight="1">
      <c r="A393" s="834">
        <v>11</v>
      </c>
      <c r="B393" s="835" t="s">
        <v>1335</v>
      </c>
      <c r="C393" s="826">
        <v>20505</v>
      </c>
      <c r="D393" s="825"/>
      <c r="E393" s="825"/>
      <c r="F393" s="825"/>
      <c r="G393" s="825"/>
      <c r="H393" s="825">
        <v>20505</v>
      </c>
      <c r="I393" s="826">
        <v>18640</v>
      </c>
      <c r="J393" s="825"/>
      <c r="K393" s="825"/>
      <c r="L393" s="825"/>
      <c r="M393" s="825"/>
      <c r="N393" s="825">
        <v>18640</v>
      </c>
      <c r="O393" s="1513"/>
      <c r="P393" s="828">
        <v>18640</v>
      </c>
      <c r="Q393" s="825"/>
      <c r="R393" s="825"/>
      <c r="S393" s="825"/>
      <c r="T393" s="825"/>
      <c r="U393" s="825"/>
      <c r="V393" s="825"/>
      <c r="W393" s="825"/>
      <c r="X393" s="825"/>
      <c r="Y393" s="825"/>
      <c r="Z393" s="825"/>
      <c r="AA393" s="825">
        <v>18640</v>
      </c>
      <c r="AB393" s="825"/>
      <c r="AC393" s="825"/>
      <c r="AD393" s="801">
        <v>0</v>
      </c>
    </row>
    <row r="394" spans="1:30" ht="55.5" customHeight="1">
      <c r="A394" s="834">
        <v>12</v>
      </c>
      <c r="B394" s="855" t="s">
        <v>1336</v>
      </c>
      <c r="C394" s="826"/>
      <c r="D394" s="825"/>
      <c r="E394" s="825"/>
      <c r="F394" s="825"/>
      <c r="G394" s="825"/>
      <c r="H394" s="825"/>
      <c r="I394" s="826">
        <v>3800</v>
      </c>
      <c r="J394" s="825"/>
      <c r="K394" s="825"/>
      <c r="L394" s="825"/>
      <c r="M394" s="825"/>
      <c r="N394" s="825">
        <v>3800</v>
      </c>
      <c r="O394" s="1515"/>
      <c r="P394" s="828">
        <v>3800</v>
      </c>
      <c r="Q394" s="825"/>
      <c r="R394" s="825"/>
      <c r="S394" s="825"/>
      <c r="T394" s="825"/>
      <c r="U394" s="825"/>
      <c r="V394" s="825"/>
      <c r="W394" s="825"/>
      <c r="X394" s="825"/>
      <c r="Y394" s="825"/>
      <c r="Z394" s="825"/>
      <c r="AA394" s="825">
        <v>3800</v>
      </c>
      <c r="AB394" s="825"/>
      <c r="AC394" s="825"/>
      <c r="AD394" s="801">
        <v>0</v>
      </c>
    </row>
    <row r="395" spans="1:30" ht="30.75" customHeight="1">
      <c r="A395" s="834">
        <v>13</v>
      </c>
      <c r="B395" s="855" t="s">
        <v>1337</v>
      </c>
      <c r="C395" s="826"/>
      <c r="D395" s="825"/>
      <c r="E395" s="825"/>
      <c r="F395" s="825"/>
      <c r="G395" s="825"/>
      <c r="H395" s="825"/>
      <c r="I395" s="826">
        <v>1300</v>
      </c>
      <c r="J395" s="825"/>
      <c r="K395" s="825"/>
      <c r="L395" s="825"/>
      <c r="M395" s="825"/>
      <c r="N395" s="825">
        <v>1300</v>
      </c>
      <c r="O395" s="847" t="s">
        <v>1338</v>
      </c>
      <c r="P395" s="828">
        <v>1300</v>
      </c>
      <c r="Q395" s="825"/>
      <c r="R395" s="825"/>
      <c r="S395" s="825"/>
      <c r="T395" s="825"/>
      <c r="U395" s="825"/>
      <c r="V395" s="825"/>
      <c r="W395" s="825"/>
      <c r="X395" s="825"/>
      <c r="Y395" s="825"/>
      <c r="Z395" s="825"/>
      <c r="AA395" s="825">
        <v>1300</v>
      </c>
      <c r="AB395" s="825"/>
      <c r="AC395" s="825"/>
      <c r="AD395" s="801">
        <v>0</v>
      </c>
    </row>
    <row r="396" spans="1:30" ht="27.75" customHeight="1">
      <c r="A396" s="834">
        <v>14</v>
      </c>
      <c r="B396" s="855" t="s">
        <v>1339</v>
      </c>
      <c r="C396" s="826"/>
      <c r="D396" s="825"/>
      <c r="E396" s="825"/>
      <c r="F396" s="825"/>
      <c r="G396" s="825"/>
      <c r="H396" s="825"/>
      <c r="I396" s="826">
        <v>5000</v>
      </c>
      <c r="J396" s="825"/>
      <c r="K396" s="825"/>
      <c r="L396" s="825"/>
      <c r="M396" s="825"/>
      <c r="N396" s="825">
        <v>5000</v>
      </c>
      <c r="O396" s="847" t="s">
        <v>1340</v>
      </c>
      <c r="P396" s="828">
        <v>5000</v>
      </c>
      <c r="Q396" s="825"/>
      <c r="R396" s="825"/>
      <c r="S396" s="825"/>
      <c r="T396" s="825"/>
      <c r="U396" s="825"/>
      <c r="V396" s="825"/>
      <c r="W396" s="825"/>
      <c r="X396" s="825"/>
      <c r="Y396" s="825"/>
      <c r="Z396" s="825"/>
      <c r="AA396" s="825">
        <v>5000</v>
      </c>
      <c r="AB396" s="825"/>
      <c r="AC396" s="825"/>
      <c r="AD396" s="801">
        <v>0</v>
      </c>
    </row>
    <row r="397" spans="1:30" ht="30.75" customHeight="1">
      <c r="A397" s="834">
        <v>15</v>
      </c>
      <c r="B397" s="855" t="s">
        <v>1341</v>
      </c>
      <c r="C397" s="826"/>
      <c r="D397" s="825"/>
      <c r="E397" s="825"/>
      <c r="F397" s="825"/>
      <c r="G397" s="825"/>
      <c r="H397" s="825"/>
      <c r="I397" s="826">
        <v>15900</v>
      </c>
      <c r="J397" s="825"/>
      <c r="K397" s="825"/>
      <c r="L397" s="825"/>
      <c r="M397" s="825"/>
      <c r="N397" s="825">
        <v>15900</v>
      </c>
      <c r="O397" s="847" t="s">
        <v>1342</v>
      </c>
      <c r="P397" s="828">
        <v>15900</v>
      </c>
      <c r="Q397" s="825"/>
      <c r="R397" s="825"/>
      <c r="S397" s="825"/>
      <c r="T397" s="825"/>
      <c r="U397" s="825"/>
      <c r="V397" s="825"/>
      <c r="W397" s="825"/>
      <c r="X397" s="825"/>
      <c r="Y397" s="825"/>
      <c r="Z397" s="825"/>
      <c r="AA397" s="825">
        <v>15900</v>
      </c>
      <c r="AB397" s="825"/>
      <c r="AC397" s="825"/>
      <c r="AD397" s="801">
        <v>0</v>
      </c>
    </row>
    <row r="398" spans="1:30" ht="44.25" customHeight="1">
      <c r="A398" s="834">
        <v>16</v>
      </c>
      <c r="B398" s="835" t="s">
        <v>1343</v>
      </c>
      <c r="C398" s="826">
        <v>0</v>
      </c>
      <c r="D398" s="825"/>
      <c r="E398" s="825"/>
      <c r="F398" s="825"/>
      <c r="G398" s="825"/>
      <c r="H398" s="825">
        <v>0</v>
      </c>
      <c r="I398" s="826">
        <v>5270</v>
      </c>
      <c r="J398" s="825"/>
      <c r="K398" s="825"/>
      <c r="L398" s="825"/>
      <c r="M398" s="825"/>
      <c r="N398" s="825">
        <v>5270</v>
      </c>
      <c r="O398" s="856" t="s">
        <v>1201</v>
      </c>
      <c r="P398" s="828">
        <v>5270</v>
      </c>
      <c r="Q398" s="825"/>
      <c r="R398" s="825"/>
      <c r="S398" s="825"/>
      <c r="T398" s="825"/>
      <c r="U398" s="825"/>
      <c r="V398" s="825"/>
      <c r="W398" s="825"/>
      <c r="X398" s="825"/>
      <c r="Y398" s="825"/>
      <c r="Z398" s="825"/>
      <c r="AA398" s="825">
        <v>5270</v>
      </c>
      <c r="AB398" s="825"/>
      <c r="AC398" s="825"/>
      <c r="AD398" s="801">
        <v>0</v>
      </c>
    </row>
    <row r="399" spans="1:30">
      <c r="A399" s="834">
        <v>17</v>
      </c>
      <c r="B399" s="835" t="s">
        <v>1344</v>
      </c>
      <c r="C399" s="826"/>
      <c r="D399" s="825"/>
      <c r="E399" s="825"/>
      <c r="F399" s="825"/>
      <c r="G399" s="825"/>
      <c r="H399" s="825"/>
      <c r="I399" s="826">
        <v>212</v>
      </c>
      <c r="J399" s="825"/>
      <c r="K399" s="825"/>
      <c r="L399" s="825"/>
      <c r="M399" s="825"/>
      <c r="N399" s="825">
        <v>212</v>
      </c>
      <c r="O399" s="856" t="s">
        <v>1345</v>
      </c>
      <c r="P399" s="828">
        <v>212</v>
      </c>
      <c r="Q399" s="825"/>
      <c r="R399" s="825"/>
      <c r="S399" s="825"/>
      <c r="T399" s="825"/>
      <c r="U399" s="825"/>
      <c r="V399" s="825"/>
      <c r="W399" s="825"/>
      <c r="X399" s="825"/>
      <c r="Y399" s="825"/>
      <c r="Z399" s="825"/>
      <c r="AA399" s="825">
        <v>212</v>
      </c>
      <c r="AB399" s="825"/>
      <c r="AC399" s="825"/>
      <c r="AD399" s="801">
        <v>0</v>
      </c>
    </row>
    <row r="400" spans="1:30" ht="18.75" customHeight="1">
      <c r="A400" s="834">
        <v>18</v>
      </c>
      <c r="B400" s="835" t="s">
        <v>1346</v>
      </c>
      <c r="C400" s="826">
        <v>50000</v>
      </c>
      <c r="D400" s="825"/>
      <c r="E400" s="825"/>
      <c r="F400" s="825"/>
      <c r="G400" s="825"/>
      <c r="H400" s="825">
        <v>50000</v>
      </c>
      <c r="I400" s="826">
        <v>70000</v>
      </c>
      <c r="J400" s="825"/>
      <c r="K400" s="825"/>
      <c r="L400" s="825"/>
      <c r="M400" s="825"/>
      <c r="N400" s="825">
        <v>70000</v>
      </c>
      <c r="O400" s="827"/>
      <c r="P400" s="828">
        <v>60000</v>
      </c>
      <c r="Q400" s="828"/>
      <c r="R400" s="828"/>
      <c r="S400" s="828"/>
      <c r="T400" s="828"/>
      <c r="U400" s="828"/>
      <c r="V400" s="828"/>
      <c r="W400" s="828"/>
      <c r="X400" s="828"/>
      <c r="Y400" s="828"/>
      <c r="Z400" s="828"/>
      <c r="AA400" s="828">
        <v>60000</v>
      </c>
      <c r="AB400" s="828"/>
      <c r="AC400" s="828"/>
      <c r="AD400" s="801">
        <v>0</v>
      </c>
    </row>
    <row r="401" spans="1:30" ht="18.75" customHeight="1">
      <c r="A401" s="834"/>
      <c r="B401" s="835" t="s">
        <v>504</v>
      </c>
      <c r="C401" s="826"/>
      <c r="D401" s="825"/>
      <c r="E401" s="825"/>
      <c r="F401" s="825"/>
      <c r="G401" s="825"/>
      <c r="H401" s="825"/>
      <c r="I401" s="826"/>
      <c r="J401" s="825"/>
      <c r="K401" s="825"/>
      <c r="L401" s="825"/>
      <c r="M401" s="825"/>
      <c r="N401" s="825"/>
      <c r="O401" s="856"/>
      <c r="P401" s="828"/>
      <c r="Q401" s="828"/>
      <c r="R401" s="828"/>
      <c r="S401" s="828"/>
      <c r="T401" s="828"/>
      <c r="U401" s="828"/>
      <c r="V401" s="828"/>
      <c r="W401" s="828"/>
      <c r="X401" s="828"/>
      <c r="Y401" s="828"/>
      <c r="Z401" s="828"/>
      <c r="AA401" s="828"/>
      <c r="AB401" s="828"/>
      <c r="AC401" s="828"/>
      <c r="AD401" s="801"/>
    </row>
    <row r="402" spans="1:30" s="841" customFormat="1" ht="76.5">
      <c r="A402" s="836"/>
      <c r="B402" s="837" t="s">
        <v>1347</v>
      </c>
      <c r="C402" s="838">
        <v>336</v>
      </c>
      <c r="D402" s="839"/>
      <c r="E402" s="839"/>
      <c r="F402" s="839"/>
      <c r="G402" s="839"/>
      <c r="H402" s="839">
        <v>336</v>
      </c>
      <c r="I402" s="838">
        <v>289</v>
      </c>
      <c r="J402" s="839"/>
      <c r="K402" s="839"/>
      <c r="L402" s="839"/>
      <c r="M402" s="839"/>
      <c r="N402" s="839">
        <v>289</v>
      </c>
      <c r="O402" s="857" t="s">
        <v>1348</v>
      </c>
      <c r="P402" s="831">
        <v>289</v>
      </c>
      <c r="Q402" s="831"/>
      <c r="R402" s="831"/>
      <c r="S402" s="831"/>
      <c r="T402" s="831"/>
      <c r="U402" s="831"/>
      <c r="V402" s="831"/>
      <c r="W402" s="831"/>
      <c r="X402" s="831"/>
      <c r="Y402" s="831"/>
      <c r="Z402" s="831"/>
      <c r="AA402" s="831">
        <v>289</v>
      </c>
      <c r="AB402" s="831"/>
      <c r="AC402" s="831"/>
      <c r="AD402" s="858">
        <v>0</v>
      </c>
    </row>
    <row r="403" spans="1:30" s="841" customFormat="1" ht="25.5">
      <c r="A403" s="836"/>
      <c r="B403" s="837" t="s">
        <v>1349</v>
      </c>
      <c r="C403" s="838">
        <v>125</v>
      </c>
      <c r="D403" s="839"/>
      <c r="E403" s="839"/>
      <c r="F403" s="839"/>
      <c r="G403" s="839"/>
      <c r="H403" s="839">
        <v>125</v>
      </c>
      <c r="I403" s="838">
        <v>270</v>
      </c>
      <c r="J403" s="839"/>
      <c r="K403" s="839"/>
      <c r="L403" s="839"/>
      <c r="M403" s="839"/>
      <c r="N403" s="839">
        <v>270</v>
      </c>
      <c r="O403" s="857" t="s">
        <v>1350</v>
      </c>
      <c r="P403" s="831">
        <v>270</v>
      </c>
      <c r="Q403" s="831"/>
      <c r="R403" s="831"/>
      <c r="S403" s="831"/>
      <c r="T403" s="831"/>
      <c r="U403" s="831"/>
      <c r="V403" s="831"/>
      <c r="W403" s="831"/>
      <c r="X403" s="831"/>
      <c r="Y403" s="831"/>
      <c r="Z403" s="831"/>
      <c r="AA403" s="831">
        <v>270</v>
      </c>
      <c r="AB403" s="831"/>
      <c r="AC403" s="831"/>
      <c r="AD403" s="858">
        <v>0</v>
      </c>
    </row>
    <row r="404" spans="1:30" s="820" customFormat="1" ht="18.75" customHeight="1">
      <c r="A404" s="833" t="s">
        <v>1351</v>
      </c>
      <c r="B404" s="823" t="s">
        <v>1352</v>
      </c>
      <c r="C404" s="823">
        <v>188701.30249999999</v>
      </c>
      <c r="D404" s="832"/>
      <c r="E404" s="832"/>
      <c r="F404" s="832"/>
      <c r="G404" s="832"/>
      <c r="H404" s="832">
        <v>188701.30249999999</v>
      </c>
      <c r="I404" s="823">
        <v>230155</v>
      </c>
      <c r="J404" s="832"/>
      <c r="K404" s="832"/>
      <c r="L404" s="832"/>
      <c r="M404" s="832"/>
      <c r="N404" s="832">
        <v>230155</v>
      </c>
      <c r="O404" s="818"/>
      <c r="P404" s="830">
        <v>230155</v>
      </c>
      <c r="Q404" s="830"/>
      <c r="R404" s="830"/>
      <c r="S404" s="830"/>
      <c r="T404" s="830"/>
      <c r="U404" s="830"/>
      <c r="V404" s="830"/>
      <c r="W404" s="830"/>
      <c r="X404" s="830"/>
      <c r="Y404" s="830"/>
      <c r="Z404" s="830"/>
      <c r="AA404" s="830"/>
      <c r="AB404" s="832">
        <v>230155</v>
      </c>
      <c r="AC404" s="830"/>
      <c r="AD404" s="819">
        <v>0</v>
      </c>
    </row>
    <row r="405" spans="1:30" ht="63.75">
      <c r="A405" s="834">
        <v>1</v>
      </c>
      <c r="B405" s="835" t="s">
        <v>1353</v>
      </c>
      <c r="C405" s="826">
        <v>7000</v>
      </c>
      <c r="D405" s="825"/>
      <c r="E405" s="825"/>
      <c r="F405" s="825"/>
      <c r="G405" s="825"/>
      <c r="H405" s="825">
        <v>7000</v>
      </c>
      <c r="I405" s="826">
        <v>10000</v>
      </c>
      <c r="J405" s="825"/>
      <c r="K405" s="825"/>
      <c r="L405" s="825"/>
      <c r="M405" s="825"/>
      <c r="N405" s="825">
        <v>10000</v>
      </c>
      <c r="O405" s="1506" t="s">
        <v>1354</v>
      </c>
      <c r="P405" s="828">
        <v>10000</v>
      </c>
      <c r="Q405" s="825"/>
      <c r="R405" s="825"/>
      <c r="S405" s="825"/>
      <c r="T405" s="825"/>
      <c r="U405" s="825"/>
      <c r="V405" s="825"/>
      <c r="W405" s="825"/>
      <c r="X405" s="825"/>
      <c r="Y405" s="825"/>
      <c r="Z405" s="825"/>
      <c r="AA405" s="825"/>
      <c r="AB405" s="828">
        <v>10000</v>
      </c>
      <c r="AC405" s="825"/>
      <c r="AD405" s="801">
        <v>0</v>
      </c>
    </row>
    <row r="406" spans="1:30" ht="38.25">
      <c r="A406" s="834">
        <v>2</v>
      </c>
      <c r="B406" s="835" t="s">
        <v>1355</v>
      </c>
      <c r="C406" s="826">
        <v>3500</v>
      </c>
      <c r="D406" s="825"/>
      <c r="E406" s="825"/>
      <c r="F406" s="825"/>
      <c r="G406" s="825"/>
      <c r="H406" s="825">
        <v>3500</v>
      </c>
      <c r="I406" s="826">
        <v>3500</v>
      </c>
      <c r="J406" s="825"/>
      <c r="K406" s="825"/>
      <c r="L406" s="825"/>
      <c r="M406" s="825"/>
      <c r="N406" s="825">
        <v>3500</v>
      </c>
      <c r="O406" s="1507"/>
      <c r="P406" s="828">
        <v>3500</v>
      </c>
      <c r="Q406" s="825"/>
      <c r="R406" s="825"/>
      <c r="S406" s="825"/>
      <c r="T406" s="825"/>
      <c r="U406" s="825"/>
      <c r="V406" s="825"/>
      <c r="W406" s="825"/>
      <c r="X406" s="825"/>
      <c r="Y406" s="825"/>
      <c r="Z406" s="825"/>
      <c r="AA406" s="825"/>
      <c r="AB406" s="828">
        <v>3500</v>
      </c>
      <c r="AC406" s="825"/>
      <c r="AD406" s="801">
        <v>0</v>
      </c>
    </row>
    <row r="407" spans="1:30" ht="38.25">
      <c r="A407" s="834">
        <v>3</v>
      </c>
      <c r="B407" s="835" t="s">
        <v>1356</v>
      </c>
      <c r="C407" s="826">
        <v>6000</v>
      </c>
      <c r="D407" s="825"/>
      <c r="E407" s="825"/>
      <c r="F407" s="825"/>
      <c r="G407" s="825"/>
      <c r="H407" s="825">
        <v>6000</v>
      </c>
      <c r="I407" s="826">
        <v>6000</v>
      </c>
      <c r="J407" s="825"/>
      <c r="K407" s="825"/>
      <c r="L407" s="825"/>
      <c r="M407" s="825"/>
      <c r="N407" s="825">
        <v>6000</v>
      </c>
      <c r="O407" s="1507"/>
      <c r="P407" s="828">
        <v>6000</v>
      </c>
      <c r="Q407" s="825"/>
      <c r="R407" s="825"/>
      <c r="S407" s="825"/>
      <c r="T407" s="825"/>
      <c r="U407" s="825"/>
      <c r="V407" s="825"/>
      <c r="W407" s="825"/>
      <c r="X407" s="825"/>
      <c r="Y407" s="825"/>
      <c r="Z407" s="825"/>
      <c r="AA407" s="825"/>
      <c r="AB407" s="828">
        <v>6000</v>
      </c>
      <c r="AC407" s="825"/>
      <c r="AD407" s="801">
        <v>0</v>
      </c>
    </row>
    <row r="408" spans="1:30">
      <c r="A408" s="834">
        <v>4</v>
      </c>
      <c r="B408" s="835" t="s">
        <v>1357</v>
      </c>
      <c r="C408" s="826">
        <v>3000</v>
      </c>
      <c r="D408" s="825"/>
      <c r="E408" s="825"/>
      <c r="F408" s="825"/>
      <c r="G408" s="825"/>
      <c r="H408" s="825">
        <v>3000</v>
      </c>
      <c r="I408" s="826">
        <v>4400</v>
      </c>
      <c r="J408" s="825"/>
      <c r="K408" s="825"/>
      <c r="L408" s="825"/>
      <c r="M408" s="825"/>
      <c r="N408" s="825">
        <v>4400</v>
      </c>
      <c r="O408" s="1507"/>
      <c r="P408" s="828">
        <v>4400</v>
      </c>
      <c r="Q408" s="825"/>
      <c r="R408" s="825"/>
      <c r="S408" s="825"/>
      <c r="T408" s="825"/>
      <c r="U408" s="825"/>
      <c r="V408" s="825"/>
      <c r="W408" s="825"/>
      <c r="X408" s="825"/>
      <c r="Y408" s="825"/>
      <c r="Z408" s="825"/>
      <c r="AA408" s="825"/>
      <c r="AB408" s="828">
        <v>4400</v>
      </c>
      <c r="AC408" s="825"/>
      <c r="AD408" s="801">
        <v>0</v>
      </c>
    </row>
    <row r="409" spans="1:30" ht="38.25">
      <c r="A409" s="834">
        <v>5</v>
      </c>
      <c r="B409" s="835" t="s">
        <v>1358</v>
      </c>
      <c r="C409" s="826">
        <v>600</v>
      </c>
      <c r="D409" s="825"/>
      <c r="E409" s="825"/>
      <c r="F409" s="825"/>
      <c r="G409" s="825"/>
      <c r="H409" s="825">
        <v>600</v>
      </c>
      <c r="I409" s="826">
        <v>600</v>
      </c>
      <c r="J409" s="825"/>
      <c r="K409" s="825"/>
      <c r="L409" s="825"/>
      <c r="M409" s="825"/>
      <c r="N409" s="825">
        <v>600</v>
      </c>
      <c r="O409" s="1507"/>
      <c r="P409" s="828">
        <v>600</v>
      </c>
      <c r="Q409" s="825"/>
      <c r="R409" s="825"/>
      <c r="S409" s="825"/>
      <c r="T409" s="825"/>
      <c r="U409" s="825"/>
      <c r="V409" s="825"/>
      <c r="W409" s="825"/>
      <c r="X409" s="825"/>
      <c r="Y409" s="825"/>
      <c r="Z409" s="825"/>
      <c r="AA409" s="825"/>
      <c r="AB409" s="828">
        <v>600</v>
      </c>
      <c r="AC409" s="825"/>
      <c r="AD409" s="801">
        <v>0</v>
      </c>
    </row>
    <row r="410" spans="1:30" ht="63.75">
      <c r="A410" s="834">
        <v>6</v>
      </c>
      <c r="B410" s="835" t="s">
        <v>1359</v>
      </c>
      <c r="C410" s="826">
        <v>3500</v>
      </c>
      <c r="D410" s="825"/>
      <c r="E410" s="825"/>
      <c r="F410" s="825"/>
      <c r="G410" s="825"/>
      <c r="H410" s="825">
        <v>3500</v>
      </c>
      <c r="I410" s="826">
        <v>3500</v>
      </c>
      <c r="J410" s="825"/>
      <c r="K410" s="825"/>
      <c r="L410" s="825"/>
      <c r="M410" s="825"/>
      <c r="N410" s="825">
        <v>3500</v>
      </c>
      <c r="O410" s="1507"/>
      <c r="P410" s="828">
        <v>3500</v>
      </c>
      <c r="Q410" s="825"/>
      <c r="R410" s="825"/>
      <c r="S410" s="825"/>
      <c r="T410" s="825"/>
      <c r="U410" s="825"/>
      <c r="V410" s="825"/>
      <c r="W410" s="825"/>
      <c r="X410" s="825"/>
      <c r="Y410" s="825"/>
      <c r="Z410" s="825"/>
      <c r="AA410" s="825"/>
      <c r="AB410" s="828">
        <v>3500</v>
      </c>
      <c r="AC410" s="825"/>
      <c r="AD410" s="801">
        <v>0</v>
      </c>
    </row>
    <row r="411" spans="1:30" ht="38.25">
      <c r="A411" s="834">
        <v>7</v>
      </c>
      <c r="B411" s="835" t="s">
        <v>1360</v>
      </c>
      <c r="C411" s="826">
        <v>1500</v>
      </c>
      <c r="D411" s="825"/>
      <c r="E411" s="825"/>
      <c r="F411" s="825"/>
      <c r="G411" s="825"/>
      <c r="H411" s="825">
        <v>1500</v>
      </c>
      <c r="I411" s="826">
        <v>1500</v>
      </c>
      <c r="J411" s="825"/>
      <c r="K411" s="825"/>
      <c r="L411" s="825"/>
      <c r="M411" s="825"/>
      <c r="N411" s="825">
        <v>1500</v>
      </c>
      <c r="O411" s="1507"/>
      <c r="P411" s="828">
        <v>1500</v>
      </c>
      <c r="Q411" s="825"/>
      <c r="R411" s="825"/>
      <c r="S411" s="825"/>
      <c r="T411" s="825"/>
      <c r="U411" s="825"/>
      <c r="V411" s="825"/>
      <c r="W411" s="825"/>
      <c r="X411" s="825"/>
      <c r="Y411" s="825"/>
      <c r="Z411" s="825"/>
      <c r="AA411" s="825"/>
      <c r="AB411" s="828">
        <v>1500</v>
      </c>
      <c r="AC411" s="825"/>
      <c r="AD411" s="801">
        <v>0</v>
      </c>
    </row>
    <row r="412" spans="1:30" ht="25.5">
      <c r="A412" s="834">
        <v>8</v>
      </c>
      <c r="B412" s="835" t="s">
        <v>1361</v>
      </c>
      <c r="C412" s="826">
        <v>2000</v>
      </c>
      <c r="D412" s="825"/>
      <c r="E412" s="825"/>
      <c r="F412" s="825"/>
      <c r="G412" s="825"/>
      <c r="H412" s="825">
        <v>2000</v>
      </c>
      <c r="I412" s="826">
        <v>2000</v>
      </c>
      <c r="J412" s="825"/>
      <c r="K412" s="825"/>
      <c r="L412" s="825"/>
      <c r="M412" s="825"/>
      <c r="N412" s="825">
        <v>2000</v>
      </c>
      <c r="O412" s="1507"/>
      <c r="P412" s="828">
        <v>2000</v>
      </c>
      <c r="Q412" s="825"/>
      <c r="R412" s="825"/>
      <c r="S412" s="825"/>
      <c r="T412" s="825"/>
      <c r="U412" s="825"/>
      <c r="V412" s="825"/>
      <c r="W412" s="825"/>
      <c r="X412" s="825"/>
      <c r="Y412" s="825"/>
      <c r="Z412" s="825"/>
      <c r="AA412" s="825"/>
      <c r="AB412" s="828">
        <v>2000</v>
      </c>
      <c r="AC412" s="825"/>
      <c r="AD412" s="801">
        <v>0</v>
      </c>
    </row>
    <row r="413" spans="1:30" ht="25.5" hidden="1">
      <c r="A413" s="836" t="s">
        <v>633</v>
      </c>
      <c r="B413" s="837" t="s">
        <v>1362</v>
      </c>
      <c r="C413" s="826">
        <v>0</v>
      </c>
      <c r="D413" s="839"/>
      <c r="E413" s="839"/>
      <c r="F413" s="839"/>
      <c r="G413" s="839"/>
      <c r="H413" s="839">
        <v>0</v>
      </c>
      <c r="I413" s="826">
        <v>20000</v>
      </c>
      <c r="J413" s="839"/>
      <c r="K413" s="839"/>
      <c r="L413" s="839"/>
      <c r="M413" s="839"/>
      <c r="N413" s="839">
        <v>20000</v>
      </c>
      <c r="O413" s="1507"/>
      <c r="P413" s="828">
        <v>20000</v>
      </c>
      <c r="Q413" s="828"/>
      <c r="R413" s="828"/>
      <c r="S413" s="828"/>
      <c r="T413" s="828"/>
      <c r="U413" s="828"/>
      <c r="V413" s="828"/>
      <c r="W413" s="828"/>
      <c r="X413" s="828"/>
      <c r="Y413" s="828"/>
      <c r="Z413" s="828"/>
      <c r="AA413" s="828"/>
      <c r="AB413" s="828">
        <v>20000</v>
      </c>
      <c r="AC413" s="828"/>
      <c r="AD413" s="801">
        <v>0</v>
      </c>
    </row>
    <row r="414" spans="1:30" ht="25.5">
      <c r="A414" s="834">
        <v>9</v>
      </c>
      <c r="B414" s="835" t="s">
        <v>1363</v>
      </c>
      <c r="C414" s="826">
        <v>3600</v>
      </c>
      <c r="D414" s="825"/>
      <c r="E414" s="825"/>
      <c r="F414" s="825"/>
      <c r="G414" s="825"/>
      <c r="H414" s="825">
        <v>3600</v>
      </c>
      <c r="I414" s="826">
        <v>3600</v>
      </c>
      <c r="J414" s="825"/>
      <c r="K414" s="825"/>
      <c r="L414" s="825"/>
      <c r="M414" s="825"/>
      <c r="N414" s="825">
        <v>3600</v>
      </c>
      <c r="O414" s="1507"/>
      <c r="P414" s="828">
        <v>3600</v>
      </c>
      <c r="Q414" s="828"/>
      <c r="R414" s="828"/>
      <c r="S414" s="828"/>
      <c r="T414" s="828"/>
      <c r="U414" s="828"/>
      <c r="V414" s="828"/>
      <c r="W414" s="828"/>
      <c r="X414" s="828"/>
      <c r="Y414" s="828"/>
      <c r="Z414" s="828"/>
      <c r="AA414" s="828"/>
      <c r="AB414" s="828">
        <v>3600</v>
      </c>
      <c r="AC414" s="828"/>
      <c r="AD414" s="801">
        <v>0</v>
      </c>
    </row>
    <row r="415" spans="1:30" ht="51">
      <c r="A415" s="834">
        <v>10</v>
      </c>
      <c r="B415" s="835" t="s">
        <v>1364</v>
      </c>
      <c r="C415" s="826">
        <v>1000</v>
      </c>
      <c r="D415" s="825"/>
      <c r="E415" s="825"/>
      <c r="F415" s="825"/>
      <c r="G415" s="825"/>
      <c r="H415" s="825">
        <v>1000</v>
      </c>
      <c r="I415" s="826">
        <v>1000</v>
      </c>
      <c r="J415" s="825"/>
      <c r="K415" s="825"/>
      <c r="L415" s="825"/>
      <c r="M415" s="825"/>
      <c r="N415" s="825">
        <v>1000</v>
      </c>
      <c r="O415" s="1507"/>
      <c r="P415" s="828">
        <v>1000</v>
      </c>
      <c r="Q415" s="825"/>
      <c r="R415" s="825"/>
      <c r="S415" s="825"/>
      <c r="T415" s="825"/>
      <c r="U415" s="825"/>
      <c r="V415" s="825"/>
      <c r="W415" s="825"/>
      <c r="X415" s="825"/>
      <c r="Y415" s="825"/>
      <c r="Z415" s="825"/>
      <c r="AA415" s="825"/>
      <c r="AB415" s="828">
        <v>1000</v>
      </c>
      <c r="AC415" s="825"/>
      <c r="AD415" s="801">
        <v>0</v>
      </c>
    </row>
    <row r="416" spans="1:30" ht="38.25">
      <c r="A416" s="834">
        <v>11</v>
      </c>
      <c r="B416" s="835" t="s">
        <v>1365</v>
      </c>
      <c r="C416" s="826">
        <v>20000</v>
      </c>
      <c r="D416" s="825"/>
      <c r="E416" s="825"/>
      <c r="F416" s="825"/>
      <c r="G416" s="825"/>
      <c r="H416" s="825">
        <v>20000</v>
      </c>
      <c r="I416" s="826">
        <v>27000</v>
      </c>
      <c r="J416" s="825"/>
      <c r="K416" s="825"/>
      <c r="L416" s="825"/>
      <c r="M416" s="825"/>
      <c r="N416" s="825">
        <v>27000</v>
      </c>
      <c r="O416" s="1508"/>
      <c r="P416" s="828">
        <v>25000</v>
      </c>
      <c r="Q416" s="825"/>
      <c r="R416" s="825"/>
      <c r="S416" s="825"/>
      <c r="T416" s="825"/>
      <c r="U416" s="825"/>
      <c r="V416" s="825"/>
      <c r="W416" s="825"/>
      <c r="X416" s="825"/>
      <c r="Y416" s="825"/>
      <c r="Z416" s="825"/>
      <c r="AA416" s="825"/>
      <c r="AB416" s="828">
        <v>25000</v>
      </c>
      <c r="AC416" s="825"/>
      <c r="AD416" s="801">
        <v>0</v>
      </c>
    </row>
    <row r="417" spans="1:33" ht="102">
      <c r="A417" s="834">
        <v>12</v>
      </c>
      <c r="B417" s="835" t="s">
        <v>1366</v>
      </c>
      <c r="C417" s="826">
        <v>2000</v>
      </c>
      <c r="D417" s="825"/>
      <c r="E417" s="825"/>
      <c r="F417" s="825"/>
      <c r="G417" s="825"/>
      <c r="H417" s="825">
        <v>2000</v>
      </c>
      <c r="I417" s="826">
        <v>2000</v>
      </c>
      <c r="J417" s="825"/>
      <c r="K417" s="825"/>
      <c r="L417" s="825"/>
      <c r="M417" s="825"/>
      <c r="N417" s="825">
        <v>2000</v>
      </c>
      <c r="O417" s="827" t="s">
        <v>1340</v>
      </c>
      <c r="P417" s="828">
        <v>2000</v>
      </c>
      <c r="Q417" s="825"/>
      <c r="R417" s="825"/>
      <c r="S417" s="825"/>
      <c r="T417" s="825"/>
      <c r="U417" s="825"/>
      <c r="V417" s="825"/>
      <c r="W417" s="825"/>
      <c r="X417" s="825"/>
      <c r="Y417" s="825"/>
      <c r="Z417" s="825"/>
      <c r="AA417" s="825"/>
      <c r="AB417" s="828">
        <v>2000</v>
      </c>
      <c r="AC417" s="825"/>
      <c r="AD417" s="801">
        <v>0</v>
      </c>
    </row>
    <row r="418" spans="1:33" hidden="1">
      <c r="A418" s="834">
        <v>13</v>
      </c>
      <c r="B418" s="835" t="s">
        <v>1300</v>
      </c>
      <c r="C418" s="826">
        <v>32035</v>
      </c>
      <c r="D418" s="825"/>
      <c r="E418" s="825"/>
      <c r="F418" s="825"/>
      <c r="G418" s="825"/>
      <c r="H418" s="825">
        <v>32035</v>
      </c>
      <c r="I418" s="826">
        <v>30000</v>
      </c>
      <c r="J418" s="825"/>
      <c r="K418" s="825"/>
      <c r="L418" s="825"/>
      <c r="M418" s="825"/>
      <c r="N418" s="825">
        <v>30000</v>
      </c>
      <c r="O418" s="827"/>
      <c r="P418" s="828">
        <v>30000</v>
      </c>
      <c r="Q418" s="828">
        <v>0</v>
      </c>
      <c r="R418" s="828">
        <v>0</v>
      </c>
      <c r="S418" s="828">
        <v>0</v>
      </c>
      <c r="T418" s="828">
        <v>0</v>
      </c>
      <c r="U418" s="828">
        <v>0</v>
      </c>
      <c r="V418" s="828">
        <v>0</v>
      </c>
      <c r="W418" s="828">
        <v>0</v>
      </c>
      <c r="X418" s="828">
        <v>0</v>
      </c>
      <c r="Y418" s="828">
        <v>0</v>
      </c>
      <c r="Z418" s="828">
        <v>0</v>
      </c>
      <c r="AA418" s="828">
        <v>0</v>
      </c>
      <c r="AB418" s="828">
        <v>30000</v>
      </c>
      <c r="AC418" s="828"/>
      <c r="AD418" s="801">
        <v>0</v>
      </c>
    </row>
    <row r="419" spans="1:33" ht="38.25">
      <c r="A419" s="834">
        <v>13</v>
      </c>
      <c r="B419" s="835" t="s">
        <v>1367</v>
      </c>
      <c r="C419" s="826"/>
      <c r="D419" s="825"/>
      <c r="E419" s="825"/>
      <c r="F419" s="825"/>
      <c r="G419" s="825"/>
      <c r="H419" s="825"/>
      <c r="I419" s="826">
        <v>30000</v>
      </c>
      <c r="J419" s="825"/>
      <c r="K419" s="825"/>
      <c r="L419" s="825"/>
      <c r="M419" s="825"/>
      <c r="N419" s="825">
        <v>30000</v>
      </c>
      <c r="O419" s="856" t="s">
        <v>1368</v>
      </c>
      <c r="P419" s="828">
        <v>30000</v>
      </c>
      <c r="Q419" s="828"/>
      <c r="R419" s="828"/>
      <c r="S419" s="828"/>
      <c r="T419" s="828"/>
      <c r="U419" s="828"/>
      <c r="V419" s="828"/>
      <c r="W419" s="828"/>
      <c r="X419" s="828"/>
      <c r="Y419" s="828"/>
      <c r="Z419" s="828"/>
      <c r="AA419" s="828"/>
      <c r="AB419" s="828">
        <v>30000</v>
      </c>
      <c r="AC419" s="828"/>
      <c r="AD419" s="801">
        <v>0</v>
      </c>
    </row>
    <row r="420" spans="1:33">
      <c r="A420" s="834">
        <v>14</v>
      </c>
      <c r="B420" s="835" t="s">
        <v>1369</v>
      </c>
      <c r="C420" s="826">
        <v>60000</v>
      </c>
      <c r="D420" s="825"/>
      <c r="E420" s="825"/>
      <c r="F420" s="825"/>
      <c r="G420" s="825"/>
      <c r="H420" s="825">
        <v>60000</v>
      </c>
      <c r="I420" s="826">
        <v>100000</v>
      </c>
      <c r="J420" s="825"/>
      <c r="K420" s="825"/>
      <c r="L420" s="825"/>
      <c r="M420" s="825"/>
      <c r="N420" s="825">
        <v>100000</v>
      </c>
      <c r="O420" s="1505" t="s">
        <v>1370</v>
      </c>
      <c r="P420" s="828">
        <v>100000</v>
      </c>
      <c r="Q420" s="825"/>
      <c r="R420" s="825"/>
      <c r="S420" s="825"/>
      <c r="T420" s="825"/>
      <c r="U420" s="825"/>
      <c r="V420" s="825"/>
      <c r="W420" s="825"/>
      <c r="X420" s="825"/>
      <c r="Y420" s="825"/>
      <c r="Z420" s="825"/>
      <c r="AA420" s="825"/>
      <c r="AB420" s="828">
        <v>100000</v>
      </c>
      <c r="AC420" s="825"/>
      <c r="AD420" s="801">
        <v>0</v>
      </c>
    </row>
    <row r="421" spans="1:33" ht="25.5">
      <c r="A421" s="834">
        <v>15</v>
      </c>
      <c r="B421" s="835" t="s">
        <v>1371</v>
      </c>
      <c r="C421" s="826">
        <v>20000</v>
      </c>
      <c r="D421" s="825"/>
      <c r="E421" s="825"/>
      <c r="F421" s="825"/>
      <c r="G421" s="825"/>
      <c r="H421" s="825">
        <v>20000</v>
      </c>
      <c r="I421" s="826">
        <v>20000</v>
      </c>
      <c r="J421" s="825"/>
      <c r="K421" s="825"/>
      <c r="L421" s="825"/>
      <c r="M421" s="825"/>
      <c r="N421" s="825">
        <v>20000</v>
      </c>
      <c r="O421" s="1505"/>
      <c r="P421" s="828">
        <v>20000</v>
      </c>
      <c r="Q421" s="825"/>
      <c r="R421" s="825"/>
      <c r="S421" s="825"/>
      <c r="T421" s="825"/>
      <c r="U421" s="825"/>
      <c r="V421" s="825"/>
      <c r="W421" s="825"/>
      <c r="X421" s="825"/>
      <c r="Y421" s="825"/>
      <c r="Z421" s="825"/>
      <c r="AA421" s="825"/>
      <c r="AB421" s="828">
        <v>20000</v>
      </c>
      <c r="AC421" s="825"/>
      <c r="AD421" s="801">
        <v>0</v>
      </c>
    </row>
    <row r="422" spans="1:33">
      <c r="A422" s="834">
        <v>16</v>
      </c>
      <c r="B422" s="859" t="s">
        <v>1372</v>
      </c>
      <c r="C422" s="826">
        <v>2500</v>
      </c>
      <c r="D422" s="825"/>
      <c r="E422" s="825"/>
      <c r="F422" s="825"/>
      <c r="G422" s="825"/>
      <c r="H422" s="825">
        <v>2500</v>
      </c>
      <c r="I422" s="826">
        <v>2500</v>
      </c>
      <c r="J422" s="825"/>
      <c r="K422" s="825"/>
      <c r="L422" s="825"/>
      <c r="M422" s="825"/>
      <c r="N422" s="825">
        <v>2500</v>
      </c>
      <c r="O422" s="827" t="s">
        <v>1338</v>
      </c>
      <c r="P422" s="828">
        <v>2500</v>
      </c>
      <c r="Q422" s="828"/>
      <c r="R422" s="828"/>
      <c r="S422" s="828"/>
      <c r="T422" s="828"/>
      <c r="U422" s="828"/>
      <c r="V422" s="828"/>
      <c r="W422" s="828"/>
      <c r="X422" s="828"/>
      <c r="Y422" s="828"/>
      <c r="Z422" s="828"/>
      <c r="AA422" s="828"/>
      <c r="AB422" s="828">
        <v>2500</v>
      </c>
      <c r="AC422" s="828"/>
      <c r="AD422" s="801">
        <v>0</v>
      </c>
    </row>
    <row r="423" spans="1:33" ht="63.75">
      <c r="A423" s="834">
        <v>17</v>
      </c>
      <c r="B423" s="859" t="s">
        <v>1373</v>
      </c>
      <c r="C423" s="826">
        <v>466.30250000000001</v>
      </c>
      <c r="D423" s="825"/>
      <c r="E423" s="825"/>
      <c r="F423" s="825"/>
      <c r="G423" s="825"/>
      <c r="H423" s="860">
        <v>466.30250000000001</v>
      </c>
      <c r="I423" s="826">
        <v>555</v>
      </c>
      <c r="J423" s="825"/>
      <c r="K423" s="825"/>
      <c r="L423" s="825"/>
      <c r="M423" s="825"/>
      <c r="N423" s="860">
        <v>555</v>
      </c>
      <c r="O423" s="827"/>
      <c r="P423" s="828">
        <v>555</v>
      </c>
      <c r="Q423" s="828"/>
      <c r="R423" s="828"/>
      <c r="S423" s="828"/>
      <c r="T423" s="828"/>
      <c r="U423" s="828"/>
      <c r="V423" s="828"/>
      <c r="W423" s="828"/>
      <c r="X423" s="828"/>
      <c r="Y423" s="828"/>
      <c r="Z423" s="828"/>
      <c r="AA423" s="828"/>
      <c r="AB423" s="828">
        <v>555</v>
      </c>
      <c r="AC423" s="828"/>
      <c r="AD423" s="801">
        <v>0</v>
      </c>
    </row>
    <row r="424" spans="1:33" s="841" customFormat="1" ht="18.75" customHeight="1">
      <c r="A424" s="836" t="s">
        <v>633</v>
      </c>
      <c r="B424" s="861" t="s">
        <v>662</v>
      </c>
      <c r="C424" s="838">
        <v>242.64</v>
      </c>
      <c r="D424" s="839"/>
      <c r="E424" s="839"/>
      <c r="F424" s="839"/>
      <c r="G424" s="839"/>
      <c r="H424" s="862">
        <v>242.64</v>
      </c>
      <c r="I424" s="838">
        <v>334</v>
      </c>
      <c r="J424" s="839"/>
      <c r="K424" s="839"/>
      <c r="L424" s="839"/>
      <c r="M424" s="839"/>
      <c r="N424" s="862">
        <v>334</v>
      </c>
      <c r="O424" s="840"/>
      <c r="P424" s="831">
        <v>334</v>
      </c>
      <c r="Q424" s="831"/>
      <c r="R424" s="831"/>
      <c r="S424" s="831"/>
      <c r="T424" s="831"/>
      <c r="U424" s="831"/>
      <c r="V424" s="831"/>
      <c r="W424" s="831"/>
      <c r="X424" s="831"/>
      <c r="Y424" s="831"/>
      <c r="Z424" s="831"/>
      <c r="AA424" s="831"/>
      <c r="AB424" s="831">
        <v>334</v>
      </c>
      <c r="AC424" s="831"/>
      <c r="AD424" s="803">
        <v>0</v>
      </c>
    </row>
    <row r="425" spans="1:33" s="841" customFormat="1" ht="18.75" customHeight="1">
      <c r="A425" s="836" t="s">
        <v>633</v>
      </c>
      <c r="B425" s="861" t="s">
        <v>434</v>
      </c>
      <c r="C425" s="838">
        <v>37.412500000000001</v>
      </c>
      <c r="D425" s="839"/>
      <c r="E425" s="839"/>
      <c r="F425" s="839"/>
      <c r="G425" s="839"/>
      <c r="H425" s="862">
        <v>37.412500000000001</v>
      </c>
      <c r="I425" s="838">
        <v>37</v>
      </c>
      <c r="J425" s="839"/>
      <c r="K425" s="839"/>
      <c r="L425" s="839"/>
      <c r="M425" s="839"/>
      <c r="N425" s="862">
        <v>37</v>
      </c>
      <c r="O425" s="840"/>
      <c r="P425" s="831">
        <v>37</v>
      </c>
      <c r="Q425" s="831"/>
      <c r="R425" s="831"/>
      <c r="S425" s="831"/>
      <c r="T425" s="831"/>
      <c r="U425" s="831"/>
      <c r="V425" s="831"/>
      <c r="W425" s="831"/>
      <c r="X425" s="831"/>
      <c r="Y425" s="831"/>
      <c r="Z425" s="831"/>
      <c r="AA425" s="831"/>
      <c r="AB425" s="831">
        <v>37</v>
      </c>
      <c r="AC425" s="831"/>
      <c r="AD425" s="803">
        <v>0</v>
      </c>
    </row>
    <row r="426" spans="1:33" s="841" customFormat="1" ht="18.75" customHeight="1">
      <c r="A426" s="836" t="s">
        <v>633</v>
      </c>
      <c r="B426" s="861" t="s">
        <v>1199</v>
      </c>
      <c r="C426" s="838">
        <v>127</v>
      </c>
      <c r="D426" s="839"/>
      <c r="E426" s="839"/>
      <c r="F426" s="839"/>
      <c r="G426" s="839"/>
      <c r="H426" s="862">
        <v>127</v>
      </c>
      <c r="I426" s="838">
        <v>127</v>
      </c>
      <c r="J426" s="839"/>
      <c r="K426" s="839"/>
      <c r="L426" s="839"/>
      <c r="M426" s="839"/>
      <c r="N426" s="862">
        <v>127</v>
      </c>
      <c r="O426" s="840"/>
      <c r="P426" s="831">
        <v>127</v>
      </c>
      <c r="Q426" s="831"/>
      <c r="R426" s="831"/>
      <c r="S426" s="831"/>
      <c r="T426" s="831"/>
      <c r="U426" s="831"/>
      <c r="V426" s="831"/>
      <c r="W426" s="831"/>
      <c r="X426" s="831"/>
      <c r="Y426" s="831"/>
      <c r="Z426" s="831"/>
      <c r="AA426" s="831"/>
      <c r="AB426" s="831">
        <v>127</v>
      </c>
      <c r="AC426" s="831"/>
      <c r="AD426" s="803">
        <v>0</v>
      </c>
    </row>
    <row r="427" spans="1:33" s="841" customFormat="1" ht="18.75" customHeight="1">
      <c r="A427" s="836" t="s">
        <v>633</v>
      </c>
      <c r="B427" s="861" t="s">
        <v>1101</v>
      </c>
      <c r="C427" s="838">
        <v>34.799999999999997</v>
      </c>
      <c r="D427" s="839"/>
      <c r="E427" s="839"/>
      <c r="F427" s="839"/>
      <c r="G427" s="839"/>
      <c r="H427" s="862">
        <v>34.799999999999997</v>
      </c>
      <c r="I427" s="838">
        <v>35</v>
      </c>
      <c r="J427" s="839"/>
      <c r="K427" s="839"/>
      <c r="L427" s="839"/>
      <c r="M427" s="839"/>
      <c r="N427" s="862">
        <v>35</v>
      </c>
      <c r="O427" s="840"/>
      <c r="P427" s="831">
        <v>35</v>
      </c>
      <c r="Q427" s="831"/>
      <c r="R427" s="831"/>
      <c r="S427" s="831"/>
      <c r="T427" s="831"/>
      <c r="U427" s="831"/>
      <c r="V427" s="831"/>
      <c r="W427" s="831"/>
      <c r="X427" s="831"/>
      <c r="Y427" s="831"/>
      <c r="Z427" s="831"/>
      <c r="AA427" s="831"/>
      <c r="AB427" s="831">
        <v>35</v>
      </c>
      <c r="AC427" s="831"/>
      <c r="AD427" s="803">
        <v>0</v>
      </c>
    </row>
    <row r="428" spans="1:33" s="841" customFormat="1" ht="18.75" customHeight="1">
      <c r="A428" s="836" t="s">
        <v>633</v>
      </c>
      <c r="B428" s="861" t="s">
        <v>1338</v>
      </c>
      <c r="C428" s="838">
        <v>24.45</v>
      </c>
      <c r="D428" s="839"/>
      <c r="E428" s="839"/>
      <c r="F428" s="839"/>
      <c r="G428" s="839"/>
      <c r="H428" s="862">
        <v>24.45</v>
      </c>
      <c r="I428" s="838">
        <v>22</v>
      </c>
      <c r="J428" s="839"/>
      <c r="K428" s="839"/>
      <c r="L428" s="839"/>
      <c r="M428" s="839"/>
      <c r="N428" s="862">
        <v>22</v>
      </c>
      <c r="O428" s="840"/>
      <c r="P428" s="831">
        <v>22</v>
      </c>
      <c r="Q428" s="831"/>
      <c r="R428" s="831"/>
      <c r="S428" s="831"/>
      <c r="T428" s="831"/>
      <c r="U428" s="831"/>
      <c r="V428" s="831"/>
      <c r="W428" s="831"/>
      <c r="X428" s="831"/>
      <c r="Y428" s="831"/>
      <c r="Z428" s="831"/>
      <c r="AA428" s="831"/>
      <c r="AB428" s="831">
        <v>22</v>
      </c>
      <c r="AC428" s="831"/>
      <c r="AD428" s="803">
        <v>0</v>
      </c>
    </row>
    <row r="429" spans="1:33" s="820" customFormat="1" ht="38.25" hidden="1">
      <c r="A429" s="833">
        <v>18</v>
      </c>
      <c r="B429" s="863" t="s">
        <v>1374</v>
      </c>
      <c r="C429" s="823"/>
      <c r="D429" s="832"/>
      <c r="E429" s="832"/>
      <c r="F429" s="832"/>
      <c r="G429" s="832"/>
      <c r="H429" s="864"/>
      <c r="I429" s="823">
        <v>1789.1759999999999</v>
      </c>
      <c r="J429" s="832"/>
      <c r="K429" s="832"/>
      <c r="L429" s="832"/>
      <c r="M429" s="832"/>
      <c r="N429" s="864">
        <v>1789.1759999999999</v>
      </c>
      <c r="O429" s="818"/>
      <c r="P429" s="830">
        <v>1789.1759999999999</v>
      </c>
      <c r="Q429" s="830"/>
      <c r="R429" s="830"/>
      <c r="S429" s="830"/>
      <c r="T429" s="830"/>
      <c r="U429" s="830"/>
      <c r="V429" s="830"/>
      <c r="W429" s="830"/>
      <c r="X429" s="830"/>
      <c r="Y429" s="830"/>
      <c r="Z429" s="830"/>
      <c r="AA429" s="830"/>
      <c r="AB429" s="830">
        <v>1789.1759999999999</v>
      </c>
      <c r="AC429" s="830"/>
      <c r="AD429" s="819">
        <v>0</v>
      </c>
    </row>
    <row r="430" spans="1:33" ht="18.75" customHeight="1">
      <c r="A430" s="834">
        <v>18</v>
      </c>
      <c r="B430" s="835" t="s">
        <v>1375</v>
      </c>
      <c r="C430" s="826">
        <v>20000</v>
      </c>
      <c r="D430" s="825"/>
      <c r="E430" s="825"/>
      <c r="F430" s="825"/>
      <c r="G430" s="825"/>
      <c r="H430" s="825">
        <v>20000</v>
      </c>
      <c r="I430" s="826">
        <v>12000</v>
      </c>
      <c r="J430" s="825"/>
      <c r="K430" s="825"/>
      <c r="L430" s="825"/>
      <c r="M430" s="825"/>
      <c r="N430" s="825">
        <v>12000</v>
      </c>
      <c r="O430" s="827"/>
      <c r="P430" s="828">
        <v>14000</v>
      </c>
      <c r="Q430" s="828"/>
      <c r="R430" s="828"/>
      <c r="S430" s="828"/>
      <c r="T430" s="828"/>
      <c r="U430" s="828"/>
      <c r="V430" s="828"/>
      <c r="W430" s="828"/>
      <c r="X430" s="828"/>
      <c r="Y430" s="828"/>
      <c r="Z430" s="828"/>
      <c r="AA430" s="828"/>
      <c r="AB430" s="828">
        <v>14000</v>
      </c>
      <c r="AC430" s="828"/>
      <c r="AD430" s="801">
        <v>0</v>
      </c>
    </row>
    <row r="431" spans="1:33" s="820" customFormat="1" ht="18.75" customHeight="1">
      <c r="A431" s="833" t="s">
        <v>1376</v>
      </c>
      <c r="B431" s="822" t="s">
        <v>904</v>
      </c>
      <c r="C431" s="823">
        <v>106088</v>
      </c>
      <c r="D431" s="832"/>
      <c r="E431" s="832"/>
      <c r="F431" s="832"/>
      <c r="G431" s="832"/>
      <c r="H431" s="832">
        <v>106088</v>
      </c>
      <c r="I431" s="823">
        <v>113397</v>
      </c>
      <c r="J431" s="832"/>
      <c r="K431" s="832"/>
      <c r="L431" s="832"/>
      <c r="M431" s="832"/>
      <c r="N431" s="832">
        <v>113397</v>
      </c>
      <c r="O431" s="818"/>
      <c r="P431" s="830">
        <v>113920.14</v>
      </c>
      <c r="Q431" s="830"/>
      <c r="R431" s="830"/>
      <c r="S431" s="830"/>
      <c r="T431" s="830"/>
      <c r="U431" s="830"/>
      <c r="V431" s="830"/>
      <c r="W431" s="830"/>
      <c r="X431" s="830"/>
      <c r="Y431" s="830"/>
      <c r="Z431" s="830"/>
      <c r="AA431" s="830"/>
      <c r="AB431" s="830"/>
      <c r="AC431" s="830">
        <v>113920.14</v>
      </c>
      <c r="AD431" s="819">
        <v>0</v>
      </c>
    </row>
    <row r="432" spans="1:33" s="820" customFormat="1" ht="30.75" customHeight="1">
      <c r="A432" s="865" t="s">
        <v>587</v>
      </c>
      <c r="B432" s="822" t="s">
        <v>1377</v>
      </c>
      <c r="C432" s="866"/>
      <c r="D432" s="867"/>
      <c r="E432" s="867"/>
      <c r="F432" s="867"/>
      <c r="G432" s="867"/>
      <c r="H432" s="867"/>
      <c r="I432" s="866"/>
      <c r="J432" s="867"/>
      <c r="K432" s="867"/>
      <c r="L432" s="867"/>
      <c r="M432" s="867"/>
      <c r="N432" s="867"/>
      <c r="O432" s="868"/>
      <c r="P432" s="869">
        <v>2142189</v>
      </c>
      <c r="Q432" s="869"/>
      <c r="R432" s="869"/>
      <c r="S432" s="869"/>
      <c r="T432" s="869"/>
      <c r="U432" s="869"/>
      <c r="V432" s="869"/>
      <c r="W432" s="869"/>
      <c r="X432" s="869"/>
      <c r="Y432" s="869"/>
      <c r="Z432" s="869"/>
      <c r="AA432" s="869"/>
      <c r="AB432" s="869"/>
      <c r="AC432" s="869">
        <v>2142189</v>
      </c>
      <c r="AD432" s="819"/>
      <c r="AG432" s="819">
        <f>P432-SUM(Q432:AC432)</f>
        <v>0</v>
      </c>
    </row>
    <row r="433" spans="1:30">
      <c r="A433" s="870"/>
      <c r="B433" s="871"/>
      <c r="C433" s="872"/>
      <c r="D433" s="872"/>
      <c r="E433" s="872"/>
      <c r="F433" s="872"/>
      <c r="G433" s="872"/>
      <c r="H433" s="872"/>
      <c r="I433" s="872"/>
      <c r="J433" s="873"/>
      <c r="K433" s="872"/>
      <c r="L433" s="872"/>
      <c r="M433" s="874"/>
      <c r="N433" s="873"/>
      <c r="O433" s="875"/>
      <c r="P433" s="875"/>
      <c r="Q433" s="875"/>
      <c r="R433" s="875"/>
      <c r="S433" s="875"/>
      <c r="T433" s="875"/>
      <c r="U433" s="875"/>
      <c r="V433" s="875"/>
      <c r="W433" s="875"/>
      <c r="X433" s="875"/>
      <c r="Y433" s="875"/>
      <c r="Z433" s="875"/>
      <c r="AA433" s="875"/>
      <c r="AB433" s="875"/>
      <c r="AC433" s="875"/>
    </row>
    <row r="435" spans="1:30" hidden="1">
      <c r="I435" s="801">
        <v>21789.175999999999</v>
      </c>
    </row>
    <row r="436" spans="1:30" s="820" customFormat="1" ht="38.25" hidden="1">
      <c r="A436" s="833">
        <v>18</v>
      </c>
      <c r="B436" s="863" t="s">
        <v>1374</v>
      </c>
      <c r="C436" s="823"/>
      <c r="D436" s="832"/>
      <c r="E436" s="832"/>
      <c r="F436" s="832"/>
      <c r="G436" s="832"/>
      <c r="H436" s="864"/>
      <c r="I436" s="823">
        <v>1789.1759999999999</v>
      </c>
      <c r="J436" s="832"/>
      <c r="K436" s="832"/>
      <c r="L436" s="832"/>
      <c r="M436" s="876"/>
      <c r="N436" s="864">
        <v>1789.1759999999999</v>
      </c>
      <c r="O436" s="818"/>
      <c r="P436" s="830">
        <v>1789.1759999999999</v>
      </c>
      <c r="Q436" s="830"/>
      <c r="R436" s="830"/>
      <c r="S436" s="830"/>
      <c r="T436" s="830"/>
      <c r="U436" s="830"/>
      <c r="V436" s="830"/>
      <c r="W436" s="830"/>
      <c r="X436" s="830"/>
      <c r="Y436" s="830"/>
      <c r="Z436" s="830"/>
      <c r="AA436" s="830"/>
      <c r="AB436" s="830">
        <v>1789.1759999999999</v>
      </c>
      <c r="AC436" s="830"/>
      <c r="AD436" s="819">
        <v>0</v>
      </c>
    </row>
    <row r="437" spans="1:30" ht="25.5" hidden="1">
      <c r="A437" s="836" t="s">
        <v>633</v>
      </c>
      <c r="B437" s="837" t="s">
        <v>1362</v>
      </c>
      <c r="C437" s="826">
        <v>0</v>
      </c>
      <c r="D437" s="839"/>
      <c r="E437" s="839"/>
      <c r="F437" s="839"/>
      <c r="G437" s="839"/>
      <c r="H437" s="839">
        <v>0</v>
      </c>
      <c r="I437" s="826">
        <v>20000</v>
      </c>
      <c r="J437" s="839"/>
      <c r="K437" s="839"/>
      <c r="L437" s="839"/>
      <c r="M437" s="877"/>
      <c r="N437" s="839">
        <v>20000</v>
      </c>
      <c r="O437" s="878"/>
      <c r="P437" s="828">
        <v>20000</v>
      </c>
      <c r="Q437" s="828"/>
      <c r="R437" s="828"/>
      <c r="S437" s="828"/>
      <c r="T437" s="828"/>
      <c r="U437" s="828"/>
      <c r="V437" s="828"/>
      <c r="W437" s="828"/>
      <c r="X437" s="828"/>
      <c r="Y437" s="828"/>
      <c r="Z437" s="828"/>
      <c r="AA437" s="828"/>
      <c r="AB437" s="828">
        <v>20000</v>
      </c>
      <c r="AC437" s="828"/>
      <c r="AD437" s="819">
        <v>0</v>
      </c>
    </row>
    <row r="440" spans="1:30">
      <c r="A440" s="800"/>
    </row>
    <row r="441" spans="1:30">
      <c r="A441" s="800"/>
    </row>
    <row r="442" spans="1:30">
      <c r="A442" s="800"/>
    </row>
    <row r="443" spans="1:30">
      <c r="A443" s="800"/>
    </row>
    <row r="444" spans="1:30">
      <c r="A444" s="800"/>
    </row>
    <row r="445" spans="1:30">
      <c r="A445" s="800"/>
    </row>
    <row r="446" spans="1:30">
      <c r="A446" s="800"/>
    </row>
    <row r="447" spans="1:30">
      <c r="A447" s="800"/>
    </row>
    <row r="448" spans="1:30">
      <c r="A448" s="800"/>
    </row>
    <row r="449" s="800" customFormat="1"/>
    <row r="450" s="800" customFormat="1"/>
    <row r="451" s="800" customFormat="1"/>
    <row r="452" s="800" customFormat="1"/>
    <row r="453" s="800" customFormat="1"/>
    <row r="454" s="800" customFormat="1"/>
    <row r="455" s="800" customFormat="1"/>
    <row r="456" s="800" customFormat="1"/>
    <row r="457" s="800" customFormat="1"/>
    <row r="458" s="800" customFormat="1"/>
    <row r="459" s="800" customFormat="1"/>
    <row r="460" s="800" customFormat="1"/>
    <row r="461" s="800" customFormat="1"/>
    <row r="462" s="800" customFormat="1"/>
    <row r="463" s="800" customFormat="1"/>
    <row r="464" s="800" customFormat="1"/>
    <row r="465" s="800" customFormat="1"/>
    <row r="466" s="800" customFormat="1"/>
    <row r="467" s="800" customFormat="1"/>
    <row r="468" s="800" customFormat="1"/>
    <row r="469" s="800" customFormat="1"/>
    <row r="470" s="800" customFormat="1"/>
    <row r="471" s="800" customFormat="1"/>
    <row r="472" s="800" customFormat="1"/>
    <row r="473" s="800" customFormat="1"/>
    <row r="474" s="800" customFormat="1"/>
    <row r="475" s="800" customFormat="1"/>
    <row r="476" s="800" customFormat="1"/>
    <row r="477" s="800" customFormat="1"/>
    <row r="478" s="800" customFormat="1"/>
    <row r="479" s="800" customFormat="1"/>
    <row r="480" s="800" customFormat="1"/>
    <row r="481" s="800" customFormat="1"/>
    <row r="482" s="800" customFormat="1"/>
    <row r="483" s="800" customFormat="1"/>
  </sheetData>
  <mergeCells count="44">
    <mergeCell ref="A2:AC2"/>
    <mergeCell ref="A3:AC3"/>
    <mergeCell ref="A6:A8"/>
    <mergeCell ref="B6:B8"/>
    <mergeCell ref="C6:H6"/>
    <mergeCell ref="I6:N6"/>
    <mergeCell ref="O6:O8"/>
    <mergeCell ref="P6:P8"/>
    <mergeCell ref="Q6:Q8"/>
    <mergeCell ref="R6:R8"/>
    <mergeCell ref="AC6:AC8"/>
    <mergeCell ref="C7:C8"/>
    <mergeCell ref="D7:F7"/>
    <mergeCell ref="G7:G8"/>
    <mergeCell ref="H7:H8"/>
    <mergeCell ref="I7:I8"/>
    <mergeCell ref="O231:O234"/>
    <mergeCell ref="Y6:Y8"/>
    <mergeCell ref="Z6:Z8"/>
    <mergeCell ref="AA6:AA8"/>
    <mergeCell ref="O210:O214"/>
    <mergeCell ref="S6:S8"/>
    <mergeCell ref="T6:T8"/>
    <mergeCell ref="U6:U8"/>
    <mergeCell ref="V6:V8"/>
    <mergeCell ref="W6:W8"/>
    <mergeCell ref="AB6:AB8"/>
    <mergeCell ref="J7:L7"/>
    <mergeCell ref="M7:M8"/>
    <mergeCell ref="N7:N8"/>
    <mergeCell ref="O208:O209"/>
    <mergeCell ref="X6:X8"/>
    <mergeCell ref="O420:O421"/>
    <mergeCell ref="O284:O286"/>
    <mergeCell ref="O289:O290"/>
    <mergeCell ref="O298:O301"/>
    <mergeCell ref="O302:O307"/>
    <mergeCell ref="O308:O310"/>
    <mergeCell ref="O311:O312"/>
    <mergeCell ref="O313:O314"/>
    <mergeCell ref="O325:O347"/>
    <mergeCell ref="O385:O386"/>
    <mergeCell ref="O392:O394"/>
    <mergeCell ref="O405:O416"/>
  </mergeCells>
  <pageMargins left="0.39370078740157483" right="0.23622047244094491" top="0.39370078740157483" bottom="0.39370078740157483" header="0.31496062992125984" footer="0.31496062992125984"/>
  <pageSetup paperSize="9" scale="70" fitToHeight="30" orientation="landscape" r:id="rId1"/>
  <headerFooter differentFirst="1" alignWithMargins="0">
    <oddFooter>&amp;C&amp;P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21"/>
  <sheetViews>
    <sheetView zoomScaleNormal="100" workbookViewId="0">
      <pane xSplit="2" ySplit="10" topLeftCell="C11" activePane="bottomRight" state="frozen"/>
      <selection activeCell="K18" sqref="B18:K28"/>
      <selection pane="topRight" activeCell="K18" sqref="B18:K28"/>
      <selection pane="bottomLeft" activeCell="K18" sqref="B18:K28"/>
      <selection pane="bottomRight" activeCell="B14" sqref="B14"/>
    </sheetView>
  </sheetViews>
  <sheetFormatPr defaultColWidth="9.140625" defaultRowHeight="15"/>
  <cols>
    <col min="1" max="1" width="6.140625" style="363" customWidth="1"/>
    <col min="2" max="2" width="41.28515625" style="7" customWidth="1"/>
    <col min="3" max="3" width="17" style="58" customWidth="1"/>
    <col min="4" max="4" width="25.7109375" style="24" customWidth="1"/>
    <col min="5" max="5" width="12" style="10" customWidth="1"/>
    <col min="6" max="6" width="11" style="10" customWidth="1"/>
    <col min="7" max="7" width="10.7109375" style="53" customWidth="1"/>
    <col min="8" max="8" width="12.28515625" style="53" customWidth="1"/>
    <col min="9" max="9" width="10.5703125" style="406" customWidth="1"/>
    <col min="10" max="10" width="12.7109375" style="407" customWidth="1"/>
    <col min="11" max="11" width="12.7109375" style="407" hidden="1" customWidth="1"/>
    <col min="12" max="12" width="14" style="409" customWidth="1"/>
    <col min="13" max="15" width="14.42578125" style="408" hidden="1" customWidth="1"/>
    <col min="16" max="16" width="14.42578125" style="408" customWidth="1"/>
    <col min="17" max="17" width="15.5703125" style="364" customWidth="1"/>
    <col min="18" max="18" width="10.28515625" style="364" bestFit="1" customWidth="1"/>
    <col min="19" max="16384" width="9.140625" style="364"/>
  </cols>
  <sheetData>
    <row r="1" spans="1:18" ht="15" customHeight="1">
      <c r="A1" s="1332" t="s">
        <v>344</v>
      </c>
      <c r="B1" s="1332"/>
      <c r="C1" s="1332"/>
      <c r="D1" s="1332"/>
      <c r="E1" s="1332"/>
      <c r="F1" s="1332"/>
      <c r="G1" s="1332"/>
      <c r="H1" s="1332"/>
      <c r="I1" s="1332"/>
      <c r="J1" s="1332"/>
      <c r="K1" s="1332"/>
      <c r="L1" s="1332"/>
      <c r="M1" s="40"/>
      <c r="N1" s="40"/>
      <c r="O1" s="40"/>
      <c r="P1" s="40"/>
    </row>
    <row r="2" spans="1:18" ht="12" customHeight="1">
      <c r="A2" s="1346" t="str">
        <f>'PB1 0%'!A2:K2</f>
        <v>(Kèm theo Tờ trình số 4498/TTr-UBND ngày 03/7/2020 của UBND tỉnh)</v>
      </c>
      <c r="B2" s="1346"/>
      <c r="C2" s="1346"/>
      <c r="D2" s="1346"/>
      <c r="E2" s="1346"/>
      <c r="F2" s="1346"/>
      <c r="G2" s="1346"/>
      <c r="H2" s="1346"/>
      <c r="I2" s="1346"/>
      <c r="J2" s="1346"/>
      <c r="K2" s="1346"/>
      <c r="L2" s="1346"/>
      <c r="M2" s="40"/>
      <c r="N2" s="40"/>
      <c r="O2" s="40"/>
      <c r="P2" s="40"/>
    </row>
    <row r="3" spans="1:18" ht="15.75" customHeight="1">
      <c r="A3" s="1333"/>
      <c r="B3" s="1334"/>
      <c r="C3" s="59"/>
      <c r="H3" s="1335" t="s">
        <v>15</v>
      </c>
      <c r="I3" s="1335"/>
      <c r="J3" s="1335"/>
      <c r="K3" s="1335"/>
      <c r="L3" s="1335"/>
      <c r="M3" s="41"/>
      <c r="N3" s="41"/>
      <c r="O3" s="41"/>
      <c r="P3" s="563"/>
    </row>
    <row r="4" spans="1:18" ht="12.75" customHeight="1">
      <c r="A4" s="1336" t="s">
        <v>0</v>
      </c>
      <c r="B4" s="1339" t="s">
        <v>346</v>
      </c>
      <c r="C4" s="1339" t="s">
        <v>345</v>
      </c>
      <c r="D4" s="1339" t="s">
        <v>69</v>
      </c>
      <c r="E4" s="1342" t="s">
        <v>70</v>
      </c>
      <c r="F4" s="1342"/>
      <c r="G4" s="1343" t="s">
        <v>57</v>
      </c>
      <c r="H4" s="1343" t="s">
        <v>12</v>
      </c>
      <c r="I4" s="1325" t="s">
        <v>335</v>
      </c>
      <c r="J4" s="1328" t="s">
        <v>560</v>
      </c>
      <c r="K4" s="445"/>
      <c r="L4" s="1331" t="s">
        <v>77</v>
      </c>
      <c r="M4" s="371"/>
      <c r="N4" s="371"/>
      <c r="O4" s="371"/>
      <c r="P4" s="371"/>
    </row>
    <row r="5" spans="1:18" ht="12.75" customHeight="1">
      <c r="A5" s="1337"/>
      <c r="B5" s="1340"/>
      <c r="C5" s="1340"/>
      <c r="D5" s="1340"/>
      <c r="E5" s="1342"/>
      <c r="F5" s="1342"/>
      <c r="G5" s="1344"/>
      <c r="H5" s="1344"/>
      <c r="I5" s="1326"/>
      <c r="J5" s="1329"/>
      <c r="K5" s="444"/>
      <c r="L5" s="1331"/>
      <c r="M5" s="371"/>
      <c r="N5" s="371"/>
      <c r="O5" s="371"/>
      <c r="P5" s="371"/>
    </row>
    <row r="6" spans="1:18" ht="11.25" customHeight="1">
      <c r="A6" s="1337"/>
      <c r="B6" s="1340"/>
      <c r="C6" s="1340"/>
      <c r="D6" s="1340"/>
      <c r="E6" s="1342"/>
      <c r="F6" s="1342"/>
      <c r="G6" s="1344"/>
      <c r="H6" s="1344"/>
      <c r="I6" s="1326"/>
      <c r="J6" s="1329"/>
      <c r="K6" s="444" t="s">
        <v>478</v>
      </c>
      <c r="L6" s="1331"/>
      <c r="M6" s="371"/>
      <c r="N6" s="371"/>
      <c r="O6" s="371"/>
      <c r="P6" s="371"/>
    </row>
    <row r="7" spans="1:18" ht="9.75" customHeight="1">
      <c r="A7" s="1337"/>
      <c r="B7" s="1340"/>
      <c r="C7" s="1340"/>
      <c r="D7" s="1340"/>
      <c r="E7" s="1342"/>
      <c r="F7" s="1342"/>
      <c r="G7" s="1344"/>
      <c r="H7" s="1344"/>
      <c r="I7" s="1326"/>
      <c r="J7" s="1329"/>
      <c r="K7" s="444"/>
      <c r="L7" s="1331"/>
      <c r="M7" s="371"/>
      <c r="N7" s="371"/>
      <c r="O7" s="371"/>
      <c r="P7" s="371"/>
    </row>
    <row r="8" spans="1:18" ht="41.25" customHeight="1">
      <c r="A8" s="1338"/>
      <c r="B8" s="1341"/>
      <c r="C8" s="1341"/>
      <c r="D8" s="1341"/>
      <c r="E8" s="374" t="s">
        <v>71</v>
      </c>
      <c r="F8" s="374" t="s">
        <v>72</v>
      </c>
      <c r="G8" s="1345"/>
      <c r="H8" s="1345"/>
      <c r="I8" s="1327"/>
      <c r="J8" s="1330"/>
      <c r="K8" s="443"/>
      <c r="L8" s="1331"/>
      <c r="M8" s="371" t="s">
        <v>341</v>
      </c>
      <c r="N8" s="371" t="s">
        <v>339</v>
      </c>
      <c r="O8" s="371" t="s">
        <v>340</v>
      </c>
      <c r="P8" s="371" t="s">
        <v>338</v>
      </c>
    </row>
    <row r="9" spans="1:18" ht="15" customHeight="1">
      <c r="A9" s="13"/>
      <c r="B9" s="365"/>
      <c r="C9" s="365"/>
      <c r="D9" s="365"/>
      <c r="G9" s="54"/>
      <c r="H9" s="54"/>
      <c r="I9" s="375"/>
      <c r="J9" s="376"/>
      <c r="K9" s="376"/>
      <c r="L9" s="446"/>
      <c r="M9" s="378"/>
      <c r="N9" s="378"/>
      <c r="O9" s="378"/>
      <c r="P9" s="378"/>
    </row>
    <row r="10" spans="1:18" ht="15" customHeight="1">
      <c r="A10" s="447"/>
      <c r="B10" s="394" t="s">
        <v>349</v>
      </c>
      <c r="C10" s="394"/>
      <c r="D10" s="394"/>
      <c r="E10" s="338">
        <f>SUBTOTAL(9,E11:E121)</f>
        <v>15654338.558</v>
      </c>
      <c r="F10" s="338">
        <f>SUBTOTAL(9,F11:F121)</f>
        <v>11606721.086000001</v>
      </c>
      <c r="G10" s="338">
        <f>SUBTOTAL(9,G11:G121)</f>
        <v>3846516</v>
      </c>
      <c r="H10" s="338">
        <f>SUBTOTAL(9,H11:H121)</f>
        <v>1803299.942</v>
      </c>
      <c r="I10" s="420">
        <f>H10/G10</f>
        <v>0.46881384140869298</v>
      </c>
      <c r="J10" s="338">
        <f>SUBTOTAL(9,J11:J121)</f>
        <v>368065.2</v>
      </c>
      <c r="K10" s="338"/>
      <c r="L10" s="338"/>
      <c r="M10" s="338">
        <f>SUBTOTAL(9,M11:M121)</f>
        <v>105</v>
      </c>
      <c r="N10" s="338">
        <f>SUBTOTAL(9,N11:N121)</f>
        <v>106</v>
      </c>
      <c r="O10" s="338">
        <f>SUBTOTAL(9,O11:O121)</f>
        <v>0</v>
      </c>
      <c r="P10" s="562">
        <f>SUBTOTAL(9,P11:P121)</f>
        <v>105</v>
      </c>
    </row>
    <row r="11" spans="1:18" s="366" customFormat="1" ht="15" customHeight="1">
      <c r="A11" s="447" t="s">
        <v>577</v>
      </c>
      <c r="B11" s="504" t="s">
        <v>578</v>
      </c>
      <c r="C11" s="394"/>
      <c r="D11" s="394"/>
      <c r="E11" s="392">
        <f>SUBTOTAL(9,E12:E46)</f>
        <v>6006923</v>
      </c>
      <c r="F11" s="392">
        <f>SUBTOTAL(9,F12:F46)</f>
        <v>4561382.5280000009</v>
      </c>
      <c r="G11" s="392">
        <f>SUBTOTAL(9,G12:G46)</f>
        <v>1803115</v>
      </c>
      <c r="H11" s="392">
        <f>SUBTOTAL(9,H12:H46)</f>
        <v>342503.56099999999</v>
      </c>
      <c r="I11" s="397">
        <f>H11/G11</f>
        <v>0.18995103529170351</v>
      </c>
      <c r="J11" s="508"/>
      <c r="K11" s="508"/>
      <c r="L11" s="441"/>
      <c r="M11" s="378"/>
      <c r="N11" s="378"/>
      <c r="O11" s="378"/>
      <c r="P11" s="392">
        <f>SUBTOTAL(9,P12:P46)</f>
        <v>31</v>
      </c>
    </row>
    <row r="12" spans="1:18" s="455" customFormat="1" ht="15" customHeight="1">
      <c r="A12" s="448" t="s">
        <v>78</v>
      </c>
      <c r="B12" s="449" t="s">
        <v>350</v>
      </c>
      <c r="C12" s="437"/>
      <c r="D12" s="437"/>
      <c r="E12" s="450"/>
      <c r="F12" s="450"/>
      <c r="G12" s="451">
        <f>SUBTOTAL(9,G13:G14)</f>
        <v>116791</v>
      </c>
      <c r="H12" s="439"/>
      <c r="I12" s="452"/>
      <c r="J12" s="453"/>
      <c r="K12" s="453"/>
      <c r="L12" s="454"/>
      <c r="M12" s="431"/>
      <c r="N12" s="431"/>
      <c r="O12" s="431"/>
      <c r="P12" s="431"/>
    </row>
    <row r="13" spans="1:18" s="1" customFormat="1" ht="29.25" customHeight="1">
      <c r="A13" s="346">
        <v>1</v>
      </c>
      <c r="B13" s="352" t="s">
        <v>52</v>
      </c>
      <c r="C13" s="347" t="s">
        <v>67</v>
      </c>
      <c r="D13" s="347"/>
      <c r="E13" s="348"/>
      <c r="F13" s="348"/>
      <c r="G13" s="385">
        <v>95152</v>
      </c>
      <c r="H13" s="385">
        <v>15281</v>
      </c>
      <c r="I13" s="413">
        <f>H13/G13</f>
        <v>0.16059567849335799</v>
      </c>
      <c r="J13" s="456"/>
      <c r="K13" s="456"/>
      <c r="L13" s="389" t="s">
        <v>562</v>
      </c>
      <c r="M13" s="426">
        <v>1</v>
      </c>
      <c r="N13" s="426">
        <v>1</v>
      </c>
      <c r="O13" s="426"/>
      <c r="P13" s="426">
        <v>1</v>
      </c>
    </row>
    <row r="14" spans="1:18" s="1" customFormat="1" ht="48" customHeight="1">
      <c r="A14" s="346">
        <v>2</v>
      </c>
      <c r="B14" s="352" t="s">
        <v>104</v>
      </c>
      <c r="C14" s="347" t="s">
        <v>67</v>
      </c>
      <c r="D14" s="347" t="s">
        <v>105</v>
      </c>
      <c r="E14" s="348">
        <v>784863</v>
      </c>
      <c r="F14" s="348">
        <v>190633.728</v>
      </c>
      <c r="G14" s="385">
        <v>21639</v>
      </c>
      <c r="H14" s="385">
        <v>4974</v>
      </c>
      <c r="I14" s="413">
        <f>H14/G14</f>
        <v>0.22986274781644253</v>
      </c>
      <c r="J14" s="456">
        <v>8549</v>
      </c>
      <c r="K14" s="456"/>
      <c r="L14" s="411" t="s">
        <v>351</v>
      </c>
      <c r="M14" s="426">
        <v>1</v>
      </c>
      <c r="N14" s="426">
        <v>1</v>
      </c>
      <c r="O14" s="426"/>
      <c r="P14" s="426">
        <v>1</v>
      </c>
      <c r="R14" s="3"/>
    </row>
    <row r="15" spans="1:18" s="416" customFormat="1" ht="32.25" customHeight="1">
      <c r="A15" s="342" t="s">
        <v>79</v>
      </c>
      <c r="B15" s="393" t="s">
        <v>567</v>
      </c>
      <c r="C15" s="343"/>
      <c r="D15" s="343"/>
      <c r="E15" s="422"/>
      <c r="F15" s="422"/>
      <c r="G15" s="421">
        <f>SUBTOTAL(9,G16:G26)</f>
        <v>545000</v>
      </c>
      <c r="H15" s="421">
        <f>SUBTOTAL(9,H16:H26)</f>
        <v>103785</v>
      </c>
      <c r="I15" s="420">
        <f>H15/G15</f>
        <v>0.19043119266055045</v>
      </c>
      <c r="J15" s="457"/>
      <c r="K15" s="457"/>
      <c r="L15" s="418"/>
      <c r="P15" s="564"/>
      <c r="Q15" s="417"/>
    </row>
    <row r="16" spans="1:18" s="30" customFormat="1" ht="45">
      <c r="A16" s="346">
        <v>1</v>
      </c>
      <c r="B16" s="352" t="s">
        <v>45</v>
      </c>
      <c r="C16" s="347" t="s">
        <v>42</v>
      </c>
      <c r="D16" s="347" t="s">
        <v>315</v>
      </c>
      <c r="E16" s="348">
        <v>123020</v>
      </c>
      <c r="F16" s="348">
        <v>123020</v>
      </c>
      <c r="G16" s="349">
        <v>42000</v>
      </c>
      <c r="H16" s="349">
        <v>4526</v>
      </c>
      <c r="I16" s="413">
        <f t="shared" ref="I16:I25" si="0">H16/G16</f>
        <v>0.10776190476190477</v>
      </c>
      <c r="J16" s="456"/>
      <c r="K16" s="456"/>
      <c r="L16" s="389" t="s">
        <v>562</v>
      </c>
      <c r="M16" s="458">
        <v>1</v>
      </c>
      <c r="N16" s="426">
        <v>1</v>
      </c>
      <c r="O16" s="426"/>
      <c r="P16" s="426">
        <v>1</v>
      </c>
      <c r="R16" s="31">
        <f>H16-287423</f>
        <v>-282897</v>
      </c>
    </row>
    <row r="17" spans="1:19" s="1" customFormat="1" ht="45">
      <c r="A17" s="346">
        <v>2</v>
      </c>
      <c r="B17" s="352" t="s">
        <v>273</v>
      </c>
      <c r="C17" s="347" t="s">
        <v>36</v>
      </c>
      <c r="D17" s="347" t="s">
        <v>274</v>
      </c>
      <c r="E17" s="348">
        <v>204751</v>
      </c>
      <c r="F17" s="348">
        <v>89859</v>
      </c>
      <c r="G17" s="349">
        <v>15000</v>
      </c>
      <c r="H17" s="349">
        <v>2900</v>
      </c>
      <c r="I17" s="413">
        <f t="shared" si="0"/>
        <v>0.19333333333333333</v>
      </c>
      <c r="J17" s="456"/>
      <c r="K17" s="456"/>
      <c r="L17" s="389" t="s">
        <v>562</v>
      </c>
      <c r="M17" s="426">
        <v>1</v>
      </c>
      <c r="N17" s="426">
        <v>1</v>
      </c>
      <c r="O17" s="426"/>
      <c r="P17" s="426">
        <v>1</v>
      </c>
    </row>
    <row r="18" spans="1:19" s="1" customFormat="1" ht="45">
      <c r="A18" s="346">
        <v>3</v>
      </c>
      <c r="B18" s="352" t="s">
        <v>198</v>
      </c>
      <c r="C18" s="347" t="s">
        <v>65</v>
      </c>
      <c r="D18" s="347" t="s">
        <v>199</v>
      </c>
      <c r="E18" s="348">
        <v>419362</v>
      </c>
      <c r="F18" s="348">
        <v>419362</v>
      </c>
      <c r="G18" s="349">
        <v>76000</v>
      </c>
      <c r="H18" s="349">
        <v>16563</v>
      </c>
      <c r="I18" s="413">
        <f t="shared" si="0"/>
        <v>0.21793421052631579</v>
      </c>
      <c r="J18" s="456"/>
      <c r="K18" s="456"/>
      <c r="L18" s="389" t="s">
        <v>562</v>
      </c>
      <c r="M18" s="426">
        <v>1</v>
      </c>
      <c r="N18" s="426">
        <v>1</v>
      </c>
      <c r="O18" s="426"/>
      <c r="P18" s="426">
        <v>1</v>
      </c>
      <c r="R18" s="3"/>
    </row>
    <row r="19" spans="1:19" s="1" customFormat="1" ht="45">
      <c r="A19" s="346">
        <v>4</v>
      </c>
      <c r="B19" s="352" t="s">
        <v>30</v>
      </c>
      <c r="C19" s="347" t="s">
        <v>64</v>
      </c>
      <c r="D19" s="347" t="s">
        <v>241</v>
      </c>
      <c r="E19" s="348">
        <v>544517</v>
      </c>
      <c r="F19" s="348">
        <v>544517</v>
      </c>
      <c r="G19" s="349">
        <v>200000</v>
      </c>
      <c r="H19" s="349">
        <v>28994</v>
      </c>
      <c r="I19" s="413">
        <f t="shared" si="0"/>
        <v>0.14496999999999999</v>
      </c>
      <c r="J19" s="456"/>
      <c r="K19" s="456"/>
      <c r="L19" s="389" t="s">
        <v>562</v>
      </c>
      <c r="M19" s="426">
        <v>1</v>
      </c>
      <c r="N19" s="426">
        <v>1</v>
      </c>
      <c r="O19" s="426"/>
      <c r="P19" s="426">
        <v>1</v>
      </c>
    </row>
    <row r="20" spans="1:19" s="1" customFormat="1" ht="33.75" customHeight="1">
      <c r="A20" s="346">
        <v>5</v>
      </c>
      <c r="B20" s="352" t="s">
        <v>133</v>
      </c>
      <c r="C20" s="347" t="s">
        <v>3</v>
      </c>
      <c r="D20" s="347" t="s">
        <v>134</v>
      </c>
      <c r="E20" s="348">
        <v>10315</v>
      </c>
      <c r="F20" s="348">
        <v>10315</v>
      </c>
      <c r="G20" s="349">
        <v>4000</v>
      </c>
      <c r="H20" s="349">
        <v>1135</v>
      </c>
      <c r="I20" s="413">
        <f t="shared" si="0"/>
        <v>0.28375</v>
      </c>
      <c r="J20" s="456"/>
      <c r="K20" s="456"/>
      <c r="L20" s="389" t="s">
        <v>562</v>
      </c>
      <c r="M20" s="426">
        <v>1</v>
      </c>
      <c r="N20" s="426">
        <v>1</v>
      </c>
      <c r="O20" s="426"/>
      <c r="P20" s="426">
        <v>1</v>
      </c>
    </row>
    <row r="21" spans="1:19" s="1" customFormat="1" ht="45">
      <c r="A21" s="346">
        <v>6</v>
      </c>
      <c r="B21" s="352" t="s">
        <v>249</v>
      </c>
      <c r="C21" s="347" t="s">
        <v>31</v>
      </c>
      <c r="D21" s="347" t="s">
        <v>250</v>
      </c>
      <c r="E21" s="348">
        <v>235875</v>
      </c>
      <c r="F21" s="348">
        <v>235875</v>
      </c>
      <c r="G21" s="349">
        <v>63000</v>
      </c>
      <c r="H21" s="349">
        <v>17913</v>
      </c>
      <c r="I21" s="413">
        <f t="shared" si="0"/>
        <v>0.28433333333333333</v>
      </c>
      <c r="J21" s="456"/>
      <c r="K21" s="456"/>
      <c r="L21" s="389" t="s">
        <v>562</v>
      </c>
      <c r="M21" s="426">
        <v>1</v>
      </c>
      <c r="N21" s="426">
        <v>1</v>
      </c>
      <c r="O21" s="426"/>
      <c r="P21" s="426">
        <v>1</v>
      </c>
    </row>
    <row r="22" spans="1:19" s="1" customFormat="1" ht="30">
      <c r="A22" s="346">
        <v>7</v>
      </c>
      <c r="B22" s="8" t="s">
        <v>287</v>
      </c>
      <c r="C22" s="9" t="s">
        <v>35</v>
      </c>
      <c r="D22" s="9" t="s">
        <v>288</v>
      </c>
      <c r="E22" s="11">
        <v>68110</v>
      </c>
      <c r="F22" s="11">
        <v>50000</v>
      </c>
      <c r="G22" s="349">
        <v>30000</v>
      </c>
      <c r="H22" s="349">
        <v>8913</v>
      </c>
      <c r="I22" s="413">
        <f t="shared" si="0"/>
        <v>0.29709999999999998</v>
      </c>
      <c r="J22" s="456"/>
      <c r="K22" s="456"/>
      <c r="L22" s="389" t="s">
        <v>562</v>
      </c>
      <c r="M22" s="426">
        <v>1</v>
      </c>
      <c r="N22" s="426">
        <v>1</v>
      </c>
      <c r="O22" s="426"/>
      <c r="P22" s="426">
        <v>1</v>
      </c>
    </row>
    <row r="23" spans="1:19" s="1" customFormat="1" ht="45">
      <c r="A23" s="346">
        <v>8</v>
      </c>
      <c r="B23" s="352" t="s">
        <v>27</v>
      </c>
      <c r="C23" s="383" t="s">
        <v>21</v>
      </c>
      <c r="D23" s="347" t="s">
        <v>247</v>
      </c>
      <c r="E23" s="348">
        <v>74376</v>
      </c>
      <c r="F23" s="348">
        <v>52063.199999999997</v>
      </c>
      <c r="G23" s="349">
        <v>25000</v>
      </c>
      <c r="H23" s="349">
        <v>3708</v>
      </c>
      <c r="I23" s="413">
        <f t="shared" si="0"/>
        <v>0.14832000000000001</v>
      </c>
      <c r="J23" s="456"/>
      <c r="K23" s="456">
        <v>7500</v>
      </c>
      <c r="L23" s="389" t="s">
        <v>562</v>
      </c>
      <c r="M23" s="426">
        <v>1</v>
      </c>
      <c r="N23" s="426">
        <v>1</v>
      </c>
      <c r="O23" s="426"/>
      <c r="P23" s="415">
        <v>1</v>
      </c>
      <c r="R23" s="6" t="e">
        <f>#REF!-#REF!-G31-#REF!-G37-#REF!-#REF!</f>
        <v>#REF!</v>
      </c>
      <c r="S23" s="6" t="e">
        <f>R23-445686</f>
        <v>#REF!</v>
      </c>
    </row>
    <row r="24" spans="1:19" s="1" customFormat="1" ht="30">
      <c r="A24" s="346">
        <v>9</v>
      </c>
      <c r="B24" s="352" t="s">
        <v>24</v>
      </c>
      <c r="C24" s="383" t="s">
        <v>21</v>
      </c>
      <c r="D24" s="347" t="s">
        <v>244</v>
      </c>
      <c r="E24" s="348">
        <v>127474</v>
      </c>
      <c r="F24" s="348">
        <v>75000</v>
      </c>
      <c r="G24" s="349">
        <v>45000</v>
      </c>
      <c r="H24" s="349">
        <v>9429</v>
      </c>
      <c r="I24" s="413">
        <f t="shared" si="0"/>
        <v>0.20953333333333332</v>
      </c>
      <c r="J24" s="456"/>
      <c r="K24" s="456">
        <v>13500</v>
      </c>
      <c r="L24" s="389" t="s">
        <v>562</v>
      </c>
      <c r="M24" s="426">
        <v>1</v>
      </c>
      <c r="N24" s="426">
        <v>1</v>
      </c>
      <c r="O24" s="426"/>
      <c r="P24" s="415">
        <v>1</v>
      </c>
      <c r="R24" s="3"/>
    </row>
    <row r="25" spans="1:19" s="1" customFormat="1" ht="30">
      <c r="A25" s="346">
        <v>10</v>
      </c>
      <c r="B25" s="352" t="s">
        <v>28</v>
      </c>
      <c r="C25" s="383" t="s">
        <v>21</v>
      </c>
      <c r="D25" s="347" t="s">
        <v>248</v>
      </c>
      <c r="E25" s="348">
        <v>110473</v>
      </c>
      <c r="F25" s="348">
        <v>70000</v>
      </c>
      <c r="G25" s="349">
        <v>45000</v>
      </c>
      <c r="H25" s="349">
        <v>9704</v>
      </c>
      <c r="I25" s="413">
        <f t="shared" si="0"/>
        <v>0.21564444444444444</v>
      </c>
      <c r="J25" s="461">
        <v>9100</v>
      </c>
      <c r="K25" s="456">
        <v>13500</v>
      </c>
      <c r="L25" s="389" t="s">
        <v>351</v>
      </c>
      <c r="M25" s="426">
        <v>1</v>
      </c>
      <c r="N25" s="426">
        <v>1</v>
      </c>
      <c r="O25" s="426"/>
      <c r="P25" s="415">
        <v>1</v>
      </c>
      <c r="R25" s="3"/>
    </row>
    <row r="26" spans="1:19" s="30" customFormat="1">
      <c r="A26" s="414"/>
      <c r="B26" s="382"/>
      <c r="C26" s="347"/>
      <c r="D26" s="347"/>
      <c r="E26" s="348"/>
      <c r="F26" s="348"/>
      <c r="G26" s="349"/>
      <c r="H26" s="349"/>
      <c r="I26" s="413"/>
      <c r="J26" s="456"/>
      <c r="K26" s="456"/>
      <c r="L26" s="411"/>
      <c r="P26" s="565"/>
      <c r="Q26" s="31"/>
    </row>
    <row r="27" spans="1:19" s="402" customFormat="1" ht="18.75" customHeight="1">
      <c r="A27" s="392" t="s">
        <v>110</v>
      </c>
      <c r="B27" s="423" t="s">
        <v>572</v>
      </c>
      <c r="C27" s="343"/>
      <c r="D27" s="343"/>
      <c r="E27" s="422"/>
      <c r="F27" s="422"/>
      <c r="G27" s="421">
        <f>SUBTOTAL(9,G28:G46)</f>
        <v>1141324</v>
      </c>
      <c r="H27" s="459"/>
      <c r="I27" s="420"/>
      <c r="J27" s="421">
        <f>SUBTOTAL(9,J28:J46)</f>
        <v>299397.2</v>
      </c>
      <c r="K27" s="421"/>
      <c r="L27" s="418"/>
      <c r="M27" s="380"/>
      <c r="N27" s="380"/>
      <c r="O27" s="380"/>
      <c r="P27" s="380"/>
    </row>
    <row r="28" spans="1:19" s="1" customFormat="1" ht="30">
      <c r="A28" s="346">
        <v>1</v>
      </c>
      <c r="B28" s="352" t="s">
        <v>121</v>
      </c>
      <c r="C28" s="347" t="s">
        <v>3</v>
      </c>
      <c r="D28" s="347" t="s">
        <v>122</v>
      </c>
      <c r="E28" s="348">
        <v>85635</v>
      </c>
      <c r="F28" s="348">
        <v>85635</v>
      </c>
      <c r="G28" s="349">
        <v>52000</v>
      </c>
      <c r="H28" s="349">
        <v>6156</v>
      </c>
      <c r="I28" s="413">
        <f t="shared" ref="I28:I46" si="1">H28/G28</f>
        <v>0.11838461538461538</v>
      </c>
      <c r="J28" s="456">
        <f>G28*0.3</f>
        <v>15600</v>
      </c>
      <c r="K28" s="456"/>
      <c r="L28" s="411"/>
      <c r="M28" s="426">
        <v>1</v>
      </c>
      <c r="N28" s="426">
        <v>1</v>
      </c>
      <c r="O28" s="426"/>
      <c r="P28" s="426">
        <v>1</v>
      </c>
    </row>
    <row r="29" spans="1:19" s="1" customFormat="1" ht="30">
      <c r="A29" s="346">
        <v>2</v>
      </c>
      <c r="B29" s="352" t="s">
        <v>303</v>
      </c>
      <c r="C29" s="347" t="s">
        <v>40</v>
      </c>
      <c r="D29" s="347" t="s">
        <v>304</v>
      </c>
      <c r="E29" s="348">
        <v>165000</v>
      </c>
      <c r="F29" s="348">
        <v>115499.99999999999</v>
      </c>
      <c r="G29" s="349">
        <v>13500</v>
      </c>
      <c r="H29" s="349">
        <v>1642</v>
      </c>
      <c r="I29" s="413">
        <f t="shared" si="1"/>
        <v>0.12162962962962963</v>
      </c>
      <c r="J29" s="456">
        <f t="shared" ref="J29:J46" si="2">G29*0.3</f>
        <v>4050</v>
      </c>
      <c r="K29" s="456"/>
      <c r="L29" s="411"/>
      <c r="M29" s="426">
        <v>1</v>
      </c>
      <c r="N29" s="426">
        <v>1</v>
      </c>
      <c r="O29" s="426"/>
      <c r="P29" s="426">
        <v>1</v>
      </c>
    </row>
    <row r="30" spans="1:19" s="1" customFormat="1" ht="45">
      <c r="A30" s="346">
        <v>3</v>
      </c>
      <c r="B30" s="352" t="s">
        <v>123</v>
      </c>
      <c r="C30" s="347" t="s">
        <v>3</v>
      </c>
      <c r="D30" s="347" t="s">
        <v>124</v>
      </c>
      <c r="E30" s="348">
        <v>92340</v>
      </c>
      <c r="F30" s="348">
        <v>92340</v>
      </c>
      <c r="G30" s="349">
        <v>50000</v>
      </c>
      <c r="H30" s="349">
        <v>7075</v>
      </c>
      <c r="I30" s="413">
        <f t="shared" si="1"/>
        <v>0.14149999999999999</v>
      </c>
      <c r="J30" s="456">
        <f t="shared" si="2"/>
        <v>15000</v>
      </c>
      <c r="K30" s="456"/>
      <c r="L30" s="411"/>
      <c r="M30" s="426">
        <v>1</v>
      </c>
      <c r="N30" s="426">
        <v>1</v>
      </c>
      <c r="O30" s="426"/>
      <c r="P30" s="426">
        <v>1</v>
      </c>
      <c r="R30" s="6" t="e">
        <f>#REF!-#REF!-H31-#REF!-H37-#REF!-#REF!</f>
        <v>#REF!</v>
      </c>
      <c r="S30" s="6" t="e">
        <f>R30-181523</f>
        <v>#REF!</v>
      </c>
    </row>
    <row r="31" spans="1:19" s="1" customFormat="1" ht="36" customHeight="1">
      <c r="A31" s="346">
        <v>4</v>
      </c>
      <c r="B31" s="352" t="s">
        <v>49</v>
      </c>
      <c r="C31" s="347" t="s">
        <v>20</v>
      </c>
      <c r="D31" s="347" t="s">
        <v>161</v>
      </c>
      <c r="E31" s="348">
        <v>20442</v>
      </c>
      <c r="F31" s="348">
        <v>20442</v>
      </c>
      <c r="G31" s="349">
        <v>9500</v>
      </c>
      <c r="H31" s="349">
        <v>1356</v>
      </c>
      <c r="I31" s="413">
        <f t="shared" si="1"/>
        <v>0.14273684210526316</v>
      </c>
      <c r="J31" s="456">
        <f t="shared" si="2"/>
        <v>2850</v>
      </c>
      <c r="K31" s="456"/>
      <c r="L31" s="411"/>
      <c r="M31" s="426">
        <v>1</v>
      </c>
      <c r="N31" s="426">
        <v>1</v>
      </c>
      <c r="O31" s="426"/>
      <c r="P31" s="426">
        <v>1</v>
      </c>
      <c r="Q31" s="1" t="s">
        <v>14</v>
      </c>
    </row>
    <row r="32" spans="1:19" s="1" customFormat="1" ht="30">
      <c r="A32" s="346">
        <v>5</v>
      </c>
      <c r="B32" s="382" t="s">
        <v>129</v>
      </c>
      <c r="C32" s="383" t="s">
        <v>3</v>
      </c>
      <c r="D32" s="383" t="s">
        <v>130</v>
      </c>
      <c r="E32" s="384">
        <v>429000</v>
      </c>
      <c r="F32" s="384">
        <v>429000</v>
      </c>
      <c r="G32" s="385">
        <v>186324</v>
      </c>
      <c r="H32" s="385">
        <v>27963</v>
      </c>
      <c r="I32" s="387">
        <f t="shared" si="1"/>
        <v>0.15007728472982546</v>
      </c>
      <c r="J32" s="388">
        <f>G32*0.3</f>
        <v>55897.2</v>
      </c>
      <c r="K32" s="388"/>
      <c r="L32" s="389"/>
      <c r="M32" s="390">
        <v>1</v>
      </c>
      <c r="N32" s="390">
        <v>1</v>
      </c>
      <c r="O32" s="390"/>
      <c r="P32" s="390">
        <v>1</v>
      </c>
      <c r="Q32" s="3"/>
    </row>
    <row r="33" spans="1:18" s="1" customFormat="1" ht="33.75" customHeight="1">
      <c r="A33" s="346">
        <v>6</v>
      </c>
      <c r="B33" s="352" t="s">
        <v>267</v>
      </c>
      <c r="C33" s="347" t="s">
        <v>36</v>
      </c>
      <c r="D33" s="347" t="s">
        <v>268</v>
      </c>
      <c r="E33" s="348">
        <v>261728</v>
      </c>
      <c r="F33" s="348">
        <v>183209.59999999998</v>
      </c>
      <c r="G33" s="349">
        <v>85000</v>
      </c>
      <c r="H33" s="349">
        <v>14258</v>
      </c>
      <c r="I33" s="413">
        <f t="shared" si="1"/>
        <v>0.16774117647058823</v>
      </c>
      <c r="J33" s="456"/>
      <c r="K33" s="456"/>
      <c r="L33" s="411" t="s">
        <v>579</v>
      </c>
      <c r="M33" s="426">
        <v>1</v>
      </c>
      <c r="N33" s="426">
        <v>1</v>
      </c>
      <c r="O33" s="426"/>
      <c r="P33" s="415">
        <v>1</v>
      </c>
    </row>
    <row r="34" spans="1:18" s="1" customFormat="1" ht="30">
      <c r="A34" s="346">
        <v>7</v>
      </c>
      <c r="B34" s="382" t="s">
        <v>92</v>
      </c>
      <c r="C34" s="383" t="s">
        <v>67</v>
      </c>
      <c r="D34" s="383" t="s">
        <v>93</v>
      </c>
      <c r="E34" s="384">
        <v>199000</v>
      </c>
      <c r="F34" s="384">
        <v>199000</v>
      </c>
      <c r="G34" s="385">
        <v>120000</v>
      </c>
      <c r="H34" s="385">
        <v>20148</v>
      </c>
      <c r="I34" s="387">
        <f t="shared" si="1"/>
        <v>0.16789999999999999</v>
      </c>
      <c r="J34" s="388">
        <f t="shared" si="2"/>
        <v>36000</v>
      </c>
      <c r="K34" s="388"/>
      <c r="L34" s="389"/>
      <c r="M34" s="390">
        <v>1</v>
      </c>
      <c r="N34" s="390">
        <v>1</v>
      </c>
      <c r="O34" s="390"/>
      <c r="P34" s="390">
        <v>1</v>
      </c>
    </row>
    <row r="35" spans="1:18" s="1" customFormat="1" ht="30">
      <c r="A35" s="346">
        <v>8</v>
      </c>
      <c r="B35" s="352" t="s">
        <v>227</v>
      </c>
      <c r="C35" s="347" t="s">
        <v>9</v>
      </c>
      <c r="D35" s="347" t="s">
        <v>228</v>
      </c>
      <c r="E35" s="348">
        <v>52720</v>
      </c>
      <c r="F35" s="348">
        <v>52720</v>
      </c>
      <c r="G35" s="349">
        <v>30000</v>
      </c>
      <c r="H35" s="349">
        <v>5067</v>
      </c>
      <c r="I35" s="413">
        <f t="shared" si="1"/>
        <v>0.16889999999999999</v>
      </c>
      <c r="J35" s="456">
        <f>G35*0.3</f>
        <v>9000</v>
      </c>
      <c r="K35" s="456"/>
      <c r="L35" s="411"/>
      <c r="M35" s="426">
        <v>1</v>
      </c>
      <c r="N35" s="426">
        <v>1</v>
      </c>
      <c r="O35" s="426"/>
      <c r="P35" s="426">
        <v>1</v>
      </c>
    </row>
    <row r="36" spans="1:18" s="1" customFormat="1" ht="30">
      <c r="A36" s="346">
        <v>9</v>
      </c>
      <c r="B36" s="352" t="s">
        <v>94</v>
      </c>
      <c r="C36" s="347" t="s">
        <v>67</v>
      </c>
      <c r="D36" s="347" t="s">
        <v>95</v>
      </c>
      <c r="E36" s="348">
        <v>283000</v>
      </c>
      <c r="F36" s="348">
        <v>283000</v>
      </c>
      <c r="G36" s="385">
        <v>115000</v>
      </c>
      <c r="H36" s="385">
        <v>21149</v>
      </c>
      <c r="I36" s="413">
        <f t="shared" si="1"/>
        <v>0.18390434782608694</v>
      </c>
      <c r="J36" s="456">
        <v>55000</v>
      </c>
      <c r="K36" s="456"/>
      <c r="L36" s="411" t="s">
        <v>351</v>
      </c>
      <c r="M36" s="426">
        <v>1</v>
      </c>
      <c r="N36" s="426">
        <v>1</v>
      </c>
      <c r="O36" s="426"/>
      <c r="P36" s="426">
        <v>1</v>
      </c>
    </row>
    <row r="37" spans="1:18" s="1" customFormat="1" ht="30">
      <c r="A37" s="346">
        <v>10</v>
      </c>
      <c r="B37" s="352" t="s">
        <v>149</v>
      </c>
      <c r="C37" s="347" t="s">
        <v>4</v>
      </c>
      <c r="D37" s="347" t="s">
        <v>150</v>
      </c>
      <c r="E37" s="348">
        <v>27774</v>
      </c>
      <c r="F37" s="348">
        <v>27774</v>
      </c>
      <c r="G37" s="349">
        <v>10000</v>
      </c>
      <c r="H37" s="349">
        <v>1983</v>
      </c>
      <c r="I37" s="413">
        <f t="shared" si="1"/>
        <v>0.1983</v>
      </c>
      <c r="J37" s="456">
        <f t="shared" si="2"/>
        <v>3000</v>
      </c>
      <c r="K37" s="456"/>
      <c r="L37" s="411"/>
      <c r="M37" s="426">
        <v>1</v>
      </c>
      <c r="N37" s="426">
        <v>1</v>
      </c>
      <c r="O37" s="426"/>
      <c r="P37" s="426">
        <v>1</v>
      </c>
    </row>
    <row r="38" spans="1:18" s="1" customFormat="1" ht="45">
      <c r="A38" s="346">
        <v>11</v>
      </c>
      <c r="B38" s="382" t="s">
        <v>327</v>
      </c>
      <c r="C38" s="383" t="s">
        <v>48</v>
      </c>
      <c r="D38" s="383" t="s">
        <v>328</v>
      </c>
      <c r="E38" s="384">
        <v>198000</v>
      </c>
      <c r="F38" s="384">
        <v>155000</v>
      </c>
      <c r="G38" s="385">
        <v>90000</v>
      </c>
      <c r="H38" s="385">
        <v>18214</v>
      </c>
      <c r="I38" s="387">
        <f t="shared" si="1"/>
        <v>0.20237777777777777</v>
      </c>
      <c r="J38" s="388">
        <v>30000</v>
      </c>
      <c r="K38" s="388"/>
      <c r="L38" s="389" t="s">
        <v>351</v>
      </c>
      <c r="M38" s="390">
        <v>1</v>
      </c>
      <c r="N38" s="390">
        <v>1</v>
      </c>
      <c r="O38" s="390"/>
      <c r="P38" s="390">
        <v>1</v>
      </c>
    </row>
    <row r="39" spans="1:18" s="1" customFormat="1" ht="45">
      <c r="A39" s="346">
        <v>12</v>
      </c>
      <c r="B39" s="382" t="s">
        <v>257</v>
      </c>
      <c r="C39" s="383" t="s">
        <v>32</v>
      </c>
      <c r="D39" s="383" t="s">
        <v>258</v>
      </c>
      <c r="E39" s="384">
        <v>170000</v>
      </c>
      <c r="F39" s="384">
        <v>150000</v>
      </c>
      <c r="G39" s="385">
        <v>75000</v>
      </c>
      <c r="H39" s="385">
        <v>15439</v>
      </c>
      <c r="I39" s="387">
        <f t="shared" si="1"/>
        <v>0.20585333333333333</v>
      </c>
      <c r="J39" s="388">
        <v>10000</v>
      </c>
      <c r="K39" s="388"/>
      <c r="L39" s="389" t="s">
        <v>351</v>
      </c>
      <c r="M39" s="390">
        <v>1</v>
      </c>
      <c r="N39" s="390">
        <v>1</v>
      </c>
      <c r="O39" s="390"/>
      <c r="P39" s="390">
        <v>1</v>
      </c>
    </row>
    <row r="40" spans="1:18" s="1" customFormat="1" ht="60">
      <c r="A40" s="346">
        <v>13</v>
      </c>
      <c r="B40" s="352" t="s">
        <v>204</v>
      </c>
      <c r="C40" s="347" t="s">
        <v>65</v>
      </c>
      <c r="D40" s="347" t="s">
        <v>205</v>
      </c>
      <c r="E40" s="348">
        <v>295493</v>
      </c>
      <c r="F40" s="348">
        <v>295493</v>
      </c>
      <c r="G40" s="349">
        <v>90000</v>
      </c>
      <c r="H40" s="349">
        <v>20704</v>
      </c>
      <c r="I40" s="413">
        <f t="shared" si="1"/>
        <v>0.23004444444444444</v>
      </c>
      <c r="J40" s="456">
        <f t="shared" si="2"/>
        <v>27000</v>
      </c>
      <c r="K40" s="456"/>
      <c r="L40" s="411"/>
      <c r="M40" s="426">
        <v>1</v>
      </c>
      <c r="N40" s="426">
        <v>1</v>
      </c>
      <c r="O40" s="426"/>
      <c r="P40" s="426">
        <v>1</v>
      </c>
      <c r="R40" s="3"/>
    </row>
    <row r="41" spans="1:18" s="1" customFormat="1" ht="30">
      <c r="A41" s="346">
        <v>14</v>
      </c>
      <c r="B41" s="352" t="s">
        <v>127</v>
      </c>
      <c r="C41" s="347" t="s">
        <v>3</v>
      </c>
      <c r="D41" s="347" t="s">
        <v>128</v>
      </c>
      <c r="E41" s="348">
        <v>39718</v>
      </c>
      <c r="F41" s="348">
        <v>39718</v>
      </c>
      <c r="G41" s="349">
        <v>23000</v>
      </c>
      <c r="H41" s="349">
        <v>5542</v>
      </c>
      <c r="I41" s="413">
        <f t="shared" si="1"/>
        <v>0.24095652173913043</v>
      </c>
      <c r="J41" s="456">
        <f t="shared" si="2"/>
        <v>6900</v>
      </c>
      <c r="K41" s="456"/>
      <c r="L41" s="411"/>
      <c r="M41" s="426">
        <v>1</v>
      </c>
      <c r="N41" s="426">
        <v>1</v>
      </c>
      <c r="O41" s="426"/>
      <c r="P41" s="426">
        <v>1</v>
      </c>
      <c r="R41" s="3"/>
    </row>
    <row r="42" spans="1:18" s="1" customFormat="1" ht="30">
      <c r="A42" s="346">
        <v>15</v>
      </c>
      <c r="B42" s="352" t="s">
        <v>131</v>
      </c>
      <c r="C42" s="347" t="s">
        <v>3</v>
      </c>
      <c r="D42" s="347" t="s">
        <v>132</v>
      </c>
      <c r="E42" s="348">
        <v>54534</v>
      </c>
      <c r="F42" s="348">
        <v>54534</v>
      </c>
      <c r="G42" s="349">
        <v>27000</v>
      </c>
      <c r="H42" s="349">
        <v>6566</v>
      </c>
      <c r="I42" s="413">
        <f t="shared" si="1"/>
        <v>0.2431851851851852</v>
      </c>
      <c r="J42" s="456">
        <f t="shared" si="2"/>
        <v>8100</v>
      </c>
      <c r="K42" s="456"/>
      <c r="L42" s="411"/>
      <c r="M42" s="426">
        <v>1</v>
      </c>
      <c r="N42" s="426">
        <v>1</v>
      </c>
      <c r="O42" s="426"/>
      <c r="P42" s="426">
        <v>1</v>
      </c>
      <c r="R42" s="3"/>
    </row>
    <row r="43" spans="1:18" s="1" customFormat="1" ht="30">
      <c r="A43" s="346">
        <v>16</v>
      </c>
      <c r="B43" s="352" t="s">
        <v>159</v>
      </c>
      <c r="C43" s="347" t="s">
        <v>5</v>
      </c>
      <c r="D43" s="347" t="s">
        <v>160</v>
      </c>
      <c r="E43" s="348">
        <v>27778</v>
      </c>
      <c r="F43" s="348">
        <v>27778</v>
      </c>
      <c r="G43" s="349">
        <v>15000</v>
      </c>
      <c r="H43" s="349">
        <v>3759</v>
      </c>
      <c r="I43" s="413">
        <f t="shared" si="1"/>
        <v>0.25059999999999999</v>
      </c>
      <c r="J43" s="456">
        <f t="shared" si="2"/>
        <v>4500</v>
      </c>
      <c r="K43" s="456"/>
      <c r="L43" s="411"/>
      <c r="M43" s="426">
        <v>1</v>
      </c>
      <c r="N43" s="426">
        <v>1</v>
      </c>
      <c r="O43" s="426"/>
      <c r="P43" s="426">
        <v>1</v>
      </c>
    </row>
    <row r="44" spans="1:18" s="1" customFormat="1" ht="45">
      <c r="A44" s="346">
        <v>17</v>
      </c>
      <c r="B44" s="352" t="s">
        <v>279</v>
      </c>
      <c r="C44" s="347" t="s">
        <v>36</v>
      </c>
      <c r="D44" s="347" t="s">
        <v>280</v>
      </c>
      <c r="E44" s="348">
        <v>625987</v>
      </c>
      <c r="F44" s="348">
        <v>312994</v>
      </c>
      <c r="G44" s="349">
        <v>95000</v>
      </c>
      <c r="H44" s="349">
        <v>25537</v>
      </c>
      <c r="I44" s="413">
        <f t="shared" si="1"/>
        <v>0.2688105263157895</v>
      </c>
      <c r="J44" s="456"/>
      <c r="K44" s="456"/>
      <c r="L44" s="411" t="s">
        <v>579</v>
      </c>
      <c r="M44" s="426">
        <v>1</v>
      </c>
      <c r="N44" s="426">
        <v>1</v>
      </c>
      <c r="O44" s="426"/>
      <c r="P44" s="415">
        <v>1</v>
      </c>
    </row>
    <row r="45" spans="1:18" s="1" customFormat="1" ht="30">
      <c r="A45" s="346">
        <v>18</v>
      </c>
      <c r="B45" s="352" t="s">
        <v>269</v>
      </c>
      <c r="C45" s="347" t="s">
        <v>36</v>
      </c>
      <c r="D45" s="347" t="s">
        <v>270</v>
      </c>
      <c r="E45" s="348">
        <v>191741</v>
      </c>
      <c r="F45" s="348">
        <v>120000</v>
      </c>
      <c r="G45" s="349">
        <v>25000</v>
      </c>
      <c r="H45" s="349">
        <v>6894</v>
      </c>
      <c r="I45" s="413">
        <f t="shared" si="1"/>
        <v>0.27576000000000001</v>
      </c>
      <c r="J45" s="456">
        <f t="shared" si="2"/>
        <v>7500</v>
      </c>
      <c r="K45" s="456"/>
      <c r="L45" s="411"/>
      <c r="M45" s="426">
        <v>1</v>
      </c>
      <c r="N45" s="426">
        <v>1</v>
      </c>
      <c r="O45" s="426"/>
      <c r="P45" s="426">
        <v>1</v>
      </c>
    </row>
    <row r="46" spans="1:18" s="1" customFormat="1" ht="30">
      <c r="A46" s="346">
        <v>19</v>
      </c>
      <c r="B46" s="352" t="s">
        <v>309</v>
      </c>
      <c r="C46" s="347" t="s">
        <v>41</v>
      </c>
      <c r="D46" s="347" t="s">
        <v>310</v>
      </c>
      <c r="E46" s="348">
        <v>83897</v>
      </c>
      <c r="F46" s="348">
        <v>56600</v>
      </c>
      <c r="G46" s="349">
        <v>30000</v>
      </c>
      <c r="H46" s="349">
        <v>9011.5609999999997</v>
      </c>
      <c r="I46" s="413">
        <f t="shared" si="1"/>
        <v>0.30038536666666665</v>
      </c>
      <c r="J46" s="456">
        <f t="shared" si="2"/>
        <v>9000</v>
      </c>
      <c r="K46" s="456"/>
      <c r="L46" s="411"/>
      <c r="M46" s="426">
        <v>1</v>
      </c>
      <c r="N46" s="426">
        <v>1</v>
      </c>
      <c r="O46" s="426"/>
      <c r="P46" s="426">
        <v>1</v>
      </c>
    </row>
    <row r="47" spans="1:18" s="402" customFormat="1" ht="21" customHeight="1">
      <c r="A47" s="392" t="s">
        <v>580</v>
      </c>
      <c r="B47" s="509" t="s">
        <v>581</v>
      </c>
      <c r="C47" s="394"/>
      <c r="D47" s="394"/>
      <c r="E47" s="395"/>
      <c r="F47" s="395"/>
      <c r="G47" s="395">
        <f>SUBTOTAL(9,G48:G121)</f>
        <v>2043401</v>
      </c>
      <c r="H47" s="459"/>
      <c r="I47" s="397"/>
      <c r="J47" s="398"/>
      <c r="K47" s="398"/>
      <c r="L47" s="399"/>
      <c r="M47" s="378"/>
      <c r="N47" s="378"/>
      <c r="O47" s="378"/>
      <c r="P47" s="552">
        <f>SUBTOTAL(9,P48:P121)</f>
        <v>74</v>
      </c>
    </row>
    <row r="48" spans="1:18" s="1" customFormat="1" ht="45">
      <c r="A48" s="346">
        <v>1</v>
      </c>
      <c r="B48" s="352" t="s">
        <v>162</v>
      </c>
      <c r="C48" s="347" t="s">
        <v>6</v>
      </c>
      <c r="D48" s="347" t="s">
        <v>163</v>
      </c>
      <c r="E48" s="348">
        <v>126142</v>
      </c>
      <c r="F48" s="348">
        <v>61142</v>
      </c>
      <c r="G48" s="349">
        <v>15000</v>
      </c>
      <c r="H48" s="349">
        <v>5342</v>
      </c>
      <c r="I48" s="413">
        <f>H48/G48</f>
        <v>0.35613333333333336</v>
      </c>
      <c r="J48" s="461">
        <f>G48-H48</f>
        <v>9658</v>
      </c>
      <c r="K48" s="456"/>
      <c r="L48" s="945" t="s">
        <v>351</v>
      </c>
      <c r="M48" s="426">
        <v>1</v>
      </c>
      <c r="N48" s="426">
        <v>1</v>
      </c>
      <c r="O48" s="426"/>
      <c r="P48" s="426">
        <v>1</v>
      </c>
      <c r="R48" s="6"/>
    </row>
    <row r="49" spans="1:18" s="1" customFormat="1" ht="31.5" customHeight="1">
      <c r="A49" s="346">
        <v>2</v>
      </c>
      <c r="B49" s="352" t="s">
        <v>141</v>
      </c>
      <c r="C49" s="347" t="s">
        <v>4</v>
      </c>
      <c r="D49" s="347" t="s">
        <v>142</v>
      </c>
      <c r="E49" s="348">
        <v>29014</v>
      </c>
      <c r="F49" s="348">
        <v>29014</v>
      </c>
      <c r="G49" s="349">
        <v>5000</v>
      </c>
      <c r="H49" s="349">
        <v>1598</v>
      </c>
      <c r="I49" s="413">
        <f>H49/G49</f>
        <v>0.3196</v>
      </c>
      <c r="J49" s="456"/>
      <c r="K49" s="456"/>
      <c r="L49" s="389" t="s">
        <v>562</v>
      </c>
      <c r="M49" s="426">
        <v>1</v>
      </c>
      <c r="N49" s="426">
        <v>1</v>
      </c>
      <c r="O49" s="426"/>
      <c r="P49" s="426">
        <v>1</v>
      </c>
    </row>
    <row r="50" spans="1:18" s="1" customFormat="1" ht="72.75" customHeight="1">
      <c r="A50" s="346">
        <v>3</v>
      </c>
      <c r="B50" s="352" t="s">
        <v>61</v>
      </c>
      <c r="C50" s="347" t="s">
        <v>40</v>
      </c>
      <c r="D50" s="383" t="s">
        <v>582</v>
      </c>
      <c r="E50" s="384">
        <v>47646</v>
      </c>
      <c r="F50" s="384">
        <f>E50</f>
        <v>47646</v>
      </c>
      <c r="G50" s="349">
        <v>10000</v>
      </c>
      <c r="H50" s="349">
        <v>3391</v>
      </c>
      <c r="I50" s="413">
        <f>H50/G50</f>
        <v>0.33910000000000001</v>
      </c>
      <c r="J50" s="456"/>
      <c r="K50" s="456"/>
      <c r="L50" s="389" t="s">
        <v>562</v>
      </c>
      <c r="M50" s="426">
        <v>1</v>
      </c>
      <c r="N50" s="426">
        <v>1</v>
      </c>
      <c r="O50" s="426"/>
      <c r="P50" s="426">
        <v>1</v>
      </c>
      <c r="Q50" s="1" t="s">
        <v>63</v>
      </c>
    </row>
    <row r="51" spans="1:18" s="1" customFormat="1" ht="45">
      <c r="A51" s="346">
        <v>4</v>
      </c>
      <c r="B51" s="352" t="s">
        <v>211</v>
      </c>
      <c r="C51" s="347" t="s">
        <v>7</v>
      </c>
      <c r="D51" s="383" t="s">
        <v>583</v>
      </c>
      <c r="E51" s="384">
        <v>33668</v>
      </c>
      <c r="F51" s="384">
        <f>E51</f>
        <v>33668</v>
      </c>
      <c r="G51" s="349">
        <v>10000</v>
      </c>
      <c r="H51" s="349">
        <v>4163</v>
      </c>
      <c r="I51" s="413">
        <f>H51/G51</f>
        <v>0.4163</v>
      </c>
      <c r="J51" s="456"/>
      <c r="K51" s="456"/>
      <c r="L51" s="389" t="s">
        <v>562</v>
      </c>
      <c r="M51" s="426">
        <v>1</v>
      </c>
      <c r="N51" s="426">
        <v>1</v>
      </c>
      <c r="O51" s="426"/>
      <c r="P51" s="426">
        <v>1</v>
      </c>
    </row>
    <row r="52" spans="1:18" s="1" customFormat="1" ht="30">
      <c r="A52" s="346">
        <v>5</v>
      </c>
      <c r="B52" s="352" t="s">
        <v>301</v>
      </c>
      <c r="C52" s="347" t="s">
        <v>40</v>
      </c>
      <c r="D52" s="347" t="s">
        <v>302</v>
      </c>
      <c r="E52" s="348">
        <v>91189</v>
      </c>
      <c r="F52" s="348">
        <v>91189</v>
      </c>
      <c r="G52" s="349">
        <v>38000</v>
      </c>
      <c r="H52" s="349">
        <v>12465</v>
      </c>
      <c r="I52" s="413">
        <f t="shared" ref="I52:I115" si="3">H52/G52</f>
        <v>0.32802631578947367</v>
      </c>
      <c r="J52" s="456"/>
      <c r="K52" s="456"/>
      <c r="L52" s="389" t="s">
        <v>562</v>
      </c>
      <c r="M52" s="426">
        <v>1</v>
      </c>
      <c r="N52" s="426">
        <v>1</v>
      </c>
      <c r="O52" s="426"/>
      <c r="P52" s="426">
        <v>1</v>
      </c>
    </row>
    <row r="53" spans="1:18" s="1" customFormat="1" ht="60">
      <c r="A53" s="346">
        <v>6</v>
      </c>
      <c r="B53" s="352" t="s">
        <v>106</v>
      </c>
      <c r="C53" s="347" t="s">
        <v>66</v>
      </c>
      <c r="D53" s="347" t="s">
        <v>107</v>
      </c>
      <c r="E53" s="348">
        <v>52556</v>
      </c>
      <c r="F53" s="348">
        <v>52556</v>
      </c>
      <c r="G53" s="349">
        <v>20000</v>
      </c>
      <c r="H53" s="349">
        <v>6675</v>
      </c>
      <c r="I53" s="413">
        <f t="shared" si="3"/>
        <v>0.33374999999999999</v>
      </c>
      <c r="J53" s="456"/>
      <c r="K53" s="456"/>
      <c r="L53" s="389" t="s">
        <v>562</v>
      </c>
      <c r="M53" s="426">
        <v>1</v>
      </c>
      <c r="N53" s="426">
        <v>1</v>
      </c>
      <c r="O53" s="426"/>
      <c r="P53" s="426">
        <v>1</v>
      </c>
    </row>
    <row r="54" spans="1:18" s="1" customFormat="1" ht="45">
      <c r="A54" s="346">
        <v>7</v>
      </c>
      <c r="B54" s="352" t="s">
        <v>82</v>
      </c>
      <c r="C54" s="347" t="s">
        <v>67</v>
      </c>
      <c r="D54" s="347" t="s">
        <v>83</v>
      </c>
      <c r="E54" s="348">
        <v>260985</v>
      </c>
      <c r="F54" s="348">
        <v>41000</v>
      </c>
      <c r="G54" s="349">
        <v>14780</v>
      </c>
      <c r="H54" s="349">
        <v>4961</v>
      </c>
      <c r="I54" s="413">
        <f t="shared" si="3"/>
        <v>0.33565629228687416</v>
      </c>
      <c r="J54" s="456">
        <v>7780</v>
      </c>
      <c r="K54" s="456"/>
      <c r="L54" s="389" t="s">
        <v>351</v>
      </c>
      <c r="M54" s="426">
        <v>1</v>
      </c>
      <c r="N54" s="426">
        <v>1</v>
      </c>
      <c r="O54" s="426"/>
      <c r="P54" s="426">
        <v>1</v>
      </c>
    </row>
    <row r="55" spans="1:18" s="1" customFormat="1" ht="30">
      <c r="A55" s="346">
        <v>8</v>
      </c>
      <c r="B55" s="352" t="s">
        <v>46</v>
      </c>
      <c r="C55" s="347" t="s">
        <v>42</v>
      </c>
      <c r="D55" s="347" t="s">
        <v>316</v>
      </c>
      <c r="E55" s="348">
        <v>108500</v>
      </c>
      <c r="F55" s="348">
        <v>108500</v>
      </c>
      <c r="G55" s="349">
        <v>57000</v>
      </c>
      <c r="H55" s="349">
        <v>19214</v>
      </c>
      <c r="I55" s="413">
        <f t="shared" si="3"/>
        <v>0.3370877192982456</v>
      </c>
      <c r="J55" s="456"/>
      <c r="K55" s="456"/>
      <c r="L55" s="389" t="s">
        <v>562</v>
      </c>
      <c r="M55" s="426">
        <v>1</v>
      </c>
      <c r="N55" s="426">
        <v>1</v>
      </c>
      <c r="O55" s="426"/>
      <c r="P55" s="426">
        <v>1</v>
      </c>
    </row>
    <row r="56" spans="1:18" s="1" customFormat="1" ht="60">
      <c r="A56" s="346">
        <v>9</v>
      </c>
      <c r="B56" s="352" t="s">
        <v>80</v>
      </c>
      <c r="C56" s="347" t="s">
        <v>67</v>
      </c>
      <c r="D56" s="347" t="s">
        <v>81</v>
      </c>
      <c r="E56" s="348">
        <v>204794</v>
      </c>
      <c r="F56" s="348">
        <v>38373</v>
      </c>
      <c r="G56" s="349">
        <v>4900</v>
      </c>
      <c r="H56" s="349">
        <v>1708</v>
      </c>
      <c r="I56" s="413">
        <f t="shared" si="3"/>
        <v>0.34857142857142859</v>
      </c>
      <c r="J56" s="456">
        <v>3081</v>
      </c>
      <c r="K56" s="456"/>
      <c r="L56" s="389" t="s">
        <v>351</v>
      </c>
      <c r="M56" s="426">
        <v>1</v>
      </c>
      <c r="N56" s="426">
        <v>1</v>
      </c>
      <c r="O56" s="426"/>
      <c r="P56" s="426">
        <v>1</v>
      </c>
      <c r="R56" s="6"/>
    </row>
    <row r="57" spans="1:18" s="1" customFormat="1" ht="45">
      <c r="A57" s="346">
        <v>10</v>
      </c>
      <c r="B57" s="352" t="s">
        <v>217</v>
      </c>
      <c r="C57" s="347" t="s">
        <v>8</v>
      </c>
      <c r="D57" s="347" t="s">
        <v>218</v>
      </c>
      <c r="E57" s="348">
        <v>174372</v>
      </c>
      <c r="F57" s="348">
        <v>62165</v>
      </c>
      <c r="G57" s="349">
        <v>2367</v>
      </c>
      <c r="H57" s="349">
        <v>870</v>
      </c>
      <c r="I57" s="413">
        <f t="shared" si="3"/>
        <v>0.36755386565272496</v>
      </c>
      <c r="J57" s="456"/>
      <c r="K57" s="456"/>
      <c r="L57" s="389" t="s">
        <v>562</v>
      </c>
      <c r="M57" s="426">
        <v>1</v>
      </c>
      <c r="N57" s="426">
        <v>1</v>
      </c>
      <c r="O57" s="426"/>
      <c r="P57" s="426">
        <v>1</v>
      </c>
      <c r="R57" s="6"/>
    </row>
    <row r="58" spans="1:18" s="1" customFormat="1" ht="30">
      <c r="A58" s="346">
        <v>11</v>
      </c>
      <c r="B58" s="352" t="s">
        <v>157</v>
      </c>
      <c r="C58" s="347" t="s">
        <v>5</v>
      </c>
      <c r="D58" s="347" t="s">
        <v>158</v>
      </c>
      <c r="E58" s="348">
        <v>48767</v>
      </c>
      <c r="F58" s="348">
        <v>48767</v>
      </c>
      <c r="G58" s="349">
        <v>30000</v>
      </c>
      <c r="H58" s="349">
        <v>11095</v>
      </c>
      <c r="I58" s="413">
        <f t="shared" si="3"/>
        <v>0.36983333333333335</v>
      </c>
      <c r="J58" s="456"/>
      <c r="K58" s="456"/>
      <c r="L58" s="389" t="s">
        <v>562</v>
      </c>
      <c r="M58" s="426">
        <v>1</v>
      </c>
      <c r="N58" s="426">
        <v>1</v>
      </c>
      <c r="O58" s="426"/>
      <c r="P58" s="426">
        <v>1</v>
      </c>
      <c r="R58" s="6"/>
    </row>
    <row r="59" spans="1:18" s="1" customFormat="1" ht="60">
      <c r="A59" s="346">
        <v>12</v>
      </c>
      <c r="B59" s="352" t="s">
        <v>263</v>
      </c>
      <c r="C59" s="347" t="s">
        <v>33</v>
      </c>
      <c r="D59" s="347" t="s">
        <v>264</v>
      </c>
      <c r="E59" s="348">
        <v>96115</v>
      </c>
      <c r="F59" s="348">
        <v>67000</v>
      </c>
      <c r="G59" s="349">
        <v>8000</v>
      </c>
      <c r="H59" s="349">
        <v>3000</v>
      </c>
      <c r="I59" s="413">
        <f t="shared" si="3"/>
        <v>0.375</v>
      </c>
      <c r="J59" s="456"/>
      <c r="K59" s="456"/>
      <c r="L59" s="389" t="s">
        <v>562</v>
      </c>
      <c r="M59" s="426">
        <v>1</v>
      </c>
      <c r="N59" s="426">
        <v>1</v>
      </c>
      <c r="O59" s="426"/>
      <c r="P59" s="426">
        <v>1</v>
      </c>
      <c r="R59" s="6"/>
    </row>
    <row r="60" spans="1:18" s="1" customFormat="1" ht="30">
      <c r="A60" s="346">
        <v>13</v>
      </c>
      <c r="B60" s="352" t="s">
        <v>329</v>
      </c>
      <c r="C60" s="347" t="s">
        <v>48</v>
      </c>
      <c r="D60" s="347" t="s">
        <v>330</v>
      </c>
      <c r="E60" s="348">
        <v>43300</v>
      </c>
      <c r="F60" s="348">
        <v>30300</v>
      </c>
      <c r="G60" s="349">
        <v>17000</v>
      </c>
      <c r="H60" s="349">
        <v>6384</v>
      </c>
      <c r="I60" s="413">
        <f t="shared" si="3"/>
        <v>0.37552941176470589</v>
      </c>
      <c r="J60" s="456"/>
      <c r="K60" s="456"/>
      <c r="L60" s="389" t="s">
        <v>562</v>
      </c>
      <c r="M60" s="426">
        <v>1</v>
      </c>
      <c r="N60" s="426">
        <v>1</v>
      </c>
      <c r="O60" s="426"/>
      <c r="P60" s="426">
        <v>1</v>
      </c>
      <c r="R60" s="6"/>
    </row>
    <row r="61" spans="1:18" s="1" customFormat="1" ht="60">
      <c r="A61" s="346">
        <v>14</v>
      </c>
      <c r="B61" s="352" t="s">
        <v>333</v>
      </c>
      <c r="C61" s="347" t="s">
        <v>48</v>
      </c>
      <c r="D61" s="347" t="s">
        <v>334</v>
      </c>
      <c r="E61" s="348">
        <v>83000</v>
      </c>
      <c r="F61" s="348">
        <v>58099.999999999993</v>
      </c>
      <c r="G61" s="349">
        <v>30000</v>
      </c>
      <c r="H61" s="349">
        <v>11908.4</v>
      </c>
      <c r="I61" s="413">
        <f t="shared" si="3"/>
        <v>0.39694666666666667</v>
      </c>
      <c r="J61" s="388"/>
      <c r="K61" s="388"/>
      <c r="L61" s="389" t="s">
        <v>562</v>
      </c>
      <c r="M61" s="426">
        <v>1</v>
      </c>
      <c r="N61" s="426">
        <v>1</v>
      </c>
      <c r="O61" s="426"/>
      <c r="P61" s="426">
        <v>1</v>
      </c>
      <c r="R61" s="6"/>
    </row>
    <row r="62" spans="1:18" s="1" customFormat="1" ht="30">
      <c r="A62" s="346">
        <v>15</v>
      </c>
      <c r="B62" s="352" t="s">
        <v>277</v>
      </c>
      <c r="C62" s="347" t="s">
        <v>36</v>
      </c>
      <c r="D62" s="347" t="s">
        <v>278</v>
      </c>
      <c r="E62" s="348">
        <v>31703</v>
      </c>
      <c r="F62" s="348">
        <v>22192</v>
      </c>
      <c r="G62" s="349">
        <v>12000</v>
      </c>
      <c r="H62" s="349">
        <v>4797</v>
      </c>
      <c r="I62" s="413">
        <f t="shared" si="3"/>
        <v>0.39974999999999999</v>
      </c>
      <c r="J62" s="456"/>
      <c r="K62" s="456"/>
      <c r="L62" s="389" t="s">
        <v>562</v>
      </c>
      <c r="M62" s="426">
        <v>1</v>
      </c>
      <c r="N62" s="426">
        <v>1</v>
      </c>
      <c r="O62" s="426"/>
      <c r="P62" s="426">
        <v>1</v>
      </c>
      <c r="R62" s="6"/>
    </row>
    <row r="63" spans="1:18" s="1" customFormat="1" ht="30">
      <c r="A63" s="346">
        <v>16</v>
      </c>
      <c r="B63" s="352" t="s">
        <v>313</v>
      </c>
      <c r="C63" s="347" t="s">
        <v>42</v>
      </c>
      <c r="D63" s="347" t="s">
        <v>314</v>
      </c>
      <c r="E63" s="348">
        <v>48802</v>
      </c>
      <c r="F63" s="348">
        <v>48802</v>
      </c>
      <c r="G63" s="349">
        <v>5000</v>
      </c>
      <c r="H63" s="349">
        <v>2093</v>
      </c>
      <c r="I63" s="413">
        <f t="shared" si="3"/>
        <v>0.41860000000000003</v>
      </c>
      <c r="J63" s="456"/>
      <c r="K63" s="456"/>
      <c r="L63" s="389" t="s">
        <v>562</v>
      </c>
      <c r="M63" s="426">
        <v>1</v>
      </c>
      <c r="N63" s="426">
        <v>1</v>
      </c>
      <c r="O63" s="426"/>
      <c r="P63" s="426">
        <v>1</v>
      </c>
    </row>
    <row r="64" spans="1:18" s="1" customFormat="1" ht="30">
      <c r="A64" s="346">
        <v>17</v>
      </c>
      <c r="B64" s="352" t="s">
        <v>307</v>
      </c>
      <c r="C64" s="347" t="s">
        <v>41</v>
      </c>
      <c r="D64" s="347" t="s">
        <v>308</v>
      </c>
      <c r="E64" s="348">
        <v>79945.5</v>
      </c>
      <c r="F64" s="348">
        <v>56000</v>
      </c>
      <c r="G64" s="349">
        <v>33000</v>
      </c>
      <c r="H64" s="349">
        <v>14334.981</v>
      </c>
      <c r="I64" s="413">
        <f t="shared" si="3"/>
        <v>0.43439336363636361</v>
      </c>
      <c r="J64" s="456"/>
      <c r="K64" s="456"/>
      <c r="L64" s="389" t="s">
        <v>562</v>
      </c>
      <c r="M64" s="426">
        <v>1</v>
      </c>
      <c r="N64" s="426">
        <v>1</v>
      </c>
      <c r="O64" s="426"/>
      <c r="P64" s="426">
        <v>1</v>
      </c>
    </row>
    <row r="65" spans="1:16" s="1" customFormat="1" ht="60">
      <c r="A65" s="346">
        <v>18</v>
      </c>
      <c r="B65" s="352" t="s">
        <v>216</v>
      </c>
      <c r="C65" s="347" t="s">
        <v>348</v>
      </c>
      <c r="D65" s="347" t="s">
        <v>113</v>
      </c>
      <c r="E65" s="348">
        <v>225415</v>
      </c>
      <c r="F65" s="348">
        <v>225415</v>
      </c>
      <c r="G65" s="349">
        <v>60000</v>
      </c>
      <c r="H65" s="349">
        <v>26296</v>
      </c>
      <c r="I65" s="413">
        <f t="shared" si="3"/>
        <v>0.43826666666666669</v>
      </c>
      <c r="J65" s="456"/>
      <c r="K65" s="456"/>
      <c r="L65" s="389" t="s">
        <v>562</v>
      </c>
      <c r="M65" s="426">
        <v>1</v>
      </c>
      <c r="N65" s="426">
        <v>1</v>
      </c>
      <c r="O65" s="426"/>
      <c r="P65" s="426">
        <v>1</v>
      </c>
    </row>
    <row r="66" spans="1:16" s="1" customFormat="1" ht="30">
      <c r="A66" s="346">
        <v>19</v>
      </c>
      <c r="B66" s="352" t="s">
        <v>293</v>
      </c>
      <c r="C66" s="347" t="s">
        <v>38</v>
      </c>
      <c r="D66" s="347" t="s">
        <v>294</v>
      </c>
      <c r="E66" s="348">
        <v>47910</v>
      </c>
      <c r="F66" s="348">
        <v>47910</v>
      </c>
      <c r="G66" s="349">
        <v>10000</v>
      </c>
      <c r="H66" s="349">
        <v>4600</v>
      </c>
      <c r="I66" s="413">
        <f t="shared" si="3"/>
        <v>0.46</v>
      </c>
      <c r="J66" s="456">
        <v>1000</v>
      </c>
      <c r="K66" s="456"/>
      <c r="L66" s="389" t="s">
        <v>351</v>
      </c>
      <c r="M66" s="426">
        <v>1</v>
      </c>
      <c r="N66" s="426">
        <v>1</v>
      </c>
      <c r="O66" s="426"/>
      <c r="P66" s="426">
        <v>1</v>
      </c>
    </row>
    <row r="67" spans="1:16" s="1" customFormat="1" ht="30">
      <c r="A67" s="346">
        <v>20</v>
      </c>
      <c r="B67" s="352" t="s">
        <v>147</v>
      </c>
      <c r="C67" s="347" t="s">
        <v>4</v>
      </c>
      <c r="D67" s="347" t="s">
        <v>148</v>
      </c>
      <c r="E67" s="348">
        <v>59992</v>
      </c>
      <c r="F67" s="348">
        <v>59992</v>
      </c>
      <c r="G67" s="349">
        <v>26000</v>
      </c>
      <c r="H67" s="349">
        <v>11966</v>
      </c>
      <c r="I67" s="413">
        <f t="shared" si="3"/>
        <v>0.46023076923076922</v>
      </c>
      <c r="J67" s="456">
        <v>5500</v>
      </c>
      <c r="K67" s="456"/>
      <c r="L67" s="389" t="s">
        <v>351</v>
      </c>
      <c r="M67" s="426">
        <v>1</v>
      </c>
      <c r="N67" s="426">
        <v>1</v>
      </c>
      <c r="O67" s="426"/>
      <c r="P67" s="426">
        <v>1</v>
      </c>
    </row>
    <row r="68" spans="1:16" s="1" customFormat="1" ht="47.25" customHeight="1">
      <c r="A68" s="346">
        <v>21</v>
      </c>
      <c r="B68" s="352" t="s">
        <v>223</v>
      </c>
      <c r="C68" s="347" t="s">
        <v>9</v>
      </c>
      <c r="D68" s="347" t="s">
        <v>224</v>
      </c>
      <c r="E68" s="348">
        <v>29926</v>
      </c>
      <c r="F68" s="348">
        <v>29926</v>
      </c>
      <c r="G68" s="349">
        <v>2000</v>
      </c>
      <c r="H68" s="349">
        <v>945</v>
      </c>
      <c r="I68" s="413">
        <f t="shared" si="3"/>
        <v>0.47249999999999998</v>
      </c>
      <c r="J68" s="456"/>
      <c r="K68" s="456"/>
      <c r="L68" s="389" t="s">
        <v>562</v>
      </c>
      <c r="M68" s="426">
        <v>1</v>
      </c>
      <c r="N68" s="426">
        <v>1</v>
      </c>
      <c r="O68" s="426"/>
      <c r="P68" s="426">
        <v>1</v>
      </c>
    </row>
    <row r="69" spans="1:16" s="1" customFormat="1" ht="75">
      <c r="A69" s="346">
        <v>22</v>
      </c>
      <c r="B69" s="352" t="s">
        <v>112</v>
      </c>
      <c r="C69" s="347" t="s">
        <v>2</v>
      </c>
      <c r="D69" s="347" t="s">
        <v>113</v>
      </c>
      <c r="E69" s="348">
        <v>10496</v>
      </c>
      <c r="F69" s="348">
        <v>10496</v>
      </c>
      <c r="G69" s="349">
        <v>4000</v>
      </c>
      <c r="H69" s="349">
        <v>1942</v>
      </c>
      <c r="I69" s="413">
        <f t="shared" si="3"/>
        <v>0.48549999999999999</v>
      </c>
      <c r="J69" s="456"/>
      <c r="K69" s="456"/>
      <c r="L69" s="389" t="s">
        <v>562</v>
      </c>
      <c r="M69" s="426">
        <v>1</v>
      </c>
      <c r="N69" s="426">
        <v>1</v>
      </c>
      <c r="O69" s="426"/>
      <c r="P69" s="426">
        <v>1</v>
      </c>
    </row>
    <row r="70" spans="1:16" s="1" customFormat="1" ht="60">
      <c r="A70" s="346">
        <v>23</v>
      </c>
      <c r="B70" s="352" t="s">
        <v>25</v>
      </c>
      <c r="C70" s="383" t="s">
        <v>21</v>
      </c>
      <c r="D70" s="347" t="s">
        <v>245</v>
      </c>
      <c r="E70" s="348">
        <v>25508</v>
      </c>
      <c r="F70" s="348">
        <v>17000</v>
      </c>
      <c r="G70" s="349">
        <v>10000</v>
      </c>
      <c r="H70" s="349">
        <v>4961</v>
      </c>
      <c r="I70" s="413">
        <f t="shared" si="3"/>
        <v>0.49609999999999999</v>
      </c>
      <c r="J70" s="456"/>
      <c r="K70" s="456"/>
      <c r="L70" s="389" t="s">
        <v>562</v>
      </c>
      <c r="M70" s="426">
        <v>1</v>
      </c>
      <c r="N70" s="426">
        <v>1</v>
      </c>
      <c r="O70" s="426"/>
      <c r="P70" s="426">
        <v>1</v>
      </c>
    </row>
    <row r="71" spans="1:16" s="1" customFormat="1" ht="30">
      <c r="A71" s="346">
        <v>24</v>
      </c>
      <c r="B71" s="352" t="s">
        <v>285</v>
      </c>
      <c r="C71" s="347" t="s">
        <v>35</v>
      </c>
      <c r="D71" s="347" t="s">
        <v>286</v>
      </c>
      <c r="E71" s="348">
        <v>28578</v>
      </c>
      <c r="F71" s="348">
        <v>28578</v>
      </c>
      <c r="G71" s="349">
        <v>7000</v>
      </c>
      <c r="H71" s="349">
        <v>3475</v>
      </c>
      <c r="I71" s="413">
        <f t="shared" si="3"/>
        <v>0.49642857142857144</v>
      </c>
      <c r="J71" s="456"/>
      <c r="K71" s="456"/>
      <c r="L71" s="389" t="s">
        <v>562</v>
      </c>
      <c r="M71" s="426">
        <v>1</v>
      </c>
      <c r="N71" s="426">
        <v>1</v>
      </c>
      <c r="O71" s="426"/>
      <c r="P71" s="426">
        <v>1</v>
      </c>
    </row>
    <row r="72" spans="1:16" s="1" customFormat="1" ht="60">
      <c r="A72" s="346">
        <v>25</v>
      </c>
      <c r="B72" s="352" t="s">
        <v>200</v>
      </c>
      <c r="C72" s="347" t="s">
        <v>65</v>
      </c>
      <c r="D72" s="347" t="s">
        <v>201</v>
      </c>
      <c r="E72" s="348">
        <v>43297</v>
      </c>
      <c r="F72" s="348">
        <v>43297</v>
      </c>
      <c r="G72" s="349">
        <v>19000</v>
      </c>
      <c r="H72" s="349">
        <v>9647</v>
      </c>
      <c r="I72" s="413">
        <f t="shared" si="3"/>
        <v>0.50773684210526315</v>
      </c>
      <c r="J72" s="456"/>
      <c r="K72" s="456"/>
      <c r="L72" s="389" t="s">
        <v>562</v>
      </c>
      <c r="M72" s="426">
        <v>1</v>
      </c>
      <c r="N72" s="426">
        <v>1</v>
      </c>
      <c r="O72" s="426"/>
      <c r="P72" s="426">
        <v>1</v>
      </c>
    </row>
    <row r="73" spans="1:16" s="1" customFormat="1" ht="30">
      <c r="A73" s="346">
        <v>26</v>
      </c>
      <c r="B73" s="352" t="s">
        <v>229</v>
      </c>
      <c r="C73" s="347" t="s">
        <v>9</v>
      </c>
      <c r="D73" s="347" t="s">
        <v>230</v>
      </c>
      <c r="E73" s="348">
        <v>65214</v>
      </c>
      <c r="F73" s="348">
        <v>65214</v>
      </c>
      <c r="G73" s="349">
        <v>21000</v>
      </c>
      <c r="H73" s="349">
        <v>10721</v>
      </c>
      <c r="I73" s="413">
        <f t="shared" si="3"/>
        <v>0.51052380952380949</v>
      </c>
      <c r="J73" s="456"/>
      <c r="K73" s="456"/>
      <c r="L73" s="389" t="s">
        <v>562</v>
      </c>
      <c r="M73" s="426">
        <v>1</v>
      </c>
      <c r="N73" s="426">
        <v>1</v>
      </c>
      <c r="O73" s="426"/>
      <c r="P73" s="426">
        <v>1</v>
      </c>
    </row>
    <row r="74" spans="1:16" s="1" customFormat="1" ht="60">
      <c r="A74" s="346">
        <v>27</v>
      </c>
      <c r="B74" s="352" t="s">
        <v>251</v>
      </c>
      <c r="C74" s="347" t="s">
        <v>31</v>
      </c>
      <c r="D74" s="347" t="s">
        <v>252</v>
      </c>
      <c r="E74" s="348">
        <v>362365</v>
      </c>
      <c r="F74" s="348">
        <v>234822</v>
      </c>
      <c r="G74" s="349">
        <v>170000</v>
      </c>
      <c r="H74" s="349">
        <v>88602</v>
      </c>
      <c r="I74" s="413">
        <f t="shared" si="3"/>
        <v>0.52118823529411762</v>
      </c>
      <c r="J74" s="456"/>
      <c r="K74" s="456"/>
      <c r="L74" s="389" t="s">
        <v>562</v>
      </c>
      <c r="M74" s="426">
        <v>1</v>
      </c>
      <c r="N74" s="426">
        <v>1</v>
      </c>
      <c r="O74" s="426"/>
      <c r="P74" s="426">
        <v>1</v>
      </c>
    </row>
    <row r="75" spans="1:16" s="1" customFormat="1" ht="75">
      <c r="A75" s="346">
        <v>28</v>
      </c>
      <c r="B75" s="352" t="s">
        <v>225</v>
      </c>
      <c r="C75" s="347" t="s">
        <v>9</v>
      </c>
      <c r="D75" s="347" t="s">
        <v>226</v>
      </c>
      <c r="E75" s="348">
        <v>26027</v>
      </c>
      <c r="F75" s="348">
        <v>26027</v>
      </c>
      <c r="G75" s="349">
        <v>7300</v>
      </c>
      <c r="H75" s="349">
        <v>3805</v>
      </c>
      <c r="I75" s="413">
        <f t="shared" si="3"/>
        <v>0.52123287671232876</v>
      </c>
      <c r="J75" s="456"/>
      <c r="K75" s="456"/>
      <c r="L75" s="389" t="s">
        <v>562</v>
      </c>
      <c r="M75" s="426">
        <v>1</v>
      </c>
      <c r="N75" s="426">
        <v>1</v>
      </c>
      <c r="O75" s="426"/>
      <c r="P75" s="426">
        <v>1</v>
      </c>
    </row>
    <row r="76" spans="1:16" s="1" customFormat="1" ht="45">
      <c r="A76" s="346">
        <v>29</v>
      </c>
      <c r="B76" s="352" t="s">
        <v>102</v>
      </c>
      <c r="C76" s="347" t="s">
        <v>67</v>
      </c>
      <c r="D76" s="347" t="s">
        <v>103</v>
      </c>
      <c r="E76" s="348">
        <v>190000</v>
      </c>
      <c r="F76" s="348">
        <v>190000</v>
      </c>
      <c r="G76" s="385">
        <v>60000</v>
      </c>
      <c r="H76" s="385">
        <v>31539</v>
      </c>
      <c r="I76" s="413">
        <f t="shared" si="3"/>
        <v>0.52564999999999995</v>
      </c>
      <c r="J76" s="456"/>
      <c r="K76" s="456"/>
      <c r="L76" s="389" t="s">
        <v>562</v>
      </c>
      <c r="M76" s="426">
        <v>1</v>
      </c>
      <c r="N76" s="426">
        <v>1</v>
      </c>
      <c r="O76" s="426"/>
      <c r="P76" s="426">
        <v>1</v>
      </c>
    </row>
    <row r="77" spans="1:16" s="1" customFormat="1" ht="30">
      <c r="A77" s="346">
        <v>30</v>
      </c>
      <c r="B77" s="352" t="s">
        <v>325</v>
      </c>
      <c r="C77" s="347" t="s">
        <v>47</v>
      </c>
      <c r="D77" s="347" t="s">
        <v>326</v>
      </c>
      <c r="E77" s="348">
        <v>95000</v>
      </c>
      <c r="F77" s="348">
        <v>66500</v>
      </c>
      <c r="G77" s="349">
        <v>30000</v>
      </c>
      <c r="H77" s="349">
        <v>15850</v>
      </c>
      <c r="I77" s="413">
        <f t="shared" si="3"/>
        <v>0.52833333333333332</v>
      </c>
      <c r="J77" s="456"/>
      <c r="K77" s="456"/>
      <c r="L77" s="389" t="s">
        <v>562</v>
      </c>
      <c r="M77" s="426">
        <v>1</v>
      </c>
      <c r="N77" s="426">
        <v>1</v>
      </c>
      <c r="O77" s="426"/>
      <c r="P77" s="426">
        <v>1</v>
      </c>
    </row>
    <row r="78" spans="1:16" s="1" customFormat="1" ht="45">
      <c r="A78" s="346">
        <v>31</v>
      </c>
      <c r="B78" s="352" t="s">
        <v>168</v>
      </c>
      <c r="C78" s="347" t="s">
        <v>6</v>
      </c>
      <c r="D78" s="347" t="s">
        <v>169</v>
      </c>
      <c r="E78" s="348">
        <v>8738</v>
      </c>
      <c r="F78" s="348">
        <v>8738</v>
      </c>
      <c r="G78" s="349">
        <v>2000</v>
      </c>
      <c r="H78" s="349">
        <f>156+921</f>
        <v>1077</v>
      </c>
      <c r="I78" s="413">
        <f t="shared" si="3"/>
        <v>0.53849999999999998</v>
      </c>
      <c r="J78" s="456"/>
      <c r="K78" s="456"/>
      <c r="L78" s="389" t="s">
        <v>562</v>
      </c>
      <c r="M78" s="426">
        <v>1</v>
      </c>
      <c r="N78" s="426">
        <v>1</v>
      </c>
      <c r="O78" s="426"/>
      <c r="P78" s="426">
        <v>1</v>
      </c>
    </row>
    <row r="79" spans="1:16" s="1" customFormat="1" ht="30">
      <c r="A79" s="346">
        <v>32</v>
      </c>
      <c r="B79" s="352" t="s">
        <v>323</v>
      </c>
      <c r="C79" s="347" t="s">
        <v>47</v>
      </c>
      <c r="D79" s="347" t="s">
        <v>324</v>
      </c>
      <c r="E79" s="348">
        <v>46000</v>
      </c>
      <c r="F79" s="348">
        <v>32199.999999999996</v>
      </c>
      <c r="G79" s="349">
        <v>13000</v>
      </c>
      <c r="H79" s="349">
        <v>7409</v>
      </c>
      <c r="I79" s="413">
        <f t="shared" si="3"/>
        <v>0.56992307692307698</v>
      </c>
      <c r="J79" s="456"/>
      <c r="K79" s="456"/>
      <c r="L79" s="389" t="s">
        <v>562</v>
      </c>
      <c r="M79" s="426">
        <v>1</v>
      </c>
      <c r="N79" s="426">
        <v>1</v>
      </c>
      <c r="O79" s="426"/>
      <c r="P79" s="426">
        <v>1</v>
      </c>
    </row>
    <row r="80" spans="1:16" s="1" customFormat="1" ht="60">
      <c r="A80" s="346">
        <v>33</v>
      </c>
      <c r="B80" s="352" t="s">
        <v>188</v>
      </c>
      <c r="C80" s="383" t="s">
        <v>347</v>
      </c>
      <c r="D80" s="347" t="s">
        <v>189</v>
      </c>
      <c r="E80" s="348">
        <v>594884</v>
      </c>
      <c r="F80" s="348">
        <v>59559</v>
      </c>
      <c r="G80" s="349">
        <v>134000</v>
      </c>
      <c r="H80" s="349">
        <f>133359-50000</f>
        <v>83359</v>
      </c>
      <c r="I80" s="413">
        <f t="shared" si="3"/>
        <v>0.62208208955223876</v>
      </c>
      <c r="J80" s="456">
        <v>15996</v>
      </c>
      <c r="K80" s="456"/>
      <c r="L80" s="389" t="s">
        <v>351</v>
      </c>
      <c r="M80" s="460">
        <v>1</v>
      </c>
      <c r="N80" s="460">
        <v>1</v>
      </c>
      <c r="O80" s="460"/>
      <c r="P80" s="460">
        <v>1</v>
      </c>
    </row>
    <row r="81" spans="1:21" s="30" customFormat="1" ht="30">
      <c r="A81" s="346">
        <v>34</v>
      </c>
      <c r="B81" s="352" t="s">
        <v>271</v>
      </c>
      <c r="C81" s="347" t="s">
        <v>36</v>
      </c>
      <c r="D81" s="347" t="s">
        <v>272</v>
      </c>
      <c r="E81" s="348">
        <v>71356</v>
      </c>
      <c r="F81" s="348">
        <v>68356</v>
      </c>
      <c r="G81" s="349">
        <v>18000</v>
      </c>
      <c r="H81" s="349">
        <v>11500</v>
      </c>
      <c r="I81" s="413">
        <f t="shared" si="3"/>
        <v>0.63888888888888884</v>
      </c>
      <c r="J81" s="456">
        <v>6500</v>
      </c>
      <c r="K81" s="461"/>
      <c r="L81" s="389" t="s">
        <v>351</v>
      </c>
      <c r="M81" s="426">
        <v>1</v>
      </c>
      <c r="N81" s="426">
        <v>1</v>
      </c>
      <c r="O81" s="426"/>
      <c r="P81" s="415">
        <v>1</v>
      </c>
      <c r="T81" s="31"/>
      <c r="U81" s="31"/>
    </row>
    <row r="82" spans="1:21" s="30" customFormat="1" ht="45">
      <c r="A82" s="346">
        <v>35</v>
      </c>
      <c r="B82" s="352" t="s">
        <v>170</v>
      </c>
      <c r="C82" s="347" t="s">
        <v>6</v>
      </c>
      <c r="D82" s="347" t="s">
        <v>171</v>
      </c>
      <c r="E82" s="348">
        <v>73790</v>
      </c>
      <c r="F82" s="348">
        <v>73790</v>
      </c>
      <c r="G82" s="349">
        <v>35000</v>
      </c>
      <c r="H82" s="349">
        <v>22695</v>
      </c>
      <c r="I82" s="413">
        <f t="shared" si="3"/>
        <v>0.64842857142857147</v>
      </c>
      <c r="J82" s="456"/>
      <c r="K82" s="456"/>
      <c r="L82" s="389" t="s">
        <v>562</v>
      </c>
      <c r="M82" s="426">
        <v>1</v>
      </c>
      <c r="N82" s="426">
        <v>1</v>
      </c>
      <c r="O82" s="426"/>
      <c r="P82" s="426">
        <v>1</v>
      </c>
      <c r="T82" s="31"/>
      <c r="U82" s="31"/>
    </row>
    <row r="83" spans="1:21" s="30" customFormat="1" ht="30">
      <c r="A83" s="346">
        <v>36</v>
      </c>
      <c r="B83" s="352" t="s">
        <v>86</v>
      </c>
      <c r="C83" s="347" t="s">
        <v>67</v>
      </c>
      <c r="D83" s="347" t="s">
        <v>87</v>
      </c>
      <c r="E83" s="348">
        <v>39149.057999999997</v>
      </c>
      <c r="F83" s="348">
        <v>39149.057999999997</v>
      </c>
      <c r="G83" s="385">
        <v>8000</v>
      </c>
      <c r="H83" s="385">
        <v>5368</v>
      </c>
      <c r="I83" s="413">
        <f t="shared" si="3"/>
        <v>0.67100000000000004</v>
      </c>
      <c r="J83" s="456">
        <v>1500</v>
      </c>
      <c r="K83" s="456"/>
      <c r="L83" s="389" t="s">
        <v>351</v>
      </c>
      <c r="M83" s="426">
        <v>1</v>
      </c>
      <c r="N83" s="426">
        <v>1</v>
      </c>
      <c r="O83" s="426"/>
      <c r="P83" s="426">
        <v>1</v>
      </c>
      <c r="T83" s="31"/>
      <c r="U83" s="31"/>
    </row>
    <row r="84" spans="1:21" s="1" customFormat="1" ht="30">
      <c r="A84" s="346">
        <v>37</v>
      </c>
      <c r="B84" s="352" t="s">
        <v>265</v>
      </c>
      <c r="C84" s="347" t="s">
        <v>33</v>
      </c>
      <c r="D84" s="347" t="s">
        <v>266</v>
      </c>
      <c r="E84" s="348">
        <v>55000</v>
      </c>
      <c r="F84" s="348">
        <v>38500</v>
      </c>
      <c r="G84" s="349">
        <v>20000</v>
      </c>
      <c r="H84" s="349">
        <v>13432</v>
      </c>
      <c r="I84" s="413">
        <f t="shared" si="3"/>
        <v>0.67159999999999997</v>
      </c>
      <c r="J84" s="456"/>
      <c r="K84" s="456"/>
      <c r="L84" s="389" t="s">
        <v>562</v>
      </c>
      <c r="M84" s="426">
        <v>1</v>
      </c>
      <c r="N84" s="426">
        <v>1</v>
      </c>
      <c r="O84" s="426"/>
      <c r="P84" s="426">
        <v>1</v>
      </c>
      <c r="T84" s="31"/>
      <c r="U84" s="31"/>
    </row>
    <row r="85" spans="1:21" s="1" customFormat="1" ht="48" customHeight="1">
      <c r="A85" s="346">
        <v>38</v>
      </c>
      <c r="B85" s="352" t="s">
        <v>219</v>
      </c>
      <c r="C85" s="347" t="s">
        <v>8</v>
      </c>
      <c r="D85" s="347" t="s">
        <v>220</v>
      </c>
      <c r="E85" s="348">
        <v>14700</v>
      </c>
      <c r="F85" s="348">
        <v>14700</v>
      </c>
      <c r="G85" s="349">
        <v>8000</v>
      </c>
      <c r="H85" s="349">
        <v>5425</v>
      </c>
      <c r="I85" s="413">
        <f t="shared" si="3"/>
        <v>0.67812499999999998</v>
      </c>
      <c r="J85" s="456">
        <v>4</v>
      </c>
      <c r="K85" s="456"/>
      <c r="L85" s="389" t="s">
        <v>351</v>
      </c>
      <c r="M85" s="426">
        <v>1</v>
      </c>
      <c r="N85" s="426">
        <v>1</v>
      </c>
      <c r="O85" s="426"/>
      <c r="P85" s="426">
        <v>1</v>
      </c>
      <c r="T85" s="31"/>
      <c r="U85" s="31"/>
    </row>
    <row r="86" spans="1:21" s="30" customFormat="1" ht="36" customHeight="1">
      <c r="A86" s="346">
        <v>39</v>
      </c>
      <c r="B86" s="352" t="s">
        <v>59</v>
      </c>
      <c r="C86" s="347" t="s">
        <v>33</v>
      </c>
      <c r="D86" s="347"/>
      <c r="E86" s="348"/>
      <c r="F86" s="348"/>
      <c r="G86" s="349">
        <v>6000</v>
      </c>
      <c r="H86" s="349">
        <v>4169</v>
      </c>
      <c r="I86" s="413">
        <f t="shared" si="3"/>
        <v>0.6948333333333333</v>
      </c>
      <c r="J86" s="456"/>
      <c r="K86" s="456"/>
      <c r="L86" s="389" t="s">
        <v>562</v>
      </c>
      <c r="M86" s="426">
        <v>1</v>
      </c>
      <c r="N86" s="426">
        <v>1</v>
      </c>
      <c r="O86" s="426"/>
      <c r="P86" s="426">
        <v>1</v>
      </c>
      <c r="T86" s="31"/>
      <c r="U86" s="31"/>
    </row>
    <row r="87" spans="1:21" s="30" customFormat="1" ht="45">
      <c r="A87" s="346">
        <v>40</v>
      </c>
      <c r="B87" s="352" t="s">
        <v>166</v>
      </c>
      <c r="C87" s="347" t="s">
        <v>6</v>
      </c>
      <c r="D87" s="347" t="s">
        <v>167</v>
      </c>
      <c r="E87" s="348">
        <v>157518</v>
      </c>
      <c r="F87" s="348">
        <v>157518</v>
      </c>
      <c r="G87" s="349">
        <v>20000</v>
      </c>
      <c r="H87" s="349">
        <v>14114</v>
      </c>
      <c r="I87" s="413">
        <f t="shared" si="3"/>
        <v>0.70569999999999999</v>
      </c>
      <c r="J87" s="456"/>
      <c r="K87" s="456"/>
      <c r="L87" s="389" t="s">
        <v>562</v>
      </c>
      <c r="M87" s="426">
        <v>1</v>
      </c>
      <c r="N87" s="426">
        <v>1</v>
      </c>
      <c r="O87" s="426"/>
      <c r="P87" s="426">
        <v>1</v>
      </c>
      <c r="T87" s="31"/>
      <c r="U87" s="31"/>
    </row>
    <row r="88" spans="1:21" s="30" customFormat="1" ht="30">
      <c r="A88" s="346">
        <v>41</v>
      </c>
      <c r="B88" s="352" t="s">
        <v>299</v>
      </c>
      <c r="C88" s="347" t="s">
        <v>38</v>
      </c>
      <c r="D88" s="347" t="s">
        <v>300</v>
      </c>
      <c r="E88" s="348">
        <v>131773</v>
      </c>
      <c r="F88" s="348">
        <v>92241.099999999991</v>
      </c>
      <c r="G88" s="349">
        <v>60000</v>
      </c>
      <c r="H88" s="349">
        <v>43967</v>
      </c>
      <c r="I88" s="413">
        <f t="shared" si="3"/>
        <v>0.73278333333333334</v>
      </c>
      <c r="J88" s="456"/>
      <c r="K88" s="456"/>
      <c r="L88" s="389" t="s">
        <v>562</v>
      </c>
      <c r="M88" s="426">
        <v>1</v>
      </c>
      <c r="N88" s="426">
        <v>1</v>
      </c>
      <c r="O88" s="426"/>
      <c r="P88" s="426">
        <v>1</v>
      </c>
      <c r="T88" s="31"/>
      <c r="U88" s="31"/>
    </row>
    <row r="89" spans="1:21" s="30" customFormat="1" ht="30">
      <c r="A89" s="346">
        <v>42</v>
      </c>
      <c r="B89" s="352" t="s">
        <v>210</v>
      </c>
      <c r="C89" s="347" t="s">
        <v>7</v>
      </c>
      <c r="D89" s="347"/>
      <c r="E89" s="348"/>
      <c r="F89" s="348"/>
      <c r="G89" s="349">
        <v>5000</v>
      </c>
      <c r="H89" s="349">
        <v>3672</v>
      </c>
      <c r="I89" s="413">
        <f t="shared" si="3"/>
        <v>0.73440000000000005</v>
      </c>
      <c r="J89" s="456"/>
      <c r="K89" s="456"/>
      <c r="L89" s="389" t="s">
        <v>562</v>
      </c>
      <c r="M89" s="426">
        <v>1</v>
      </c>
      <c r="N89" s="426">
        <v>1</v>
      </c>
      <c r="O89" s="426"/>
      <c r="P89" s="426">
        <v>1</v>
      </c>
      <c r="T89" s="31"/>
      <c r="U89" s="31"/>
    </row>
    <row r="90" spans="1:21" s="30" customFormat="1" ht="75">
      <c r="A90" s="346">
        <v>43</v>
      </c>
      <c r="B90" s="352" t="s">
        <v>98</v>
      </c>
      <c r="C90" s="347" t="s">
        <v>67</v>
      </c>
      <c r="D90" s="347" t="s">
        <v>99</v>
      </c>
      <c r="E90" s="348">
        <v>70000</v>
      </c>
      <c r="F90" s="348">
        <v>70000</v>
      </c>
      <c r="G90" s="385">
        <v>40000</v>
      </c>
      <c r="H90" s="385">
        <v>31141</v>
      </c>
      <c r="I90" s="413">
        <f t="shared" si="3"/>
        <v>0.77852500000000002</v>
      </c>
      <c r="J90" s="456"/>
      <c r="K90" s="456"/>
      <c r="L90" s="389" t="s">
        <v>562</v>
      </c>
      <c r="M90" s="426">
        <v>1</v>
      </c>
      <c r="N90" s="426">
        <v>1</v>
      </c>
      <c r="O90" s="426"/>
      <c r="P90" s="426">
        <v>1</v>
      </c>
      <c r="T90" s="31"/>
      <c r="U90" s="31"/>
    </row>
    <row r="91" spans="1:21" s="30" customFormat="1" ht="45">
      <c r="A91" s="346">
        <v>44</v>
      </c>
      <c r="B91" s="352" t="s">
        <v>295</v>
      </c>
      <c r="C91" s="347" t="s">
        <v>38</v>
      </c>
      <c r="D91" s="347" t="s">
        <v>296</v>
      </c>
      <c r="E91" s="348">
        <v>10002</v>
      </c>
      <c r="F91" s="348">
        <v>10002</v>
      </c>
      <c r="G91" s="349">
        <v>4000</v>
      </c>
      <c r="H91" s="349">
        <v>3216</v>
      </c>
      <c r="I91" s="413">
        <f t="shared" si="3"/>
        <v>0.80400000000000005</v>
      </c>
      <c r="J91" s="456"/>
      <c r="K91" s="456"/>
      <c r="L91" s="389" t="s">
        <v>562</v>
      </c>
      <c r="M91" s="426">
        <v>1</v>
      </c>
      <c r="N91" s="426">
        <v>1</v>
      </c>
      <c r="O91" s="426"/>
      <c r="P91" s="426">
        <v>1</v>
      </c>
      <c r="T91" s="31"/>
      <c r="U91" s="31"/>
    </row>
    <row r="92" spans="1:21" s="30" customFormat="1" ht="45">
      <c r="A92" s="346">
        <v>45</v>
      </c>
      <c r="B92" s="382" t="s">
        <v>213</v>
      </c>
      <c r="C92" s="383" t="s">
        <v>55</v>
      </c>
      <c r="D92" s="383" t="s">
        <v>214</v>
      </c>
      <c r="E92" s="384">
        <v>44971</v>
      </c>
      <c r="F92" s="384">
        <v>4471</v>
      </c>
      <c r="G92" s="385">
        <v>2714</v>
      </c>
      <c r="H92" s="385">
        <v>2267</v>
      </c>
      <c r="I92" s="387">
        <f t="shared" si="3"/>
        <v>0.83529845246868095</v>
      </c>
      <c r="J92" s="388"/>
      <c r="K92" s="388"/>
      <c r="L92" s="389" t="s">
        <v>562</v>
      </c>
      <c r="M92" s="390">
        <v>1</v>
      </c>
      <c r="N92" s="390">
        <v>1</v>
      </c>
      <c r="O92" s="390"/>
      <c r="P92" s="426">
        <v>1</v>
      </c>
      <c r="T92" s="31"/>
      <c r="U92" s="31"/>
    </row>
    <row r="93" spans="1:21" s="30" customFormat="1" ht="30">
      <c r="A93" s="346">
        <v>46</v>
      </c>
      <c r="B93" s="352" t="s">
        <v>39</v>
      </c>
      <c r="C93" s="347" t="s">
        <v>38</v>
      </c>
      <c r="D93" s="347"/>
      <c r="E93" s="348"/>
      <c r="F93" s="348"/>
      <c r="G93" s="349">
        <v>5000</v>
      </c>
      <c r="H93" s="349">
        <v>4187</v>
      </c>
      <c r="I93" s="413">
        <f t="shared" si="3"/>
        <v>0.83740000000000003</v>
      </c>
      <c r="J93" s="456"/>
      <c r="K93" s="456"/>
      <c r="L93" s="389" t="s">
        <v>562</v>
      </c>
      <c r="M93" s="426">
        <v>1</v>
      </c>
      <c r="N93" s="426">
        <v>1</v>
      </c>
      <c r="O93" s="426"/>
      <c r="P93" s="426">
        <v>1</v>
      </c>
      <c r="T93" s="31"/>
      <c r="U93" s="31"/>
    </row>
    <row r="94" spans="1:21" s="30" customFormat="1" ht="60">
      <c r="A94" s="346">
        <v>47</v>
      </c>
      <c r="B94" s="352" t="s">
        <v>202</v>
      </c>
      <c r="C94" s="347" t="s">
        <v>65</v>
      </c>
      <c r="D94" s="347" t="s">
        <v>203</v>
      </c>
      <c r="E94" s="348">
        <v>1364166</v>
      </c>
      <c r="F94" s="348">
        <v>1364166</v>
      </c>
      <c r="G94" s="349">
        <v>220244</v>
      </c>
      <c r="H94" s="349">
        <v>196050</v>
      </c>
      <c r="I94" s="413">
        <f t="shared" si="3"/>
        <v>0.89014910735366226</v>
      </c>
      <c r="J94" s="456"/>
      <c r="K94" s="462">
        <v>220244</v>
      </c>
      <c r="L94" s="389" t="s">
        <v>562</v>
      </c>
      <c r="M94" s="426">
        <v>1</v>
      </c>
      <c r="N94" s="426">
        <v>1</v>
      </c>
      <c r="O94" s="426"/>
      <c r="P94" s="415">
        <v>1</v>
      </c>
      <c r="T94" s="31"/>
      <c r="U94" s="31"/>
    </row>
    <row r="95" spans="1:21" s="30" customFormat="1" ht="48.75" customHeight="1">
      <c r="A95" s="346">
        <v>48</v>
      </c>
      <c r="B95" s="352" t="s">
        <v>62</v>
      </c>
      <c r="C95" s="347" t="s">
        <v>31</v>
      </c>
      <c r="D95" s="347"/>
      <c r="E95" s="348"/>
      <c r="F95" s="348"/>
      <c r="G95" s="349">
        <v>2000</v>
      </c>
      <c r="H95" s="349">
        <v>1781</v>
      </c>
      <c r="I95" s="413">
        <f t="shared" si="3"/>
        <v>0.89049999999999996</v>
      </c>
      <c r="J95" s="456"/>
      <c r="K95" s="456"/>
      <c r="L95" s="389" t="s">
        <v>562</v>
      </c>
      <c r="M95" s="426">
        <v>1</v>
      </c>
      <c r="N95" s="426">
        <v>2</v>
      </c>
      <c r="O95" s="426"/>
      <c r="P95" s="426">
        <v>1</v>
      </c>
      <c r="T95" s="31"/>
      <c r="U95" s="31"/>
    </row>
    <row r="96" spans="1:21" s="30" customFormat="1" ht="60">
      <c r="A96" s="346">
        <v>49</v>
      </c>
      <c r="B96" s="352" t="s">
        <v>192</v>
      </c>
      <c r="C96" s="347" t="s">
        <v>65</v>
      </c>
      <c r="D96" s="347" t="s">
        <v>193</v>
      </c>
      <c r="E96" s="348">
        <v>19195</v>
      </c>
      <c r="F96" s="348">
        <v>19195</v>
      </c>
      <c r="G96" s="349">
        <v>44000</v>
      </c>
      <c r="H96" s="349">
        <v>39345</v>
      </c>
      <c r="I96" s="413">
        <f t="shared" si="3"/>
        <v>0.89420454545454542</v>
      </c>
      <c r="J96" s="456"/>
      <c r="K96" s="456"/>
      <c r="L96" s="389" t="s">
        <v>562</v>
      </c>
      <c r="M96" s="426">
        <v>1</v>
      </c>
      <c r="N96" s="426">
        <v>1</v>
      </c>
      <c r="O96" s="426"/>
      <c r="P96" s="426">
        <v>1</v>
      </c>
      <c r="T96" s="31"/>
      <c r="U96" s="31"/>
    </row>
    <row r="97" spans="1:21" s="30" customFormat="1" ht="30">
      <c r="A97" s="346">
        <v>50</v>
      </c>
      <c r="B97" s="352" t="s">
        <v>22</v>
      </c>
      <c r="C97" s="383" t="s">
        <v>21</v>
      </c>
      <c r="D97" s="347" t="s">
        <v>242</v>
      </c>
      <c r="E97" s="348">
        <v>209392</v>
      </c>
      <c r="F97" s="348">
        <v>209392</v>
      </c>
      <c r="G97" s="349">
        <v>30000</v>
      </c>
      <c r="H97" s="349">
        <v>27171</v>
      </c>
      <c r="I97" s="413">
        <f t="shared" si="3"/>
        <v>0.90569999999999995</v>
      </c>
      <c r="J97" s="456"/>
      <c r="K97" s="456"/>
      <c r="L97" s="389" t="s">
        <v>562</v>
      </c>
      <c r="M97" s="426">
        <v>1</v>
      </c>
      <c r="N97" s="426">
        <v>1</v>
      </c>
      <c r="O97" s="426"/>
      <c r="P97" s="426">
        <v>1</v>
      </c>
      <c r="T97" s="31"/>
      <c r="U97" s="31"/>
    </row>
    <row r="98" spans="1:21" s="30" customFormat="1" ht="60">
      <c r="A98" s="346">
        <v>51</v>
      </c>
      <c r="B98" s="352" t="s">
        <v>259</v>
      </c>
      <c r="C98" s="347" t="s">
        <v>33</v>
      </c>
      <c r="D98" s="347" t="s">
        <v>260</v>
      </c>
      <c r="E98" s="348">
        <v>429709</v>
      </c>
      <c r="F98" s="348">
        <v>260157</v>
      </c>
      <c r="G98" s="349">
        <v>70000</v>
      </c>
      <c r="H98" s="349">
        <v>63766</v>
      </c>
      <c r="I98" s="413">
        <f t="shared" si="3"/>
        <v>0.91094285714285717</v>
      </c>
      <c r="J98" s="456"/>
      <c r="K98" s="456"/>
      <c r="L98" s="389" t="s">
        <v>562</v>
      </c>
      <c r="M98" s="426">
        <v>1</v>
      </c>
      <c r="N98" s="426">
        <v>1</v>
      </c>
      <c r="O98" s="426"/>
      <c r="P98" s="426">
        <v>1</v>
      </c>
      <c r="T98" s="31"/>
      <c r="U98" s="31"/>
    </row>
    <row r="99" spans="1:21" s="30" customFormat="1" ht="30">
      <c r="A99" s="346">
        <v>52</v>
      </c>
      <c r="B99" s="352" t="s">
        <v>34</v>
      </c>
      <c r="C99" s="347" t="s">
        <v>33</v>
      </c>
      <c r="D99" s="347"/>
      <c r="E99" s="348"/>
      <c r="F99" s="348"/>
      <c r="G99" s="349">
        <v>14000</v>
      </c>
      <c r="H99" s="349">
        <v>12826</v>
      </c>
      <c r="I99" s="413">
        <f t="shared" si="3"/>
        <v>0.91614285714285715</v>
      </c>
      <c r="J99" s="456"/>
      <c r="K99" s="456"/>
      <c r="L99" s="389" t="s">
        <v>562</v>
      </c>
      <c r="M99" s="426">
        <v>1</v>
      </c>
      <c r="N99" s="426">
        <v>1</v>
      </c>
      <c r="O99" s="426"/>
      <c r="P99" s="426">
        <v>1</v>
      </c>
      <c r="T99" s="31"/>
      <c r="U99" s="31"/>
    </row>
    <row r="100" spans="1:21" s="30" customFormat="1" ht="60">
      <c r="A100" s="346">
        <v>53</v>
      </c>
      <c r="B100" s="352" t="s">
        <v>261</v>
      </c>
      <c r="C100" s="347" t="s">
        <v>33</v>
      </c>
      <c r="D100" s="347" t="s">
        <v>262</v>
      </c>
      <c r="E100" s="348">
        <v>37686</v>
      </c>
      <c r="F100" s="348">
        <v>37686</v>
      </c>
      <c r="G100" s="349">
        <v>19000</v>
      </c>
      <c r="H100" s="349">
        <v>17648</v>
      </c>
      <c r="I100" s="413">
        <f t="shared" si="3"/>
        <v>0.92884210526315791</v>
      </c>
      <c r="J100" s="456"/>
      <c r="K100" s="456"/>
      <c r="L100" s="389" t="s">
        <v>562</v>
      </c>
      <c r="M100" s="426">
        <v>1</v>
      </c>
      <c r="N100" s="426">
        <v>1</v>
      </c>
      <c r="O100" s="426"/>
      <c r="P100" s="426">
        <v>1</v>
      </c>
      <c r="T100" s="31"/>
      <c r="U100" s="31"/>
    </row>
    <row r="101" spans="1:21" s="30" customFormat="1" ht="45">
      <c r="A101" s="346">
        <v>54</v>
      </c>
      <c r="B101" s="352" t="s">
        <v>178</v>
      </c>
      <c r="C101" s="383" t="s">
        <v>347</v>
      </c>
      <c r="D101" s="347" t="s">
        <v>179</v>
      </c>
      <c r="E101" s="348">
        <v>149313</v>
      </c>
      <c r="F101" s="348">
        <v>149313</v>
      </c>
      <c r="G101" s="349">
        <v>24095</v>
      </c>
      <c r="H101" s="349">
        <v>22537</v>
      </c>
      <c r="I101" s="413">
        <f t="shared" si="3"/>
        <v>0.93533928200871552</v>
      </c>
      <c r="J101" s="456"/>
      <c r="K101" s="456"/>
      <c r="L101" s="389" t="s">
        <v>562</v>
      </c>
      <c r="M101" s="426">
        <v>1</v>
      </c>
      <c r="N101" s="426">
        <v>1</v>
      </c>
      <c r="O101" s="426"/>
      <c r="P101" s="426">
        <v>1</v>
      </c>
      <c r="T101" s="31"/>
      <c r="U101" s="31"/>
    </row>
    <row r="102" spans="1:21" s="30" customFormat="1" ht="60">
      <c r="A102" s="346">
        <v>55</v>
      </c>
      <c r="B102" s="352" t="s">
        <v>190</v>
      </c>
      <c r="C102" s="347" t="s">
        <v>65</v>
      </c>
      <c r="D102" s="347" t="s">
        <v>191</v>
      </c>
      <c r="E102" s="348">
        <v>498640</v>
      </c>
      <c r="F102" s="348">
        <v>31310</v>
      </c>
      <c r="G102" s="349">
        <v>63000</v>
      </c>
      <c r="H102" s="349">
        <v>59215</v>
      </c>
      <c r="I102" s="413">
        <f t="shared" si="3"/>
        <v>0.93992063492063493</v>
      </c>
      <c r="J102" s="456"/>
      <c r="K102" s="456"/>
      <c r="L102" s="389" t="s">
        <v>562</v>
      </c>
      <c r="M102" s="426">
        <v>1</v>
      </c>
      <c r="N102" s="426">
        <v>1</v>
      </c>
      <c r="O102" s="426"/>
      <c r="P102" s="426">
        <v>1</v>
      </c>
      <c r="T102" s="31"/>
      <c r="U102" s="31"/>
    </row>
    <row r="103" spans="1:21" s="30" customFormat="1" ht="32.25" customHeight="1">
      <c r="A103" s="346">
        <v>56</v>
      </c>
      <c r="B103" s="352" t="s">
        <v>60</v>
      </c>
      <c r="C103" s="347" t="s">
        <v>35</v>
      </c>
      <c r="D103" s="347"/>
      <c r="E103" s="348"/>
      <c r="F103" s="348"/>
      <c r="G103" s="349">
        <v>14326</v>
      </c>
      <c r="H103" s="349">
        <v>13792</v>
      </c>
      <c r="I103" s="413">
        <f t="shared" si="3"/>
        <v>0.96272511517520587</v>
      </c>
      <c r="J103" s="456"/>
      <c r="K103" s="456"/>
      <c r="L103" s="389" t="s">
        <v>562</v>
      </c>
      <c r="M103" s="426">
        <v>1</v>
      </c>
      <c r="N103" s="426">
        <v>1</v>
      </c>
      <c r="O103" s="426"/>
      <c r="P103" s="426">
        <v>1</v>
      </c>
      <c r="T103" s="31"/>
      <c r="U103" s="31"/>
    </row>
    <row r="104" spans="1:21" s="30" customFormat="1" ht="45">
      <c r="A104" s="346">
        <v>57</v>
      </c>
      <c r="B104" s="352" t="s">
        <v>221</v>
      </c>
      <c r="C104" s="347" t="s">
        <v>9</v>
      </c>
      <c r="D104" s="347" t="s">
        <v>222</v>
      </c>
      <c r="E104" s="348">
        <v>300000</v>
      </c>
      <c r="F104" s="348">
        <v>300000</v>
      </c>
      <c r="G104" s="349">
        <v>100000</v>
      </c>
      <c r="H104" s="349">
        <v>97805</v>
      </c>
      <c r="I104" s="413">
        <f t="shared" si="3"/>
        <v>0.97804999999999997</v>
      </c>
      <c r="J104" s="456"/>
      <c r="K104" s="456"/>
      <c r="L104" s="389" t="s">
        <v>562</v>
      </c>
      <c r="M104" s="426">
        <v>1</v>
      </c>
      <c r="N104" s="426">
        <v>1</v>
      </c>
      <c r="O104" s="426"/>
      <c r="P104" s="426">
        <v>1</v>
      </c>
      <c r="T104" s="31"/>
      <c r="U104" s="31"/>
    </row>
    <row r="105" spans="1:21" s="30" customFormat="1" ht="30">
      <c r="A105" s="346">
        <v>58</v>
      </c>
      <c r="B105" s="352" t="s">
        <v>88</v>
      </c>
      <c r="C105" s="347" t="s">
        <v>67</v>
      </c>
      <c r="D105" s="347" t="s">
        <v>89</v>
      </c>
      <c r="E105" s="348">
        <v>49116</v>
      </c>
      <c r="F105" s="348">
        <v>49116</v>
      </c>
      <c r="G105" s="385">
        <v>5000</v>
      </c>
      <c r="H105" s="385">
        <v>4913</v>
      </c>
      <c r="I105" s="413">
        <f t="shared" si="3"/>
        <v>0.98260000000000003</v>
      </c>
      <c r="J105" s="456"/>
      <c r="K105" s="456"/>
      <c r="L105" s="389" t="s">
        <v>562</v>
      </c>
      <c r="M105" s="426">
        <v>1</v>
      </c>
      <c r="N105" s="426">
        <v>1</v>
      </c>
      <c r="O105" s="426"/>
      <c r="P105" s="426">
        <v>1</v>
      </c>
      <c r="T105" s="31"/>
      <c r="U105" s="31"/>
    </row>
    <row r="106" spans="1:21" s="30" customFormat="1" ht="30">
      <c r="A106" s="346">
        <v>59</v>
      </c>
      <c r="B106" s="352" t="s">
        <v>53</v>
      </c>
      <c r="C106" s="347" t="s">
        <v>67</v>
      </c>
      <c r="D106" s="347"/>
      <c r="E106" s="348"/>
      <c r="F106" s="348"/>
      <c r="G106" s="385">
        <v>5006</v>
      </c>
      <c r="H106" s="385">
        <v>4932</v>
      </c>
      <c r="I106" s="413">
        <f t="shared" si="3"/>
        <v>0.98521773871354379</v>
      </c>
      <c r="J106" s="456"/>
      <c r="K106" s="456"/>
      <c r="L106" s="389" t="s">
        <v>562</v>
      </c>
      <c r="M106" s="426">
        <v>1</v>
      </c>
      <c r="N106" s="426">
        <v>1</v>
      </c>
      <c r="O106" s="426"/>
      <c r="P106" s="426">
        <v>1</v>
      </c>
      <c r="T106" s="31"/>
      <c r="U106" s="31"/>
    </row>
    <row r="107" spans="1:21" s="30" customFormat="1" ht="60">
      <c r="A107" s="346">
        <v>60</v>
      </c>
      <c r="B107" s="352" t="s">
        <v>75</v>
      </c>
      <c r="C107" s="347" t="s">
        <v>68</v>
      </c>
      <c r="D107" s="347" t="s">
        <v>76</v>
      </c>
      <c r="E107" s="348">
        <v>1426446</v>
      </c>
      <c r="F107" s="348">
        <v>1029446</v>
      </c>
      <c r="G107" s="349">
        <f>97612+58000</f>
        <v>155612</v>
      </c>
      <c r="H107" s="349">
        <v>155612</v>
      </c>
      <c r="I107" s="413">
        <f t="shared" si="3"/>
        <v>1</v>
      </c>
      <c r="J107" s="456"/>
      <c r="K107" s="456"/>
      <c r="L107" s="389" t="s">
        <v>562</v>
      </c>
      <c r="M107" s="426">
        <v>1</v>
      </c>
      <c r="N107" s="426">
        <v>1</v>
      </c>
      <c r="O107" s="426"/>
      <c r="P107" s="426">
        <v>1</v>
      </c>
      <c r="T107" s="31"/>
      <c r="U107" s="31"/>
    </row>
    <row r="108" spans="1:21" s="30" customFormat="1" ht="30">
      <c r="A108" s="346">
        <v>61</v>
      </c>
      <c r="B108" s="352" t="s">
        <v>90</v>
      </c>
      <c r="C108" s="347" t="s">
        <v>67</v>
      </c>
      <c r="D108" s="347" t="s">
        <v>91</v>
      </c>
      <c r="E108" s="348">
        <v>97764</v>
      </c>
      <c r="F108" s="348">
        <v>97764</v>
      </c>
      <c r="G108" s="385">
        <v>23000</v>
      </c>
      <c r="H108" s="385">
        <v>23000</v>
      </c>
      <c r="I108" s="413">
        <f t="shared" si="3"/>
        <v>1</v>
      </c>
      <c r="J108" s="456"/>
      <c r="K108" s="456"/>
      <c r="L108" s="389" t="s">
        <v>562</v>
      </c>
      <c r="M108" s="426">
        <v>1</v>
      </c>
      <c r="N108" s="426">
        <v>1</v>
      </c>
      <c r="O108" s="426"/>
      <c r="P108" s="426">
        <v>1</v>
      </c>
      <c r="T108" s="31"/>
      <c r="U108" s="31"/>
    </row>
    <row r="109" spans="1:21" s="30" customFormat="1" ht="45">
      <c r="A109" s="346">
        <v>62</v>
      </c>
      <c r="B109" s="352" t="s">
        <v>96</v>
      </c>
      <c r="C109" s="347" t="s">
        <v>67</v>
      </c>
      <c r="D109" s="347" t="s">
        <v>97</v>
      </c>
      <c r="E109" s="348">
        <v>57600</v>
      </c>
      <c r="F109" s="348">
        <v>57600</v>
      </c>
      <c r="G109" s="385">
        <v>30000</v>
      </c>
      <c r="H109" s="385">
        <v>30000</v>
      </c>
      <c r="I109" s="413">
        <f t="shared" si="3"/>
        <v>1</v>
      </c>
      <c r="J109" s="456"/>
      <c r="K109" s="456"/>
      <c r="L109" s="389" t="s">
        <v>562</v>
      </c>
      <c r="M109" s="426">
        <v>1</v>
      </c>
      <c r="N109" s="426">
        <v>1</v>
      </c>
      <c r="O109" s="426"/>
      <c r="P109" s="426">
        <v>1</v>
      </c>
      <c r="T109" s="31"/>
      <c r="U109" s="31"/>
    </row>
    <row r="110" spans="1:21" s="30" customFormat="1" ht="30">
      <c r="A110" s="346">
        <v>63</v>
      </c>
      <c r="B110" s="352" t="s">
        <v>115</v>
      </c>
      <c r="C110" s="347" t="s">
        <v>3</v>
      </c>
      <c r="D110" s="347" t="s">
        <v>116</v>
      </c>
      <c r="E110" s="348">
        <v>288602</v>
      </c>
      <c r="F110" s="348">
        <v>288602</v>
      </c>
      <c r="G110" s="349">
        <v>5000</v>
      </c>
      <c r="H110" s="349">
        <v>5000</v>
      </c>
      <c r="I110" s="413">
        <f t="shared" si="3"/>
        <v>1</v>
      </c>
      <c r="J110" s="456"/>
      <c r="K110" s="456"/>
      <c r="L110" s="389" t="s">
        <v>562</v>
      </c>
      <c r="M110" s="426">
        <v>1</v>
      </c>
      <c r="N110" s="426">
        <v>1</v>
      </c>
      <c r="O110" s="426"/>
      <c r="P110" s="426">
        <v>1</v>
      </c>
      <c r="T110" s="31"/>
      <c r="U110" s="31"/>
    </row>
    <row r="111" spans="1:21" s="30" customFormat="1" ht="45">
      <c r="A111" s="346">
        <v>64</v>
      </c>
      <c r="B111" s="352" t="s">
        <v>164</v>
      </c>
      <c r="C111" s="347" t="s">
        <v>6</v>
      </c>
      <c r="D111" s="347" t="s">
        <v>165</v>
      </c>
      <c r="E111" s="348">
        <v>13311</v>
      </c>
      <c r="F111" s="348">
        <v>13311</v>
      </c>
      <c r="G111" s="349">
        <v>2726</v>
      </c>
      <c r="H111" s="349">
        <v>2726</v>
      </c>
      <c r="I111" s="413">
        <f t="shared" si="3"/>
        <v>1</v>
      </c>
      <c r="J111" s="456"/>
      <c r="K111" s="456"/>
      <c r="L111" s="389" t="s">
        <v>562</v>
      </c>
      <c r="M111" s="426">
        <v>1</v>
      </c>
      <c r="N111" s="426">
        <v>1</v>
      </c>
      <c r="O111" s="426"/>
      <c r="P111" s="426">
        <v>1</v>
      </c>
      <c r="T111" s="31"/>
      <c r="U111" s="31"/>
    </row>
    <row r="112" spans="1:21" s="30" customFormat="1" ht="60">
      <c r="A112" s="346">
        <v>65</v>
      </c>
      <c r="B112" s="352" t="s">
        <v>194</v>
      </c>
      <c r="C112" s="347" t="s">
        <v>65</v>
      </c>
      <c r="D112" s="347" t="s">
        <v>195</v>
      </c>
      <c r="E112" s="348">
        <v>95690</v>
      </c>
      <c r="F112" s="348">
        <v>95690</v>
      </c>
      <c r="G112" s="349">
        <v>18315</v>
      </c>
      <c r="H112" s="349">
        <v>18315</v>
      </c>
      <c r="I112" s="413">
        <f t="shared" si="3"/>
        <v>1</v>
      </c>
      <c r="J112" s="456"/>
      <c r="K112" s="456"/>
      <c r="L112" s="389" t="s">
        <v>562</v>
      </c>
      <c r="M112" s="426">
        <v>1</v>
      </c>
      <c r="N112" s="426">
        <v>1</v>
      </c>
      <c r="O112" s="426"/>
      <c r="P112" s="426">
        <v>1</v>
      </c>
      <c r="T112" s="31"/>
      <c r="U112" s="31"/>
    </row>
    <row r="113" spans="1:21" s="30" customFormat="1" ht="60">
      <c r="A113" s="346">
        <v>66</v>
      </c>
      <c r="B113" s="352" t="s">
        <v>196</v>
      </c>
      <c r="C113" s="347" t="s">
        <v>65</v>
      </c>
      <c r="D113" s="347" t="s">
        <v>197</v>
      </c>
      <c r="E113" s="348">
        <v>206404</v>
      </c>
      <c r="F113" s="348">
        <v>206404</v>
      </c>
      <c r="G113" s="349">
        <v>10000</v>
      </c>
      <c r="H113" s="349">
        <v>10000</v>
      </c>
      <c r="I113" s="413">
        <f t="shared" si="3"/>
        <v>1</v>
      </c>
      <c r="J113" s="456"/>
      <c r="K113" s="456"/>
      <c r="L113" s="389" t="s">
        <v>562</v>
      </c>
      <c r="M113" s="426">
        <v>1</v>
      </c>
      <c r="N113" s="426">
        <v>1</v>
      </c>
      <c r="O113" s="426"/>
      <c r="P113" s="426">
        <v>1</v>
      </c>
      <c r="T113" s="31"/>
      <c r="U113" s="31"/>
    </row>
    <row r="114" spans="1:21" s="30" customFormat="1" ht="30">
      <c r="A114" s="346">
        <v>67</v>
      </c>
      <c r="B114" s="352" t="s">
        <v>54</v>
      </c>
      <c r="C114" s="347" t="s">
        <v>9</v>
      </c>
      <c r="D114" s="347"/>
      <c r="E114" s="348"/>
      <c r="F114" s="348"/>
      <c r="G114" s="349">
        <v>2685</v>
      </c>
      <c r="H114" s="349">
        <v>2685</v>
      </c>
      <c r="I114" s="413">
        <f t="shared" si="3"/>
        <v>1</v>
      </c>
      <c r="J114" s="456"/>
      <c r="K114" s="456"/>
      <c r="L114" s="389" t="s">
        <v>562</v>
      </c>
      <c r="M114" s="426">
        <v>1</v>
      </c>
      <c r="N114" s="426">
        <v>1</v>
      </c>
      <c r="O114" s="426"/>
      <c r="P114" s="426">
        <v>1</v>
      </c>
      <c r="T114" s="31"/>
      <c r="U114" s="31"/>
    </row>
    <row r="115" spans="1:21" s="30" customFormat="1" ht="30">
      <c r="A115" s="346">
        <v>68</v>
      </c>
      <c r="B115" s="352" t="s">
        <v>231</v>
      </c>
      <c r="C115" s="347" t="s">
        <v>9</v>
      </c>
      <c r="D115" s="347" t="s">
        <v>232</v>
      </c>
      <c r="E115" s="348">
        <v>23747</v>
      </c>
      <c r="F115" s="348">
        <v>21755</v>
      </c>
      <c r="G115" s="349">
        <v>8000</v>
      </c>
      <c r="H115" s="349">
        <v>8000</v>
      </c>
      <c r="I115" s="413">
        <f t="shared" si="3"/>
        <v>1</v>
      </c>
      <c r="J115" s="456"/>
      <c r="K115" s="456"/>
      <c r="L115" s="389" t="s">
        <v>562</v>
      </c>
      <c r="M115" s="426">
        <v>1</v>
      </c>
      <c r="N115" s="426">
        <v>1</v>
      </c>
      <c r="O115" s="426"/>
      <c r="P115" s="426">
        <v>1</v>
      </c>
      <c r="T115" s="31"/>
      <c r="U115" s="31"/>
    </row>
    <row r="116" spans="1:21" s="30" customFormat="1" ht="30">
      <c r="A116" s="346">
        <v>69</v>
      </c>
      <c r="B116" s="352" t="s">
        <v>255</v>
      </c>
      <c r="C116" s="347" t="s">
        <v>31</v>
      </c>
      <c r="D116" s="347" t="s">
        <v>256</v>
      </c>
      <c r="E116" s="348">
        <v>62723</v>
      </c>
      <c r="F116" s="348">
        <v>15000</v>
      </c>
      <c r="G116" s="349">
        <v>9000</v>
      </c>
      <c r="H116" s="349">
        <v>9000</v>
      </c>
      <c r="I116" s="413">
        <f t="shared" ref="I116:I121" si="4">H116/G116</f>
        <v>1</v>
      </c>
      <c r="J116" s="456"/>
      <c r="K116" s="456"/>
      <c r="L116" s="389" t="s">
        <v>562</v>
      </c>
      <c r="M116" s="426">
        <v>1</v>
      </c>
      <c r="N116" s="426">
        <v>1</v>
      </c>
      <c r="O116" s="426"/>
      <c r="P116" s="426">
        <v>1</v>
      </c>
      <c r="T116" s="31"/>
      <c r="U116" s="31"/>
    </row>
    <row r="117" spans="1:21" s="30" customFormat="1" ht="30">
      <c r="A117" s="346">
        <v>70</v>
      </c>
      <c r="B117" s="352" t="s">
        <v>58</v>
      </c>
      <c r="C117" s="347" t="s">
        <v>31</v>
      </c>
      <c r="D117" s="347"/>
      <c r="E117" s="348"/>
      <c r="F117" s="348"/>
      <c r="G117" s="349">
        <v>5831</v>
      </c>
      <c r="H117" s="349">
        <v>5831</v>
      </c>
      <c r="I117" s="413">
        <f t="shared" si="4"/>
        <v>1</v>
      </c>
      <c r="J117" s="456"/>
      <c r="K117" s="456"/>
      <c r="L117" s="389" t="s">
        <v>562</v>
      </c>
      <c r="M117" s="426">
        <v>1</v>
      </c>
      <c r="N117" s="426">
        <v>1</v>
      </c>
      <c r="O117" s="426"/>
      <c r="P117" s="426">
        <v>1</v>
      </c>
      <c r="T117" s="31"/>
      <c r="U117" s="31"/>
    </row>
    <row r="118" spans="1:21" s="30" customFormat="1" ht="45">
      <c r="A118" s="346">
        <v>71</v>
      </c>
      <c r="B118" s="352" t="s">
        <v>275</v>
      </c>
      <c r="C118" s="347" t="s">
        <v>36</v>
      </c>
      <c r="D118" s="347" t="s">
        <v>276</v>
      </c>
      <c r="E118" s="348">
        <v>49292</v>
      </c>
      <c r="F118" s="348">
        <v>34504.399999999994</v>
      </c>
      <c r="G118" s="349">
        <v>3500</v>
      </c>
      <c r="H118" s="349">
        <v>3500</v>
      </c>
      <c r="I118" s="413">
        <f t="shared" si="4"/>
        <v>1</v>
      </c>
      <c r="J118" s="456"/>
      <c r="K118" s="456"/>
      <c r="L118" s="389" t="s">
        <v>562</v>
      </c>
      <c r="M118" s="426">
        <v>1</v>
      </c>
      <c r="N118" s="426">
        <v>1</v>
      </c>
      <c r="O118" s="426"/>
      <c r="P118" s="426">
        <v>1</v>
      </c>
      <c r="T118" s="31"/>
      <c r="U118" s="31"/>
    </row>
    <row r="119" spans="1:21" s="30" customFormat="1" ht="30">
      <c r="A119" s="346">
        <v>72</v>
      </c>
      <c r="B119" s="352" t="s">
        <v>37</v>
      </c>
      <c r="C119" s="347" t="s">
        <v>36</v>
      </c>
      <c r="D119" s="347"/>
      <c r="E119" s="348"/>
      <c r="F119" s="348"/>
      <c r="G119" s="349">
        <v>11000</v>
      </c>
      <c r="H119" s="349">
        <v>11000</v>
      </c>
      <c r="I119" s="413">
        <f t="shared" si="4"/>
        <v>1</v>
      </c>
      <c r="J119" s="456"/>
      <c r="K119" s="456"/>
      <c r="L119" s="389" t="s">
        <v>562</v>
      </c>
      <c r="M119" s="426">
        <v>1</v>
      </c>
      <c r="N119" s="426">
        <v>1</v>
      </c>
      <c r="O119" s="426"/>
      <c r="P119" s="426">
        <v>1</v>
      </c>
      <c r="T119" s="31"/>
      <c r="U119" s="31"/>
    </row>
    <row r="120" spans="1:21" s="30" customFormat="1" ht="30">
      <c r="A120" s="346">
        <v>73</v>
      </c>
      <c r="B120" s="352" t="s">
        <v>321</v>
      </c>
      <c r="C120" s="347" t="s">
        <v>47</v>
      </c>
      <c r="D120" s="347" t="s">
        <v>322</v>
      </c>
      <c r="E120" s="348">
        <v>102512</v>
      </c>
      <c r="F120" s="348">
        <v>99512</v>
      </c>
      <c r="G120" s="349">
        <v>4000</v>
      </c>
      <c r="H120" s="349">
        <v>4000</v>
      </c>
      <c r="I120" s="413">
        <f t="shared" si="4"/>
        <v>1</v>
      </c>
      <c r="J120" s="456"/>
      <c r="K120" s="456"/>
      <c r="L120" s="389" t="s">
        <v>562</v>
      </c>
      <c r="M120" s="426">
        <v>1</v>
      </c>
      <c r="N120" s="426">
        <v>1</v>
      </c>
      <c r="O120" s="426"/>
      <c r="P120" s="426">
        <v>1</v>
      </c>
      <c r="T120" s="31"/>
      <c r="U120" s="31"/>
    </row>
    <row r="121" spans="1:21" s="30" customFormat="1" ht="30">
      <c r="A121" s="346">
        <v>74</v>
      </c>
      <c r="B121" s="352" t="s">
        <v>331</v>
      </c>
      <c r="C121" s="347" t="s">
        <v>48</v>
      </c>
      <c r="D121" s="347" t="s">
        <v>332</v>
      </c>
      <c r="E121" s="348">
        <v>78000</v>
      </c>
      <c r="F121" s="348">
        <v>54600</v>
      </c>
      <c r="G121" s="349">
        <v>25000</v>
      </c>
      <c r="H121" s="349">
        <v>25000</v>
      </c>
      <c r="I121" s="413">
        <f t="shared" si="4"/>
        <v>1</v>
      </c>
      <c r="J121" s="456"/>
      <c r="K121" s="456"/>
      <c r="L121" s="389" t="s">
        <v>562</v>
      </c>
      <c r="M121" s="426">
        <v>1</v>
      </c>
      <c r="N121" s="426">
        <v>1</v>
      </c>
      <c r="O121" s="426"/>
      <c r="P121" s="426">
        <v>1</v>
      </c>
      <c r="T121" s="31"/>
      <c r="U121" s="31"/>
    </row>
  </sheetData>
  <autoFilter ref="A9:O121">
    <sortState ref="A11:M116">
      <sortCondition ref="I10:I116"/>
    </sortState>
  </autoFilter>
  <mergeCells count="14">
    <mergeCell ref="H4:H8"/>
    <mergeCell ref="I4:I8"/>
    <mergeCell ref="J4:J8"/>
    <mergeCell ref="L4:L8"/>
    <mergeCell ref="A1:L1"/>
    <mergeCell ref="A3:B3"/>
    <mergeCell ref="H3:L3"/>
    <mergeCell ref="A4:A8"/>
    <mergeCell ref="B4:B8"/>
    <mergeCell ref="C4:C8"/>
    <mergeCell ref="D4:D8"/>
    <mergeCell ref="E4:F7"/>
    <mergeCell ref="G4:G8"/>
    <mergeCell ref="A2:L2"/>
  </mergeCells>
  <printOptions horizontalCentered="1"/>
  <pageMargins left="0" right="0" top="0.27" bottom="0.36" header="0.11811023622047245" footer="0.11811023622047245"/>
  <pageSetup paperSize="9" scale="82" orientation="landscape" r:id="rId1"/>
  <headerFooter differentFirst="1"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35"/>
  <sheetViews>
    <sheetView zoomScale="85" zoomScaleNormal="85" workbookViewId="0">
      <pane xSplit="2" ySplit="10" topLeftCell="C20" activePane="bottomRight" state="frozen"/>
      <selection activeCell="K18" sqref="B18:K28"/>
      <selection pane="topRight" activeCell="K18" sqref="B18:K28"/>
      <selection pane="bottomLeft" activeCell="K18" sqref="B18:K28"/>
      <selection pane="bottomRight" activeCell="I19" sqref="I19"/>
    </sheetView>
  </sheetViews>
  <sheetFormatPr defaultColWidth="9.140625" defaultRowHeight="15"/>
  <cols>
    <col min="1" max="1" width="5.85546875" style="500" customWidth="1"/>
    <col min="2" max="2" width="44.85546875" style="501" customWidth="1"/>
    <col min="3" max="3" width="15.42578125" style="502" customWidth="1"/>
    <col min="4" max="4" width="21.28515625" style="466" customWidth="1"/>
    <col min="5" max="5" width="9.42578125" style="467" customWidth="1"/>
    <col min="6" max="6" width="11" style="467" customWidth="1"/>
    <col min="7" max="7" width="11" style="464" customWidth="1"/>
    <col min="8" max="8" width="10.7109375" style="464" customWidth="1"/>
    <col min="9" max="9" width="10.5703125" style="406" customWidth="1"/>
    <col min="10" max="10" width="11.28515625" style="407" customWidth="1"/>
    <col min="11" max="12" width="10.5703125" style="407" hidden="1" customWidth="1"/>
    <col min="13" max="13" width="18.42578125" style="406" customWidth="1"/>
    <col min="14" max="16" width="14.42578125" style="408" customWidth="1"/>
    <col min="17" max="17" width="15.5703125" style="464" customWidth="1"/>
    <col min="18" max="18" width="10.28515625" style="464" bestFit="1" customWidth="1"/>
    <col min="19" max="16384" width="9.140625" style="464"/>
  </cols>
  <sheetData>
    <row r="1" spans="1:18" ht="15" customHeight="1">
      <c r="A1" s="1350" t="s">
        <v>585</v>
      </c>
      <c r="B1" s="1350"/>
      <c r="C1" s="1350"/>
      <c r="D1" s="1350"/>
      <c r="E1" s="1350"/>
      <c r="F1" s="1350"/>
      <c r="G1" s="1350"/>
      <c r="H1" s="1350"/>
      <c r="I1" s="1350"/>
      <c r="J1" s="1350"/>
      <c r="K1" s="1350"/>
      <c r="L1" s="1350"/>
      <c r="M1" s="1350"/>
      <c r="N1" s="463"/>
      <c r="O1" s="463"/>
      <c r="P1" s="463"/>
    </row>
    <row r="2" spans="1:18" ht="12" customHeight="1">
      <c r="A2" s="1358" t="str">
        <f>'PB1 0%'!A2:K2</f>
        <v>(Kèm theo Tờ trình số 4498/TTr-UBND ngày 03/7/2020 của UBND tỉnh)</v>
      </c>
      <c r="B2" s="1358"/>
      <c r="C2" s="1358"/>
      <c r="D2" s="1358"/>
      <c r="E2" s="1358"/>
      <c r="F2" s="1358"/>
      <c r="G2" s="1358"/>
      <c r="H2" s="1358"/>
      <c r="I2" s="1358"/>
      <c r="J2" s="1358"/>
      <c r="K2" s="1358"/>
      <c r="L2" s="1358"/>
      <c r="M2" s="1358"/>
      <c r="N2" s="463"/>
      <c r="O2" s="463"/>
      <c r="P2" s="463"/>
    </row>
    <row r="3" spans="1:18" ht="15.75" customHeight="1">
      <c r="A3" s="1351"/>
      <c r="B3" s="1352"/>
      <c r="C3" s="465"/>
      <c r="H3" s="1353" t="s">
        <v>15</v>
      </c>
      <c r="I3" s="1353"/>
      <c r="J3" s="1353"/>
      <c r="K3" s="1353"/>
      <c r="L3" s="1353"/>
      <c r="M3" s="1353"/>
      <c r="N3" s="468"/>
      <c r="O3" s="468"/>
      <c r="P3" s="468"/>
    </row>
    <row r="4" spans="1:18" ht="12.75" customHeight="1">
      <c r="A4" s="1354" t="s">
        <v>0</v>
      </c>
      <c r="B4" s="1347" t="s">
        <v>346</v>
      </c>
      <c r="C4" s="1347" t="s">
        <v>345</v>
      </c>
      <c r="D4" s="1347" t="s">
        <v>69</v>
      </c>
      <c r="E4" s="1357" t="s">
        <v>70</v>
      </c>
      <c r="F4" s="1357"/>
      <c r="G4" s="1347" t="s">
        <v>57</v>
      </c>
      <c r="H4" s="1347" t="s">
        <v>12</v>
      </c>
      <c r="I4" s="1325" t="s">
        <v>335</v>
      </c>
      <c r="J4" s="1328" t="s">
        <v>560</v>
      </c>
      <c r="K4" s="445"/>
      <c r="L4" s="445"/>
      <c r="M4" s="1331" t="s">
        <v>77</v>
      </c>
      <c r="N4" s="371"/>
      <c r="O4" s="371"/>
      <c r="P4" s="371"/>
    </row>
    <row r="5" spans="1:18" ht="12.75" customHeight="1">
      <c r="A5" s="1355"/>
      <c r="B5" s="1348"/>
      <c r="C5" s="1348"/>
      <c r="D5" s="1348"/>
      <c r="E5" s="1357"/>
      <c r="F5" s="1357"/>
      <c r="G5" s="1348"/>
      <c r="H5" s="1348"/>
      <c r="I5" s="1326"/>
      <c r="J5" s="1329"/>
      <c r="K5" s="444"/>
      <c r="L5" s="444"/>
      <c r="M5" s="1331"/>
      <c r="N5" s="371"/>
      <c r="O5" s="371"/>
      <c r="P5" s="371"/>
    </row>
    <row r="6" spans="1:18" ht="11.25" customHeight="1">
      <c r="A6" s="1355"/>
      <c r="B6" s="1348"/>
      <c r="C6" s="1348"/>
      <c r="D6" s="1348"/>
      <c r="E6" s="1357"/>
      <c r="F6" s="1357"/>
      <c r="G6" s="1348"/>
      <c r="H6" s="1348"/>
      <c r="I6" s="1326"/>
      <c r="J6" s="1329"/>
      <c r="K6" s="444"/>
      <c r="L6" s="444" t="s">
        <v>478</v>
      </c>
      <c r="M6" s="1331"/>
      <c r="N6" s="371"/>
      <c r="O6" s="371"/>
      <c r="P6" s="371"/>
    </row>
    <row r="7" spans="1:18" ht="9.75" customHeight="1">
      <c r="A7" s="1355"/>
      <c r="B7" s="1348"/>
      <c r="C7" s="1348"/>
      <c r="D7" s="1348"/>
      <c r="E7" s="1357"/>
      <c r="F7" s="1357"/>
      <c r="G7" s="1348"/>
      <c r="H7" s="1348"/>
      <c r="I7" s="1326"/>
      <c r="J7" s="1329"/>
      <c r="K7" s="444"/>
      <c r="L7" s="444"/>
      <c r="M7" s="1331"/>
      <c r="N7" s="371"/>
      <c r="O7" s="371"/>
      <c r="P7" s="371"/>
    </row>
    <row r="8" spans="1:18" ht="42.75">
      <c r="A8" s="1356"/>
      <c r="B8" s="1349"/>
      <c r="C8" s="1349"/>
      <c r="D8" s="1349"/>
      <c r="E8" s="469" t="s">
        <v>71</v>
      </c>
      <c r="F8" s="469" t="s">
        <v>72</v>
      </c>
      <c r="G8" s="1349"/>
      <c r="H8" s="1349"/>
      <c r="I8" s="1327"/>
      <c r="J8" s="1330"/>
      <c r="K8" s="443"/>
      <c r="L8" s="443"/>
      <c r="M8" s="1331"/>
      <c r="N8" s="371" t="s">
        <v>341</v>
      </c>
      <c r="O8" s="371" t="s">
        <v>339</v>
      </c>
      <c r="P8" s="371" t="s">
        <v>340</v>
      </c>
    </row>
    <row r="9" spans="1:18" ht="24" hidden="1" customHeight="1">
      <c r="A9" s="470"/>
      <c r="B9" s="471"/>
      <c r="C9" s="471"/>
      <c r="D9" s="471"/>
      <c r="G9" s="472"/>
      <c r="H9" s="472"/>
      <c r="I9" s="375"/>
      <c r="J9" s="376"/>
      <c r="K9" s="376"/>
      <c r="L9" s="376"/>
      <c r="M9" s="377"/>
      <c r="N9" s="378"/>
      <c r="O9" s="378"/>
      <c r="P9" s="378"/>
    </row>
    <row r="10" spans="1:18" s="475" customFormat="1" ht="15.6" customHeight="1">
      <c r="A10" s="473"/>
      <c r="B10" s="474" t="s">
        <v>13</v>
      </c>
      <c r="C10" s="474"/>
      <c r="D10" s="474"/>
      <c r="E10" s="338">
        <f>SUBTOTAL(9,E11:E35)</f>
        <v>9586728</v>
      </c>
      <c r="F10" s="338">
        <f t="shared" ref="F10:J10" si="0">SUBTOTAL(9,F11:F35)</f>
        <v>9146734</v>
      </c>
      <c r="G10" s="338">
        <f t="shared" si="0"/>
        <v>1967000</v>
      </c>
      <c r="H10" s="338">
        <f t="shared" si="0"/>
        <v>485569</v>
      </c>
      <c r="I10" s="440">
        <f>H10/G10</f>
        <v>0.24685765124555159</v>
      </c>
      <c r="J10" s="338">
        <f t="shared" si="0"/>
        <v>327000</v>
      </c>
      <c r="K10" s="338"/>
      <c r="L10" s="338"/>
      <c r="M10" s="338"/>
      <c r="N10" s="338">
        <f>SUBTOTAL(9,N12:N35)</f>
        <v>20</v>
      </c>
      <c r="O10" s="380"/>
      <c r="P10" s="380"/>
      <c r="R10" s="476">
        <f>H10-287423</f>
        <v>198146</v>
      </c>
    </row>
    <row r="11" spans="1:18" s="475" customFormat="1" ht="33" customHeight="1">
      <c r="A11" s="473" t="s">
        <v>577</v>
      </c>
      <c r="B11" s="477" t="s">
        <v>565</v>
      </c>
      <c r="C11" s="474"/>
      <c r="D11" s="474"/>
      <c r="E11" s="338"/>
      <c r="F11" s="338"/>
      <c r="G11" s="338">
        <f>SUBTOTAL(9,G12:G14)</f>
        <v>85000</v>
      </c>
      <c r="H11" s="338"/>
      <c r="I11" s="440"/>
      <c r="J11" s="478"/>
      <c r="K11" s="478"/>
      <c r="L11" s="478"/>
      <c r="M11" s="338"/>
      <c r="N11" s="49"/>
      <c r="O11" s="380"/>
      <c r="P11" s="380"/>
      <c r="Q11" s="567">
        <f>J10+'PB3 &gt;10% s'!J10+'PB2 &lt;10%'!J10+'PB1 0%'!J10</f>
        <v>961265.2</v>
      </c>
      <c r="R11" s="476"/>
    </row>
    <row r="12" spans="1:18" s="484" customFormat="1" ht="45">
      <c r="A12" s="479">
        <v>1</v>
      </c>
      <c r="B12" s="480" t="s">
        <v>151</v>
      </c>
      <c r="C12" s="481" t="s">
        <v>4</v>
      </c>
      <c r="D12" s="481" t="s">
        <v>152</v>
      </c>
      <c r="E12" s="482">
        <v>90000</v>
      </c>
      <c r="F12" s="482">
        <v>45000</v>
      </c>
      <c r="G12" s="483">
        <v>45000</v>
      </c>
      <c r="H12" s="483">
        <v>11150</v>
      </c>
      <c r="I12" s="413">
        <f t="shared" ref="I12:I14" si="1">H12/G12</f>
        <v>0.24777777777777779</v>
      </c>
      <c r="J12" s="456">
        <v>10000</v>
      </c>
      <c r="K12" s="456"/>
      <c r="L12" s="456"/>
      <c r="M12" s="411" t="s">
        <v>351</v>
      </c>
      <c r="N12" s="426">
        <v>1</v>
      </c>
      <c r="O12" s="426"/>
      <c r="P12" s="426">
        <v>2</v>
      </c>
    </row>
    <row r="13" spans="1:18" s="484" customFormat="1" ht="30">
      <c r="A13" s="479">
        <v>2</v>
      </c>
      <c r="B13" s="485" t="s">
        <v>153</v>
      </c>
      <c r="C13" s="481" t="s">
        <v>4</v>
      </c>
      <c r="D13" s="486" t="s">
        <v>154</v>
      </c>
      <c r="E13" s="487">
        <v>50000</v>
      </c>
      <c r="F13" s="487">
        <v>20000</v>
      </c>
      <c r="G13" s="488">
        <v>20000</v>
      </c>
      <c r="H13" s="488">
        <v>0</v>
      </c>
      <c r="I13" s="387">
        <f t="shared" si="1"/>
        <v>0</v>
      </c>
      <c r="J13" s="388">
        <v>8000</v>
      </c>
      <c r="K13" s="388"/>
      <c r="L13" s="388"/>
      <c r="M13" s="411" t="s">
        <v>351</v>
      </c>
      <c r="N13" s="390">
        <v>1</v>
      </c>
      <c r="O13" s="390"/>
      <c r="P13" s="390">
        <v>2</v>
      </c>
    </row>
    <row r="14" spans="1:18" s="484" customFormat="1" ht="36.75" customHeight="1">
      <c r="A14" s="479">
        <v>3</v>
      </c>
      <c r="B14" s="485" t="s">
        <v>155</v>
      </c>
      <c r="C14" s="481" t="s">
        <v>4</v>
      </c>
      <c r="D14" s="486" t="s">
        <v>156</v>
      </c>
      <c r="E14" s="487">
        <v>40000</v>
      </c>
      <c r="F14" s="487">
        <v>20000</v>
      </c>
      <c r="G14" s="488">
        <v>20000</v>
      </c>
      <c r="H14" s="488">
        <v>0</v>
      </c>
      <c r="I14" s="387">
        <f t="shared" si="1"/>
        <v>0</v>
      </c>
      <c r="J14" s="388">
        <v>5000</v>
      </c>
      <c r="K14" s="388"/>
      <c r="L14" s="388"/>
      <c r="M14" s="411" t="s">
        <v>351</v>
      </c>
      <c r="N14" s="390">
        <v>1</v>
      </c>
      <c r="O14" s="390"/>
      <c r="P14" s="390">
        <v>2</v>
      </c>
    </row>
    <row r="15" spans="1:18" s="494" customFormat="1" ht="20.25" customHeight="1">
      <c r="A15" s="489" t="s">
        <v>580</v>
      </c>
      <c r="B15" s="490" t="s">
        <v>572</v>
      </c>
      <c r="C15" s="474"/>
      <c r="D15" s="491"/>
      <c r="E15" s="492"/>
      <c r="F15" s="492"/>
      <c r="G15" s="338">
        <f>SUBTOTAL(9,G16:G28)</f>
        <v>152000</v>
      </c>
      <c r="H15" s="493"/>
      <c r="I15" s="397"/>
      <c r="J15" s="398"/>
      <c r="K15" s="398"/>
      <c r="L15" s="398"/>
      <c r="M15" s="397"/>
      <c r="N15" s="378"/>
      <c r="O15" s="378"/>
      <c r="P15" s="378"/>
    </row>
    <row r="16" spans="1:18" s="494" customFormat="1" ht="20.25" customHeight="1">
      <c r="A16" s="489" t="s">
        <v>78</v>
      </c>
      <c r="B16" s="490" t="s">
        <v>589</v>
      </c>
      <c r="C16" s="474"/>
      <c r="D16" s="491"/>
      <c r="E16" s="492"/>
      <c r="F16" s="492"/>
      <c r="G16" s="338">
        <f>SUBTOTAL(9,G17:G23)</f>
        <v>111000</v>
      </c>
      <c r="H16" s="338"/>
      <c r="I16" s="338"/>
      <c r="J16" s="338"/>
      <c r="K16" s="398"/>
      <c r="L16" s="398"/>
      <c r="M16" s="397"/>
      <c r="N16" s="378"/>
      <c r="O16" s="378"/>
      <c r="P16" s="378"/>
    </row>
    <row r="17" spans="1:21" s="484" customFormat="1" ht="45">
      <c r="A17" s="479">
        <v>1</v>
      </c>
      <c r="B17" s="485" t="s">
        <v>19</v>
      </c>
      <c r="C17" s="486" t="s">
        <v>18</v>
      </c>
      <c r="D17" s="486" t="s">
        <v>215</v>
      </c>
      <c r="E17" s="487">
        <v>7347</v>
      </c>
      <c r="F17" s="487">
        <v>7347</v>
      </c>
      <c r="G17" s="488">
        <v>4000</v>
      </c>
      <c r="H17" s="488">
        <v>0</v>
      </c>
      <c r="I17" s="387">
        <f t="shared" ref="I17:I23" si="2">H17/G17</f>
        <v>0</v>
      </c>
      <c r="J17" s="388"/>
      <c r="K17" s="388">
        <v>2000</v>
      </c>
      <c r="L17" s="388"/>
      <c r="M17" s="389" t="s">
        <v>586</v>
      </c>
      <c r="N17" s="415">
        <v>1</v>
      </c>
      <c r="O17" s="390"/>
      <c r="P17" s="390">
        <v>2</v>
      </c>
    </row>
    <row r="18" spans="1:21" s="484" customFormat="1" ht="45">
      <c r="A18" s="479">
        <v>2</v>
      </c>
      <c r="B18" s="480" t="s">
        <v>239</v>
      </c>
      <c r="C18" s="481" t="s">
        <v>9</v>
      </c>
      <c r="D18" s="481" t="s">
        <v>240</v>
      </c>
      <c r="E18" s="482">
        <v>15000</v>
      </c>
      <c r="F18" s="482">
        <v>15000</v>
      </c>
      <c r="G18" s="483">
        <v>5000</v>
      </c>
      <c r="H18" s="483">
        <v>356</v>
      </c>
      <c r="I18" s="413">
        <f t="shared" si="2"/>
        <v>7.1199999999999999E-2</v>
      </c>
      <c r="J18" s="388"/>
      <c r="K18" s="388">
        <v>2500</v>
      </c>
      <c r="L18" s="388"/>
      <c r="M18" s="389" t="s">
        <v>586</v>
      </c>
      <c r="N18" s="415">
        <v>1</v>
      </c>
      <c r="O18" s="426"/>
      <c r="P18" s="426">
        <v>2</v>
      </c>
    </row>
    <row r="19" spans="1:21" s="484" customFormat="1" ht="45">
      <c r="A19" s="479">
        <v>3</v>
      </c>
      <c r="B19" s="480" t="s">
        <v>233</v>
      </c>
      <c r="C19" s="481" t="s">
        <v>9</v>
      </c>
      <c r="D19" s="481" t="s">
        <v>234</v>
      </c>
      <c r="E19" s="482">
        <v>15000</v>
      </c>
      <c r="F19" s="482">
        <v>15000</v>
      </c>
      <c r="G19" s="483">
        <v>5000</v>
      </c>
      <c r="H19" s="483">
        <v>532</v>
      </c>
      <c r="I19" s="413">
        <f t="shared" si="2"/>
        <v>0.10639999999999999</v>
      </c>
      <c r="J19" s="388"/>
      <c r="K19" s="388">
        <v>2500</v>
      </c>
      <c r="L19" s="388"/>
      <c r="M19" s="389" t="s">
        <v>586</v>
      </c>
      <c r="N19" s="415">
        <v>1</v>
      </c>
      <c r="O19" s="426"/>
      <c r="P19" s="426">
        <v>2</v>
      </c>
    </row>
    <row r="20" spans="1:21" s="484" customFormat="1" ht="45">
      <c r="A20" s="479">
        <v>4</v>
      </c>
      <c r="B20" s="480" t="s">
        <v>237</v>
      </c>
      <c r="C20" s="481" t="s">
        <v>9</v>
      </c>
      <c r="D20" s="481" t="s">
        <v>238</v>
      </c>
      <c r="E20" s="482">
        <v>14536</v>
      </c>
      <c r="F20" s="482">
        <v>14536</v>
      </c>
      <c r="G20" s="483">
        <v>5000</v>
      </c>
      <c r="H20" s="483">
        <v>655</v>
      </c>
      <c r="I20" s="413">
        <f t="shared" si="2"/>
        <v>0.13100000000000001</v>
      </c>
      <c r="J20" s="388"/>
      <c r="K20" s="388">
        <v>2500</v>
      </c>
      <c r="L20" s="388"/>
      <c r="M20" s="389" t="s">
        <v>586</v>
      </c>
      <c r="N20" s="415">
        <v>1</v>
      </c>
      <c r="O20" s="426"/>
      <c r="P20" s="426">
        <v>2</v>
      </c>
    </row>
    <row r="21" spans="1:21" s="484" customFormat="1" ht="45">
      <c r="A21" s="479">
        <v>5</v>
      </c>
      <c r="B21" s="480" t="s">
        <v>100</v>
      </c>
      <c r="C21" s="481" t="s">
        <v>67</v>
      </c>
      <c r="D21" s="481" t="s">
        <v>101</v>
      </c>
      <c r="E21" s="482">
        <v>48000</v>
      </c>
      <c r="F21" s="482">
        <v>48000</v>
      </c>
      <c r="G21" s="488">
        <v>20000</v>
      </c>
      <c r="H21" s="488">
        <v>2667</v>
      </c>
      <c r="I21" s="413">
        <f t="shared" si="2"/>
        <v>0.13335</v>
      </c>
      <c r="J21" s="388">
        <f t="shared" ref="J21:J23" si="3">G21*0.5</f>
        <v>10000</v>
      </c>
      <c r="K21" s="388"/>
      <c r="L21" s="388"/>
      <c r="M21" s="413"/>
      <c r="N21" s="426">
        <v>1</v>
      </c>
      <c r="O21" s="426"/>
      <c r="P21" s="426">
        <v>2</v>
      </c>
    </row>
    <row r="22" spans="1:21" s="484" customFormat="1" ht="30">
      <c r="A22" s="479">
        <v>6</v>
      </c>
      <c r="B22" s="480" t="s">
        <v>281</v>
      </c>
      <c r="C22" s="481" t="s">
        <v>35</v>
      </c>
      <c r="D22" s="481" t="s">
        <v>282</v>
      </c>
      <c r="E22" s="482">
        <v>79000</v>
      </c>
      <c r="F22" s="482">
        <v>79000</v>
      </c>
      <c r="G22" s="483">
        <v>50000</v>
      </c>
      <c r="H22" s="483">
        <v>8900</v>
      </c>
      <c r="I22" s="413">
        <f t="shared" si="2"/>
        <v>0.17799999999999999</v>
      </c>
      <c r="J22" s="388">
        <v>10000</v>
      </c>
      <c r="K22" s="388"/>
      <c r="L22" s="462">
        <v>25000</v>
      </c>
      <c r="M22" s="413" t="s">
        <v>351</v>
      </c>
      <c r="N22" s="415">
        <v>1</v>
      </c>
      <c r="O22" s="426"/>
      <c r="P22" s="426">
        <v>2</v>
      </c>
      <c r="Q22" s="475"/>
      <c r="R22" s="475"/>
      <c r="S22" s="475"/>
      <c r="T22" s="476"/>
      <c r="U22" s="476"/>
    </row>
    <row r="23" spans="1:21" s="484" customFormat="1" ht="45">
      <c r="A23" s="479">
        <v>7</v>
      </c>
      <c r="B23" s="480" t="s">
        <v>297</v>
      </c>
      <c r="C23" s="481" t="s">
        <v>38</v>
      </c>
      <c r="D23" s="481" t="s">
        <v>298</v>
      </c>
      <c r="E23" s="482">
        <v>165000</v>
      </c>
      <c r="F23" s="482">
        <v>70000</v>
      </c>
      <c r="G23" s="483">
        <v>22000</v>
      </c>
      <c r="H23" s="483">
        <v>4092</v>
      </c>
      <c r="I23" s="413">
        <f t="shared" si="2"/>
        <v>0.186</v>
      </c>
      <c r="J23" s="388">
        <f t="shared" si="3"/>
        <v>11000</v>
      </c>
      <c r="K23" s="388"/>
      <c r="L23" s="388"/>
      <c r="M23" s="413"/>
      <c r="N23" s="426">
        <v>1</v>
      </c>
      <c r="O23" s="426"/>
      <c r="P23" s="426">
        <v>2</v>
      </c>
      <c r="Q23" s="475"/>
      <c r="R23" s="475"/>
      <c r="S23" s="475"/>
      <c r="T23" s="476"/>
      <c r="U23" s="476"/>
    </row>
    <row r="24" spans="1:21" s="494" customFormat="1" ht="20.25" customHeight="1">
      <c r="A24" s="489" t="s">
        <v>79</v>
      </c>
      <c r="B24" s="490" t="s">
        <v>590</v>
      </c>
      <c r="C24" s="474"/>
      <c r="D24" s="491"/>
      <c r="E24" s="492"/>
      <c r="F24" s="492"/>
      <c r="G24" s="338">
        <f>SUBTOTAL(9,G25:G28)</f>
        <v>41000</v>
      </c>
      <c r="H24" s="493"/>
      <c r="I24" s="397"/>
      <c r="J24" s="398"/>
      <c r="K24" s="398"/>
      <c r="L24" s="398"/>
      <c r="M24" s="397"/>
      <c r="N24" s="378"/>
      <c r="O24" s="378"/>
      <c r="P24" s="378"/>
    </row>
    <row r="25" spans="1:21" s="484" customFormat="1" ht="45">
      <c r="A25" s="495">
        <v>1</v>
      </c>
      <c r="B25" s="480" t="s">
        <v>283</v>
      </c>
      <c r="C25" s="481" t="s">
        <v>35</v>
      </c>
      <c r="D25" s="481" t="s">
        <v>284</v>
      </c>
      <c r="E25" s="482">
        <v>120000</v>
      </c>
      <c r="F25" s="482">
        <v>84000</v>
      </c>
      <c r="G25" s="483">
        <v>26000</v>
      </c>
      <c r="H25" s="483">
        <v>8748</v>
      </c>
      <c r="I25" s="413">
        <f>H25/G25</f>
        <v>0.33646153846153848</v>
      </c>
      <c r="J25" s="456"/>
      <c r="K25" s="456"/>
      <c r="L25" s="456"/>
      <c r="M25" s="389" t="s">
        <v>562</v>
      </c>
      <c r="N25" s="426">
        <v>1</v>
      </c>
      <c r="O25" s="426"/>
      <c r="P25" s="426">
        <v>2</v>
      </c>
      <c r="Q25" s="475"/>
      <c r="R25" s="475"/>
      <c r="S25" s="475"/>
      <c r="T25" s="476"/>
      <c r="U25" s="476"/>
    </row>
    <row r="26" spans="1:21" s="475" customFormat="1" ht="53.25" customHeight="1">
      <c r="A26" s="479">
        <v>2</v>
      </c>
      <c r="B26" s="480" t="s">
        <v>235</v>
      </c>
      <c r="C26" s="481" t="s">
        <v>9</v>
      </c>
      <c r="D26" s="481" t="s">
        <v>236</v>
      </c>
      <c r="E26" s="482">
        <v>19101</v>
      </c>
      <c r="F26" s="482">
        <v>19101</v>
      </c>
      <c r="G26" s="483">
        <v>5000</v>
      </c>
      <c r="H26" s="483">
        <v>1893</v>
      </c>
      <c r="I26" s="413">
        <f>H26/G26</f>
        <v>0.37859999999999999</v>
      </c>
      <c r="J26" s="456"/>
      <c r="K26" s="456"/>
      <c r="L26" s="456"/>
      <c r="M26" s="389" t="s">
        <v>562</v>
      </c>
      <c r="N26" s="426">
        <v>1</v>
      </c>
      <c r="O26" s="426"/>
      <c r="P26" s="426">
        <v>2</v>
      </c>
      <c r="Q26" s="484"/>
      <c r="R26" s="484"/>
      <c r="S26" s="484"/>
      <c r="T26" s="484"/>
      <c r="U26" s="484"/>
    </row>
    <row r="27" spans="1:21" s="475" customFormat="1" ht="51.75" customHeight="1">
      <c r="A27" s="495">
        <v>3</v>
      </c>
      <c r="B27" s="480" t="s">
        <v>174</v>
      </c>
      <c r="C27" s="481" t="s">
        <v>6</v>
      </c>
      <c r="D27" s="481" t="s">
        <v>175</v>
      </c>
      <c r="E27" s="482">
        <v>13914</v>
      </c>
      <c r="F27" s="482">
        <v>13914</v>
      </c>
      <c r="G27" s="483">
        <v>5000</v>
      </c>
      <c r="H27" s="483">
        <v>3745</v>
      </c>
      <c r="I27" s="413">
        <f>H27/G27</f>
        <v>0.749</v>
      </c>
      <c r="J27" s="456"/>
      <c r="K27" s="456"/>
      <c r="L27" s="456"/>
      <c r="M27" s="389" t="s">
        <v>562</v>
      </c>
      <c r="N27" s="426">
        <v>1</v>
      </c>
      <c r="O27" s="426"/>
      <c r="P27" s="426">
        <v>2</v>
      </c>
      <c r="Q27" s="484"/>
      <c r="R27" s="484"/>
      <c r="S27" s="484"/>
      <c r="T27" s="484"/>
      <c r="U27" s="484"/>
    </row>
    <row r="28" spans="1:21" s="475" customFormat="1" ht="48" customHeight="1">
      <c r="A28" s="479">
        <v>4</v>
      </c>
      <c r="B28" s="480" t="s">
        <v>172</v>
      </c>
      <c r="C28" s="481" t="s">
        <v>6</v>
      </c>
      <c r="D28" s="481" t="s">
        <v>173</v>
      </c>
      <c r="E28" s="482">
        <v>13249</v>
      </c>
      <c r="F28" s="482">
        <v>13249</v>
      </c>
      <c r="G28" s="483">
        <v>5000</v>
      </c>
      <c r="H28" s="483">
        <v>4166</v>
      </c>
      <c r="I28" s="413">
        <f>H28/G28</f>
        <v>0.83320000000000005</v>
      </c>
      <c r="J28" s="456"/>
      <c r="K28" s="456"/>
      <c r="L28" s="456"/>
      <c r="M28" s="389" t="s">
        <v>562</v>
      </c>
      <c r="N28" s="426">
        <v>1</v>
      </c>
      <c r="O28" s="426"/>
      <c r="P28" s="426">
        <v>2</v>
      </c>
      <c r="Q28" s="484"/>
      <c r="R28" s="484"/>
      <c r="S28" s="484"/>
      <c r="T28" s="484"/>
      <c r="U28" s="484"/>
    </row>
    <row r="29" spans="1:21" s="499" customFormat="1" ht="22.5" customHeight="1">
      <c r="A29" s="489" t="s">
        <v>587</v>
      </c>
      <c r="B29" s="496" t="s">
        <v>588</v>
      </c>
      <c r="C29" s="474"/>
      <c r="D29" s="474"/>
      <c r="E29" s="497"/>
      <c r="F29" s="497"/>
      <c r="G29" s="498">
        <f>SUBTOTAL(9,G30:G35)</f>
        <v>1730000</v>
      </c>
      <c r="H29" s="498">
        <f>SUBTOTAL(9,H30:H35)</f>
        <v>438665</v>
      </c>
      <c r="I29" s="420"/>
      <c r="J29" s="457"/>
      <c r="K29" s="457"/>
      <c r="L29" s="457"/>
      <c r="M29" s="389"/>
      <c r="N29" s="380"/>
      <c r="O29" s="380"/>
      <c r="P29" s="380"/>
      <c r="Q29" s="494"/>
      <c r="R29" s="494"/>
      <c r="S29" s="494"/>
      <c r="T29" s="494"/>
      <c r="U29" s="494"/>
    </row>
    <row r="30" spans="1:21" s="484" customFormat="1" ht="45">
      <c r="A30" s="479">
        <v>1</v>
      </c>
      <c r="B30" s="480" t="s">
        <v>180</v>
      </c>
      <c r="C30" s="481" t="s">
        <v>347</v>
      </c>
      <c r="D30" s="481" t="s">
        <v>181</v>
      </c>
      <c r="E30" s="482">
        <v>766741</v>
      </c>
      <c r="F30" s="482">
        <v>766741</v>
      </c>
      <c r="G30" s="483">
        <v>150000</v>
      </c>
      <c r="H30" s="483">
        <v>6439</v>
      </c>
      <c r="I30" s="413">
        <f t="shared" ref="I30:I35" si="4">H30/G30</f>
        <v>4.2926666666666669E-2</v>
      </c>
      <c r="J30" s="413"/>
      <c r="K30" s="413"/>
      <c r="L30" s="413"/>
      <c r="M30" s="389" t="s">
        <v>562</v>
      </c>
      <c r="N30" s="426">
        <v>1</v>
      </c>
      <c r="O30" s="426">
        <v>2</v>
      </c>
    </row>
    <row r="31" spans="1:21" s="484" customFormat="1" ht="45">
      <c r="A31" s="479">
        <v>2</v>
      </c>
      <c r="B31" s="480" t="s">
        <v>16</v>
      </c>
      <c r="C31" s="481" t="s">
        <v>347</v>
      </c>
      <c r="D31" s="481" t="s">
        <v>182</v>
      </c>
      <c r="E31" s="482">
        <v>1742804</v>
      </c>
      <c r="F31" s="482">
        <v>1742804</v>
      </c>
      <c r="G31" s="483">
        <v>350000</v>
      </c>
      <c r="H31" s="483">
        <v>3518</v>
      </c>
      <c r="I31" s="413">
        <f t="shared" si="4"/>
        <v>1.0051428571428572E-2</v>
      </c>
      <c r="J31" s="413"/>
      <c r="K31" s="413"/>
      <c r="L31" s="413"/>
      <c r="M31" s="389" t="s">
        <v>562</v>
      </c>
      <c r="N31" s="426">
        <v>1</v>
      </c>
      <c r="O31" s="426">
        <v>2</v>
      </c>
    </row>
    <row r="32" spans="1:21" s="687" customFormat="1" ht="60">
      <c r="A32" s="680">
        <v>3</v>
      </c>
      <c r="B32" s="681" t="s">
        <v>183</v>
      </c>
      <c r="C32" s="682" t="s">
        <v>347</v>
      </c>
      <c r="D32" s="682" t="s">
        <v>184</v>
      </c>
      <c r="E32" s="683">
        <v>1482346</v>
      </c>
      <c r="F32" s="683">
        <v>1482346</v>
      </c>
      <c r="G32" s="684">
        <v>290000</v>
      </c>
      <c r="H32" s="684">
        <v>4839</v>
      </c>
      <c r="I32" s="685">
        <f t="shared" si="4"/>
        <v>1.6686206896551724E-2</v>
      </c>
      <c r="J32" s="695">
        <f>290000-17000</f>
        <v>273000</v>
      </c>
      <c r="K32" s="685"/>
      <c r="L32" s="685"/>
      <c r="M32" s="686" t="s">
        <v>781</v>
      </c>
      <c r="N32" s="415">
        <v>1</v>
      </c>
      <c r="O32" s="415">
        <v>2</v>
      </c>
      <c r="S32" s="688"/>
      <c r="T32" s="688"/>
    </row>
    <row r="33" spans="1:20" s="475" customFormat="1" ht="45">
      <c r="A33" s="479">
        <v>4</v>
      </c>
      <c r="B33" s="480" t="s">
        <v>17</v>
      </c>
      <c r="C33" s="481" t="s">
        <v>347</v>
      </c>
      <c r="D33" s="481" t="s">
        <v>185</v>
      </c>
      <c r="E33" s="482">
        <v>2109868</v>
      </c>
      <c r="F33" s="482">
        <v>2109868</v>
      </c>
      <c r="G33" s="483">
        <v>450000</v>
      </c>
      <c r="H33" s="483">
        <v>298781</v>
      </c>
      <c r="I33" s="413">
        <f t="shared" si="4"/>
        <v>0.66395777777777776</v>
      </c>
      <c r="J33" s="413"/>
      <c r="K33" s="413"/>
      <c r="L33" s="413"/>
      <c r="M33" s="389" t="s">
        <v>562</v>
      </c>
      <c r="N33" s="426">
        <v>1</v>
      </c>
      <c r="O33" s="426">
        <v>2</v>
      </c>
      <c r="S33" s="476"/>
      <c r="T33" s="476"/>
    </row>
    <row r="34" spans="1:20" s="475" customFormat="1" ht="45">
      <c r="A34" s="479">
        <v>5</v>
      </c>
      <c r="B34" s="480" t="s">
        <v>186</v>
      </c>
      <c r="C34" s="481" t="s">
        <v>347</v>
      </c>
      <c r="D34" s="481" t="s">
        <v>187</v>
      </c>
      <c r="E34" s="482">
        <v>1496000</v>
      </c>
      <c r="F34" s="482">
        <v>1496000</v>
      </c>
      <c r="G34" s="483">
        <v>290000</v>
      </c>
      <c r="H34" s="483">
        <v>1204</v>
      </c>
      <c r="I34" s="413">
        <f t="shared" si="4"/>
        <v>4.1517241379310345E-3</v>
      </c>
      <c r="J34" s="413"/>
      <c r="K34" s="413"/>
      <c r="L34" s="413"/>
      <c r="M34" s="389" t="s">
        <v>562</v>
      </c>
      <c r="N34" s="426">
        <v>1</v>
      </c>
      <c r="O34" s="426">
        <v>2</v>
      </c>
      <c r="S34" s="476"/>
      <c r="T34" s="476"/>
    </row>
    <row r="35" spans="1:20" s="475" customFormat="1" ht="60">
      <c r="A35" s="479">
        <v>6</v>
      </c>
      <c r="B35" s="480" t="s">
        <v>206</v>
      </c>
      <c r="C35" s="481" t="s">
        <v>65</v>
      </c>
      <c r="D35" s="481" t="s">
        <v>207</v>
      </c>
      <c r="E35" s="482">
        <v>1298822</v>
      </c>
      <c r="F35" s="482">
        <v>1084828</v>
      </c>
      <c r="G35" s="483">
        <v>200000</v>
      </c>
      <c r="H35" s="483">
        <v>123884</v>
      </c>
      <c r="I35" s="413">
        <f t="shared" si="4"/>
        <v>0.61941999999999997</v>
      </c>
      <c r="J35" s="413"/>
      <c r="K35" s="413"/>
      <c r="L35" s="413"/>
      <c r="M35" s="389" t="s">
        <v>562</v>
      </c>
      <c r="N35" s="426">
        <v>1</v>
      </c>
      <c r="O35" s="426">
        <v>2</v>
      </c>
      <c r="S35" s="476"/>
      <c r="T35" s="476"/>
    </row>
  </sheetData>
  <autoFilter ref="A9:P28"/>
  <mergeCells count="14">
    <mergeCell ref="H4:H8"/>
    <mergeCell ref="I4:I8"/>
    <mergeCell ref="J4:J8"/>
    <mergeCell ref="M4:M8"/>
    <mergeCell ref="A1:M1"/>
    <mergeCell ref="A3:B3"/>
    <mergeCell ref="H3:M3"/>
    <mergeCell ref="A4:A8"/>
    <mergeCell ref="B4:B8"/>
    <mergeCell ref="C4:C8"/>
    <mergeCell ref="D4:D8"/>
    <mergeCell ref="E4:F7"/>
    <mergeCell ref="G4:G8"/>
    <mergeCell ref="A2:M2"/>
  </mergeCells>
  <printOptions horizontalCentered="1"/>
  <pageMargins left="0" right="0" top="0.35433070866141736" bottom="0.19685039370078741" header="0.31496062992125984" footer="0.31496062992125984"/>
  <pageSetup paperSize="9" scale="86" orientation="landscape" r:id="rId1"/>
  <headerFooter alignWithMargins="0">
    <oddFooter>&amp;C&amp;P</oddFooter>
  </headerFooter>
  <ignoredErrors>
    <ignoredError sqref="I1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F16"/>
  <sheetViews>
    <sheetView tabSelected="1" zoomScale="70" zoomScaleNormal="70" workbookViewId="0">
      <pane xSplit="2" ySplit="5" topLeftCell="C6" activePane="bottomRight" state="frozen"/>
      <selection activeCell="B19" sqref="B19"/>
      <selection pane="topRight" activeCell="B19" sqref="B19"/>
      <selection pane="bottomLeft" activeCell="B19" sqref="B19"/>
      <selection pane="bottomRight" activeCell="F11" sqref="F11"/>
    </sheetView>
  </sheetViews>
  <sheetFormatPr defaultColWidth="9.140625" defaultRowHeight="15.75"/>
  <cols>
    <col min="1" max="1" width="6.140625" style="158" customWidth="1"/>
    <col min="2" max="2" width="53.42578125" style="159" customWidth="1"/>
    <col min="3" max="3" width="16.85546875" style="159" customWidth="1"/>
    <col min="4" max="4" width="28.5703125" style="159" customWidth="1"/>
    <col min="5" max="5" width="12.140625" style="159" customWidth="1"/>
    <col min="6" max="6" width="13.85546875" style="159" customWidth="1"/>
    <col min="7" max="9" width="13.5703125" style="159" customWidth="1"/>
    <col min="10" max="10" width="13.5703125" style="159" hidden="1" customWidth="1"/>
    <col min="11" max="11" width="12.85546875" style="336" customWidth="1"/>
    <col min="12" max="12" width="13.85546875" style="336" customWidth="1"/>
    <col min="13" max="13" width="50.42578125" style="192" customWidth="1"/>
    <col min="14" max="14" width="14.28515625" style="157" customWidth="1"/>
    <col min="15" max="15" width="13.7109375" style="157" customWidth="1"/>
    <col min="16" max="16" width="14.85546875" style="157" customWidth="1"/>
    <col min="17" max="16384" width="9.140625" style="157"/>
  </cols>
  <sheetData>
    <row r="1" spans="1:32" ht="48" customHeight="1">
      <c r="A1" s="1363" t="s">
        <v>763</v>
      </c>
      <c r="B1" s="1363"/>
      <c r="C1" s="1363"/>
      <c r="D1" s="1363"/>
      <c r="E1" s="1363"/>
      <c r="F1" s="1363"/>
      <c r="G1" s="1363"/>
      <c r="H1" s="1363"/>
      <c r="I1" s="1363"/>
      <c r="J1" s="1363"/>
      <c r="K1" s="1363"/>
      <c r="L1" s="1363"/>
      <c r="M1" s="1363"/>
      <c r="N1" s="155"/>
      <c r="O1" s="156"/>
      <c r="P1" s="156"/>
      <c r="Q1" s="156"/>
      <c r="R1" s="156"/>
      <c r="S1" s="156"/>
      <c r="T1" s="156"/>
      <c r="U1" s="156"/>
      <c r="V1" s="156"/>
      <c r="W1" s="156"/>
      <c r="X1" s="156"/>
      <c r="Y1" s="156"/>
      <c r="Z1" s="156"/>
    </row>
    <row r="2" spans="1:32" ht="23.25" customHeight="1">
      <c r="A2" s="1364" t="s">
        <v>1526</v>
      </c>
      <c r="B2" s="1364"/>
      <c r="C2" s="1364"/>
      <c r="D2" s="1364"/>
      <c r="E2" s="1364"/>
      <c r="F2" s="1364"/>
      <c r="G2" s="1364"/>
      <c r="H2" s="1364"/>
      <c r="I2" s="1364"/>
      <c r="J2" s="1364"/>
      <c r="K2" s="1364"/>
      <c r="L2" s="1364"/>
      <c r="M2" s="1364"/>
      <c r="N2" s="155"/>
      <c r="O2" s="156"/>
      <c r="P2" s="156"/>
      <c r="Q2" s="156"/>
      <c r="R2" s="156"/>
      <c r="S2" s="156"/>
      <c r="T2" s="156"/>
      <c r="U2" s="156"/>
      <c r="V2" s="156"/>
      <c r="W2" s="156"/>
      <c r="X2" s="156"/>
      <c r="Y2" s="156"/>
      <c r="Z2" s="156"/>
    </row>
    <row r="3" spans="1:32" ht="18.75" customHeight="1">
      <c r="K3" s="331"/>
      <c r="L3" s="1365" t="s">
        <v>479</v>
      </c>
      <c r="M3" s="1365"/>
      <c r="N3" s="156"/>
      <c r="O3" s="156"/>
      <c r="P3" s="156"/>
      <c r="Q3" s="156"/>
      <c r="R3" s="156"/>
      <c r="S3" s="156"/>
      <c r="T3" s="156"/>
      <c r="U3" s="156"/>
      <c r="V3" s="156"/>
      <c r="W3" s="156"/>
      <c r="X3" s="156"/>
      <c r="Y3" s="156"/>
      <c r="Z3" s="156"/>
    </row>
    <row r="4" spans="1:32" ht="30" customHeight="1">
      <c r="A4" s="1366" t="s">
        <v>0</v>
      </c>
      <c r="B4" s="1367" t="s">
        <v>480</v>
      </c>
      <c r="C4" s="1367" t="s">
        <v>345</v>
      </c>
      <c r="D4" s="1367" t="s">
        <v>481</v>
      </c>
      <c r="E4" s="1367" t="s">
        <v>482</v>
      </c>
      <c r="F4" s="1367"/>
      <c r="G4" s="1367" t="s">
        <v>483</v>
      </c>
      <c r="H4" s="1367" t="s">
        <v>356</v>
      </c>
      <c r="I4" s="1367"/>
      <c r="J4" s="1359" t="s">
        <v>484</v>
      </c>
      <c r="K4" s="1361" t="s">
        <v>485</v>
      </c>
      <c r="L4" s="1361" t="s">
        <v>486</v>
      </c>
      <c r="M4" s="1362" t="s">
        <v>359</v>
      </c>
      <c r="N4" s="160"/>
      <c r="O4" s="160"/>
      <c r="P4" s="160"/>
      <c r="Q4" s="160"/>
      <c r="R4" s="160"/>
      <c r="S4" s="156"/>
      <c r="T4" s="156"/>
      <c r="U4" s="156"/>
      <c r="V4" s="156"/>
      <c r="W4" s="156"/>
      <c r="X4" s="156"/>
      <c r="Y4" s="156"/>
      <c r="Z4" s="156"/>
    </row>
    <row r="5" spans="1:32" ht="40.5" customHeight="1">
      <c r="A5" s="1366"/>
      <c r="B5" s="1367"/>
      <c r="C5" s="1367"/>
      <c r="D5" s="1367"/>
      <c r="E5" s="161" t="s">
        <v>361</v>
      </c>
      <c r="F5" s="161" t="s">
        <v>362</v>
      </c>
      <c r="G5" s="1367"/>
      <c r="H5" s="161" t="s">
        <v>361</v>
      </c>
      <c r="I5" s="161" t="s">
        <v>364</v>
      </c>
      <c r="J5" s="1360"/>
      <c r="K5" s="1361"/>
      <c r="L5" s="1361"/>
      <c r="M5" s="1362"/>
      <c r="N5" s="160"/>
      <c r="O5" s="162"/>
      <c r="P5" s="162"/>
      <c r="Q5" s="160"/>
      <c r="R5" s="160"/>
      <c r="S5" s="156"/>
      <c r="T5" s="156"/>
      <c r="U5" s="156"/>
      <c r="V5" s="156"/>
      <c r="W5" s="156"/>
      <c r="X5" s="156"/>
      <c r="Y5" s="156"/>
      <c r="Z5" s="156"/>
    </row>
    <row r="6" spans="1:32" s="156" customFormat="1" ht="31.5" customHeight="1">
      <c r="A6" s="163"/>
      <c r="B6" s="161" t="s">
        <v>361</v>
      </c>
      <c r="C6" s="161"/>
      <c r="D6" s="161"/>
      <c r="E6" s="164"/>
      <c r="F6" s="165">
        <f>SUBTOTAL(9,F11:F14)</f>
        <v>10643166</v>
      </c>
      <c r="G6" s="165">
        <f>SUBTOTAL(9,G7:G14)</f>
        <v>2279556</v>
      </c>
      <c r="H6" s="165"/>
      <c r="I6" s="165"/>
      <c r="J6" s="165"/>
      <c r="K6" s="332">
        <f>SUBTOTAL(9,K7:K15)</f>
        <v>2527033</v>
      </c>
      <c r="L6" s="332">
        <f>SUBTOTAL(9,L7:L15)</f>
        <v>48729</v>
      </c>
      <c r="M6" s="166"/>
      <c r="N6" s="167"/>
      <c r="O6" s="168"/>
      <c r="P6" s="168"/>
      <c r="Q6" s="167"/>
      <c r="R6" s="167"/>
      <c r="S6" s="167"/>
      <c r="T6" s="167"/>
      <c r="U6" s="167"/>
      <c r="V6" s="167"/>
      <c r="W6" s="167"/>
      <c r="X6" s="167"/>
    </row>
    <row r="7" spans="1:32" s="173" customFormat="1" ht="42" customHeight="1">
      <c r="A7" s="169" t="s">
        <v>78</v>
      </c>
      <c r="B7" s="170" t="s">
        <v>487</v>
      </c>
      <c r="C7" s="170"/>
      <c r="D7" s="170"/>
      <c r="E7" s="170"/>
      <c r="F7" s="170"/>
      <c r="G7" s="170"/>
      <c r="H7" s="170"/>
      <c r="I7" s="170"/>
      <c r="J7" s="170"/>
      <c r="K7" s="333">
        <v>10348</v>
      </c>
      <c r="L7" s="334"/>
      <c r="M7" s="171" t="s">
        <v>488</v>
      </c>
      <c r="N7" s="172"/>
      <c r="O7" s="172"/>
      <c r="P7" s="172"/>
      <c r="Q7" s="172"/>
      <c r="R7" s="172"/>
      <c r="S7" s="172"/>
      <c r="T7" s="172"/>
      <c r="U7" s="172"/>
      <c r="V7" s="172"/>
      <c r="W7" s="172"/>
      <c r="X7" s="172"/>
      <c r="Y7" s="172"/>
      <c r="Z7" s="172"/>
      <c r="AA7" s="172"/>
      <c r="AB7" s="172"/>
      <c r="AC7" s="172"/>
      <c r="AD7" s="172"/>
      <c r="AE7" s="172"/>
      <c r="AF7" s="172"/>
    </row>
    <row r="8" spans="1:32" s="173" customFormat="1" ht="61.5" customHeight="1">
      <c r="A8" s="169" t="s">
        <v>79</v>
      </c>
      <c r="B8" s="170" t="s">
        <v>489</v>
      </c>
      <c r="C8" s="170"/>
      <c r="D8" s="170"/>
      <c r="E8" s="170"/>
      <c r="F8" s="170"/>
      <c r="G8" s="165">
        <f>SUBTOTAL(9,G9:G9)</f>
        <v>29556</v>
      </c>
      <c r="H8" s="165"/>
      <c r="I8" s="165"/>
      <c r="J8" s="165"/>
      <c r="K8" s="332">
        <f>SUBTOTAL(9,K9:K10)</f>
        <v>5000</v>
      </c>
      <c r="L8" s="332">
        <f>SUBTOTAL(9,L9:L10)</f>
        <v>24556</v>
      </c>
      <c r="M8" s="174"/>
      <c r="N8" s="172"/>
      <c r="O8" s="172"/>
      <c r="P8" s="172"/>
      <c r="Q8" s="172"/>
      <c r="R8" s="172"/>
      <c r="S8" s="172"/>
      <c r="T8" s="172"/>
      <c r="U8" s="172"/>
      <c r="V8" s="172"/>
      <c r="W8" s="172"/>
      <c r="X8" s="172"/>
      <c r="Y8" s="172"/>
      <c r="Z8" s="172"/>
      <c r="AA8" s="172"/>
      <c r="AB8" s="172"/>
      <c r="AC8" s="172"/>
      <c r="AD8" s="172"/>
      <c r="AE8" s="172"/>
      <c r="AF8" s="172"/>
    </row>
    <row r="9" spans="1:32" s="181" customFormat="1" ht="71.25" customHeight="1">
      <c r="A9" s="175">
        <v>1</v>
      </c>
      <c r="B9" s="176" t="s">
        <v>371</v>
      </c>
      <c r="C9" s="177"/>
      <c r="D9" s="177"/>
      <c r="E9" s="177"/>
      <c r="F9" s="177"/>
      <c r="G9" s="178">
        <v>29556</v>
      </c>
      <c r="H9" s="178"/>
      <c r="I9" s="178"/>
      <c r="J9" s="178"/>
      <c r="K9" s="335">
        <v>5000</v>
      </c>
      <c r="L9" s="335">
        <f>G9-K9</f>
        <v>24556</v>
      </c>
      <c r="M9" s="179"/>
      <c r="N9" s="180"/>
      <c r="O9" s="180"/>
      <c r="P9" s="180"/>
      <c r="Q9" s="180"/>
      <c r="R9" s="180"/>
      <c r="S9" s="180"/>
      <c r="T9" s="180"/>
      <c r="U9" s="180"/>
      <c r="V9" s="180"/>
      <c r="W9" s="180"/>
      <c r="X9" s="180"/>
      <c r="Y9" s="180"/>
      <c r="Z9" s="180"/>
      <c r="AA9" s="180"/>
      <c r="AB9" s="180"/>
      <c r="AC9" s="180"/>
      <c r="AD9" s="180"/>
      <c r="AE9" s="180"/>
      <c r="AF9" s="180"/>
    </row>
    <row r="10" spans="1:32" s="181" customFormat="1" ht="16.5">
      <c r="A10" s="175"/>
      <c r="B10" s="176"/>
      <c r="C10" s="177"/>
      <c r="D10" s="177"/>
      <c r="E10" s="177"/>
      <c r="F10" s="177"/>
      <c r="G10" s="178"/>
      <c r="H10" s="178"/>
      <c r="I10" s="178"/>
      <c r="J10" s="178"/>
      <c r="K10" s="335"/>
      <c r="L10" s="335"/>
      <c r="M10" s="171"/>
      <c r="N10" s="180"/>
      <c r="O10" s="180"/>
      <c r="P10" s="180"/>
      <c r="Q10" s="180"/>
      <c r="R10" s="180"/>
      <c r="S10" s="180"/>
      <c r="T10" s="180"/>
      <c r="U10" s="180"/>
      <c r="V10" s="180"/>
      <c r="W10" s="180"/>
      <c r="X10" s="180"/>
      <c r="Y10" s="180"/>
      <c r="Z10" s="180"/>
      <c r="AA10" s="180"/>
      <c r="AB10" s="180"/>
      <c r="AC10" s="180"/>
      <c r="AD10" s="180"/>
      <c r="AE10" s="180"/>
      <c r="AF10" s="180"/>
    </row>
    <row r="11" spans="1:32" s="186" customFormat="1" ht="94.5" customHeight="1">
      <c r="A11" s="182" t="s">
        <v>110</v>
      </c>
      <c r="B11" s="170" t="s">
        <v>780</v>
      </c>
      <c r="C11" s="183"/>
      <c r="D11" s="183"/>
      <c r="E11" s="184"/>
      <c r="F11" s="184"/>
      <c r="G11" s="165"/>
      <c r="H11" s="165"/>
      <c r="I11" s="165"/>
      <c r="J11" s="165"/>
      <c r="K11" s="165">
        <f>SUBTOTAL(9,K12:K15)</f>
        <v>2511685</v>
      </c>
      <c r="L11" s="165">
        <f>SUBTOTAL(9,L12:L15)</f>
        <v>24173</v>
      </c>
      <c r="M11" s="185"/>
    </row>
    <row r="12" spans="1:32" s="186" customFormat="1" ht="86.25" customHeight="1">
      <c r="A12" s="187">
        <v>1</v>
      </c>
      <c r="B12" s="177" t="s">
        <v>490</v>
      </c>
      <c r="C12" s="188" t="s">
        <v>491</v>
      </c>
      <c r="D12" s="183"/>
      <c r="E12" s="189">
        <v>9781264</v>
      </c>
      <c r="F12" s="189">
        <f>E12</f>
        <v>9781264</v>
      </c>
      <c r="G12" s="190">
        <v>2020000</v>
      </c>
      <c r="H12" s="190">
        <v>4142</v>
      </c>
      <c r="I12" s="190" t="s">
        <v>492</v>
      </c>
      <c r="J12" s="190"/>
      <c r="K12" s="190">
        <f>G12-H12</f>
        <v>2015858</v>
      </c>
      <c r="L12" s="165"/>
      <c r="M12" s="179" t="s">
        <v>493</v>
      </c>
    </row>
    <row r="13" spans="1:32" s="186" customFormat="1" ht="86.25" customHeight="1">
      <c r="A13" s="187">
        <v>2</v>
      </c>
      <c r="B13" s="177" t="s">
        <v>494</v>
      </c>
      <c r="C13" s="1143" t="s">
        <v>3</v>
      </c>
      <c r="D13" s="191" t="s">
        <v>136</v>
      </c>
      <c r="E13" s="189">
        <v>790765</v>
      </c>
      <c r="F13" s="189">
        <f>E13</f>
        <v>790765</v>
      </c>
      <c r="G13" s="190">
        <v>200000</v>
      </c>
      <c r="H13" s="190">
        <v>200000</v>
      </c>
      <c r="I13" s="190">
        <v>195000</v>
      </c>
      <c r="J13" s="190">
        <v>194000</v>
      </c>
      <c r="K13" s="190">
        <v>194000</v>
      </c>
      <c r="L13" s="190">
        <v>6000</v>
      </c>
      <c r="M13" s="179" t="s">
        <v>495</v>
      </c>
    </row>
    <row r="14" spans="1:32" s="186" customFormat="1" ht="85.5" customHeight="1">
      <c r="A14" s="187">
        <v>3</v>
      </c>
      <c r="B14" s="177" t="s">
        <v>108</v>
      </c>
      <c r="C14" s="1143" t="s">
        <v>496</v>
      </c>
      <c r="D14" s="191" t="s">
        <v>109</v>
      </c>
      <c r="E14" s="189">
        <v>71137</v>
      </c>
      <c r="F14" s="189">
        <f>E14</f>
        <v>71137</v>
      </c>
      <c r="G14" s="190">
        <v>30000</v>
      </c>
      <c r="H14" s="190">
        <v>28173</v>
      </c>
      <c r="I14" s="190">
        <v>27000</v>
      </c>
      <c r="J14" s="190">
        <v>27000</v>
      </c>
      <c r="K14" s="190">
        <f>G14-N14</f>
        <v>28827</v>
      </c>
      <c r="L14" s="190">
        <f>G14-K14</f>
        <v>1173</v>
      </c>
      <c r="M14" s="179" t="s">
        <v>497</v>
      </c>
      <c r="N14" s="186">
        <v>1173</v>
      </c>
    </row>
    <row r="15" spans="1:32" s="186" customFormat="1" ht="81" customHeight="1">
      <c r="A15" s="1144">
        <v>4</v>
      </c>
      <c r="B15" s="1145" t="s">
        <v>183</v>
      </c>
      <c r="C15" s="1146" t="s">
        <v>747</v>
      </c>
      <c r="D15" s="1147" t="s">
        <v>184</v>
      </c>
      <c r="E15" s="1148">
        <v>1482346</v>
      </c>
      <c r="F15" s="1148">
        <v>1482346</v>
      </c>
      <c r="G15" s="1149">
        <v>290000</v>
      </c>
      <c r="H15" s="1149">
        <v>290000</v>
      </c>
      <c r="I15" s="1149">
        <v>290000</v>
      </c>
      <c r="J15" s="1149"/>
      <c r="K15" s="1149">
        <v>273000</v>
      </c>
      <c r="L15" s="1149">
        <f>I15-K15</f>
        <v>17000</v>
      </c>
      <c r="M15" s="179" t="s">
        <v>1382</v>
      </c>
    </row>
    <row r="16" spans="1:32" s="193" customFormat="1" ht="21.75" customHeight="1">
      <c r="A16" s="158"/>
      <c r="B16" s="159"/>
      <c r="C16" s="159"/>
      <c r="D16" s="159"/>
      <c r="E16" s="159"/>
      <c r="F16" s="159"/>
      <c r="G16" s="159"/>
      <c r="H16" s="159"/>
      <c r="I16" s="159"/>
      <c r="J16" s="159"/>
      <c r="K16" s="336"/>
      <c r="L16" s="336"/>
      <c r="M16" s="192"/>
      <c r="N16" s="157"/>
      <c r="O16" s="157"/>
      <c r="P16" s="157"/>
      <c r="Q16" s="157"/>
      <c r="R16" s="157"/>
      <c r="S16" s="157"/>
      <c r="T16" s="157"/>
      <c r="U16" s="157"/>
      <c r="V16" s="157"/>
      <c r="W16" s="157"/>
      <c r="X16" s="157"/>
      <c r="Y16" s="157"/>
      <c r="Z16" s="157"/>
      <c r="AA16" s="157"/>
      <c r="AB16" s="157"/>
      <c r="AC16" s="157"/>
      <c r="AD16" s="157"/>
      <c r="AE16" s="157"/>
      <c r="AF16" s="157"/>
    </row>
  </sheetData>
  <mergeCells count="14">
    <mergeCell ref="J4:J5"/>
    <mergeCell ref="K4:K5"/>
    <mergeCell ref="L4:L5"/>
    <mergeCell ref="M4:M5"/>
    <mergeCell ref="A1:M1"/>
    <mergeCell ref="A2:M2"/>
    <mergeCell ref="L3:M3"/>
    <mergeCell ref="A4:A5"/>
    <mergeCell ref="B4:B5"/>
    <mergeCell ref="C4:C5"/>
    <mergeCell ref="D4:D5"/>
    <mergeCell ref="E4:F4"/>
    <mergeCell ref="G4:G5"/>
    <mergeCell ref="H4:I4"/>
  </mergeCells>
  <pageMargins left="0.19685039370078741" right="0.15748031496062992" top="0.31496062992125984" bottom="0.23622047244094491" header="0.31496062992125984" footer="0.19685039370078741"/>
  <pageSetup paperSize="9"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204"/>
  <sheetViews>
    <sheetView showZeros="0" zoomScale="70" zoomScaleNormal="70" zoomScaleSheetLayoutView="85" workbookViewId="0">
      <pane xSplit="2" ySplit="9" topLeftCell="C13" activePane="bottomRight" state="frozen"/>
      <selection activeCell="D13" sqref="D13"/>
      <selection pane="topRight" activeCell="D13" sqref="D13"/>
      <selection pane="bottomLeft" activeCell="D13" sqref="D13"/>
      <selection pane="bottomRight" activeCell="A3" sqref="A3:L3"/>
    </sheetView>
  </sheetViews>
  <sheetFormatPr defaultColWidth="9.28515625" defaultRowHeight="20.25"/>
  <cols>
    <col min="1" max="1" width="5.5703125" style="224" customWidth="1"/>
    <col min="2" max="2" width="46" style="244" customWidth="1"/>
    <col min="3" max="3" width="19.28515625" style="226" customWidth="1"/>
    <col min="4" max="4" width="25.7109375" style="226" customWidth="1"/>
    <col min="5" max="5" width="14.7109375" style="228" customWidth="1"/>
    <col min="6" max="6" width="13.42578125" style="228" hidden="1" customWidth="1"/>
    <col min="7" max="7" width="16.140625" style="228" customWidth="1"/>
    <col min="8" max="8" width="15.5703125" style="228" customWidth="1"/>
    <col min="9" max="9" width="17.42578125" style="227" customWidth="1"/>
    <col min="10" max="10" width="12.140625" style="227" hidden="1" customWidth="1"/>
    <col min="11" max="11" width="33.140625" style="226" hidden="1" customWidth="1"/>
    <col min="12" max="12" width="68.42578125" style="217" customWidth="1"/>
    <col min="13" max="13" width="16.140625" style="195" customWidth="1"/>
    <col min="14" max="14" width="12.7109375" style="195" bestFit="1" customWidth="1"/>
    <col min="15" max="15" width="10.28515625" style="195" bestFit="1" customWidth="1"/>
    <col min="16" max="16" width="48.5703125" style="195" bestFit="1" customWidth="1"/>
    <col min="17" max="16384" width="9.28515625" style="195"/>
  </cols>
  <sheetData>
    <row r="1" spans="1:18" s="194" customFormat="1">
      <c r="A1" s="1369" t="s">
        <v>764</v>
      </c>
      <c r="B1" s="1369"/>
      <c r="C1" s="1369"/>
      <c r="D1" s="1369"/>
      <c r="E1" s="1369"/>
      <c r="F1" s="1369"/>
      <c r="G1" s="1369"/>
      <c r="H1" s="1369"/>
      <c r="I1" s="1369"/>
      <c r="J1" s="1369"/>
      <c r="K1" s="1369"/>
      <c r="L1" s="1369"/>
    </row>
    <row r="2" spans="1:18" ht="32.25" customHeight="1">
      <c r="A2" s="1370" t="s">
        <v>498</v>
      </c>
      <c r="B2" s="1370"/>
      <c r="C2" s="1370"/>
      <c r="D2" s="1370"/>
      <c r="E2" s="1370"/>
      <c r="F2" s="1370"/>
      <c r="G2" s="1370"/>
      <c r="H2" s="1370"/>
      <c r="I2" s="1370"/>
      <c r="J2" s="1370"/>
      <c r="K2" s="1370"/>
      <c r="L2" s="1370"/>
      <c r="M2" s="308">
        <f>'B1 DC GIAM TH'!K6-'B2 BS VON 11.2019'!I10</f>
        <v>1430898.3930000002</v>
      </c>
    </row>
    <row r="3" spans="1:18" ht="24.75" customHeight="1">
      <c r="A3" s="1371" t="str">
        <f>'B1 DC GIAM TH'!A2:M2</f>
        <v>(Kèm theo Nghị quyết số 267/2020/NQ-HĐND ngày 09/7/2020 của HĐND tỉnh Quảng Ninh)</v>
      </c>
      <c r="B3" s="1371"/>
      <c r="C3" s="1371"/>
      <c r="D3" s="1371"/>
      <c r="E3" s="1371"/>
      <c r="F3" s="1371"/>
      <c r="G3" s="1371"/>
      <c r="H3" s="1371"/>
      <c r="I3" s="1371"/>
      <c r="J3" s="1371"/>
      <c r="K3" s="1371"/>
      <c r="L3" s="1371"/>
    </row>
    <row r="4" spans="1:18" ht="35.25" customHeight="1">
      <c r="A4" s="1372" t="s">
        <v>479</v>
      </c>
      <c r="B4" s="1372"/>
      <c r="C4" s="1372"/>
      <c r="D4" s="1372"/>
      <c r="E4" s="1372"/>
      <c r="F4" s="1372"/>
      <c r="G4" s="1372"/>
      <c r="H4" s="1372"/>
      <c r="I4" s="1372"/>
      <c r="J4" s="1372"/>
      <c r="K4" s="1372"/>
      <c r="L4" s="1372"/>
    </row>
    <row r="5" spans="1:18" s="196" customFormat="1" ht="27.75" customHeight="1">
      <c r="A5" s="1373" t="s">
        <v>499</v>
      </c>
      <c r="B5" s="1368" t="s">
        <v>353</v>
      </c>
      <c r="C5" s="1368" t="s">
        <v>345</v>
      </c>
      <c r="D5" s="1368" t="s">
        <v>481</v>
      </c>
      <c r="E5" s="1368"/>
      <c r="F5" s="1368"/>
      <c r="G5" s="1368"/>
      <c r="H5" s="1368" t="s">
        <v>500</v>
      </c>
      <c r="I5" s="1368" t="s">
        <v>1530</v>
      </c>
      <c r="J5" s="1368" t="s">
        <v>501</v>
      </c>
      <c r="K5" s="1368" t="s">
        <v>502</v>
      </c>
      <c r="L5" s="1368" t="s">
        <v>359</v>
      </c>
    </row>
    <row r="6" spans="1:18" s="196" customFormat="1" ht="18.75">
      <c r="A6" s="1373"/>
      <c r="B6" s="1368"/>
      <c r="C6" s="1368"/>
      <c r="D6" s="1368" t="s">
        <v>481</v>
      </c>
      <c r="E6" s="1368" t="s">
        <v>503</v>
      </c>
      <c r="F6" s="1368"/>
      <c r="G6" s="1368"/>
      <c r="H6" s="1368"/>
      <c r="I6" s="1368"/>
      <c r="J6" s="1368"/>
      <c r="K6" s="1368"/>
      <c r="L6" s="1368"/>
    </row>
    <row r="7" spans="1:18" s="196" customFormat="1" ht="21.75" customHeight="1">
      <c r="A7" s="1373"/>
      <c r="B7" s="1368"/>
      <c r="C7" s="1368"/>
      <c r="D7" s="1368"/>
      <c r="E7" s="1368" t="s">
        <v>361</v>
      </c>
      <c r="F7" s="1368" t="s">
        <v>504</v>
      </c>
      <c r="G7" s="1368"/>
      <c r="H7" s="1368"/>
      <c r="I7" s="1368"/>
      <c r="J7" s="1368"/>
      <c r="K7" s="1368"/>
      <c r="L7" s="1368"/>
    </row>
    <row r="8" spans="1:18" s="196" customFormat="1" ht="25.5" customHeight="1">
      <c r="A8" s="1373"/>
      <c r="B8" s="1368"/>
      <c r="C8" s="1368"/>
      <c r="D8" s="1368"/>
      <c r="E8" s="1368"/>
      <c r="F8" s="1023" t="s">
        <v>505</v>
      </c>
      <c r="G8" s="1023" t="s">
        <v>506</v>
      </c>
      <c r="H8" s="1368"/>
      <c r="I8" s="1368"/>
      <c r="J8" s="1368"/>
      <c r="K8" s="1368"/>
      <c r="L8" s="1368"/>
    </row>
    <row r="9" spans="1:18" s="202" customFormat="1" ht="18.75" hidden="1">
      <c r="A9" s="198"/>
      <c r="B9" s="199"/>
      <c r="C9" s="198"/>
      <c r="D9" s="199"/>
      <c r="E9" s="198"/>
      <c r="F9" s="199"/>
      <c r="G9" s="198"/>
      <c r="H9" s="198"/>
      <c r="I9" s="200"/>
      <c r="J9" s="200"/>
      <c r="K9" s="201"/>
      <c r="L9" s="201"/>
    </row>
    <row r="10" spans="1:18" s="206" customFormat="1" ht="33" customHeight="1">
      <c r="A10" s="203"/>
      <c r="B10" s="201" t="s">
        <v>365</v>
      </c>
      <c r="C10" s="201"/>
      <c r="D10" s="201"/>
      <c r="E10" s="204">
        <f>SUBTOTAL(9,E29:E29)</f>
        <v>0</v>
      </c>
      <c r="F10" s="204">
        <f>SUBTOTAL(9,F29:F29)</f>
        <v>0</v>
      </c>
      <c r="G10" s="204">
        <f>SUBTOTAL(9,G29:G29)</f>
        <v>0</v>
      </c>
      <c r="H10" s="204">
        <f>SUBTOTAL(9,H12:H29)</f>
        <v>4009457</v>
      </c>
      <c r="I10" s="204">
        <f>SUBTOTAL(9,I12:I29)</f>
        <v>1096134.6069999998</v>
      </c>
      <c r="J10" s="204"/>
      <c r="K10" s="201"/>
      <c r="L10" s="205"/>
      <c r="M10" s="206">
        <v>1049285</v>
      </c>
      <c r="N10" s="206">
        <f>M10-I10</f>
        <v>-46849.606999999844</v>
      </c>
    </row>
    <row r="11" spans="1:18" s="206" customFormat="1" ht="27" customHeight="1">
      <c r="A11" s="203" t="s">
        <v>78</v>
      </c>
      <c r="B11" s="207" t="s">
        <v>350</v>
      </c>
      <c r="C11" s="201"/>
      <c r="D11" s="201"/>
      <c r="E11" s="204"/>
      <c r="F11" s="204"/>
      <c r="G11" s="204"/>
      <c r="H11" s="204">
        <f>SUBTOTAL(9,H12:H12)</f>
        <v>204336</v>
      </c>
      <c r="I11" s="204">
        <f>SUBTOTAL(9,I12:I12)</f>
        <v>93062</v>
      </c>
      <c r="J11" s="204"/>
      <c r="K11" s="201"/>
      <c r="L11" s="205"/>
    </row>
    <row r="12" spans="1:18" s="206" customFormat="1" ht="87.75" customHeight="1">
      <c r="A12" s="208">
        <v>1</v>
      </c>
      <c r="B12" s="209" t="s">
        <v>289</v>
      </c>
      <c r="C12" s="210" t="s">
        <v>38</v>
      </c>
      <c r="D12" s="211" t="s">
        <v>290</v>
      </c>
      <c r="E12" s="200">
        <v>861404</v>
      </c>
      <c r="F12" s="205"/>
      <c r="G12" s="200">
        <v>506274</v>
      </c>
      <c r="H12" s="212">
        <v>204336</v>
      </c>
      <c r="I12" s="212">
        <v>93062</v>
      </c>
      <c r="J12" s="204"/>
      <c r="K12" s="201"/>
      <c r="L12" s="262" t="s">
        <v>521</v>
      </c>
      <c r="M12" s="206">
        <v>297398</v>
      </c>
      <c r="N12" s="206">
        <f>M12-H12</f>
        <v>93062</v>
      </c>
      <c r="P12" s="206">
        <f>204458+92940</f>
        <v>297398</v>
      </c>
    </row>
    <row r="13" spans="1:18" s="206" customFormat="1" ht="18.75">
      <c r="A13" s="287"/>
      <c r="B13" s="274"/>
      <c r="C13" s="288"/>
      <c r="D13" s="289"/>
      <c r="E13" s="290"/>
      <c r="F13" s="291"/>
      <c r="G13" s="290"/>
      <c r="H13" s="292"/>
      <c r="I13" s="292"/>
      <c r="J13" s="293"/>
      <c r="K13" s="294"/>
      <c r="L13" s="312"/>
    </row>
    <row r="14" spans="1:18" s="206" customFormat="1" ht="27" customHeight="1">
      <c r="A14" s="295" t="s">
        <v>79</v>
      </c>
      <c r="B14" s="300" t="s">
        <v>451</v>
      </c>
      <c r="C14" s="296"/>
      <c r="D14" s="297"/>
      <c r="E14" s="298"/>
      <c r="F14" s="291"/>
      <c r="G14" s="298"/>
      <c r="H14" s="204">
        <f>SUBTOTAL(9,H15:H17)</f>
        <v>50000</v>
      </c>
      <c r="I14" s="204">
        <f>SUBTOTAL(9,I15:I17)</f>
        <v>84473</v>
      </c>
      <c r="J14" s="293"/>
      <c r="K14" s="294"/>
      <c r="L14" s="314"/>
    </row>
    <row r="15" spans="1:18" s="206" customFormat="1" ht="96.75" customHeight="1">
      <c r="A15" s="287">
        <v>1</v>
      </c>
      <c r="B15" s="274" t="s">
        <v>452</v>
      </c>
      <c r="C15" s="288" t="s">
        <v>453</v>
      </c>
      <c r="D15" s="289" t="s">
        <v>454</v>
      </c>
      <c r="E15" s="290">
        <v>197821</v>
      </c>
      <c r="F15" s="291"/>
      <c r="G15" s="290">
        <v>29673.149999999998</v>
      </c>
      <c r="H15" s="292">
        <v>50000</v>
      </c>
      <c r="I15" s="292">
        <v>50000</v>
      </c>
      <c r="J15" s="293"/>
      <c r="K15" s="294"/>
      <c r="L15" s="312" t="s">
        <v>541</v>
      </c>
    </row>
    <row r="16" spans="1:18" s="304" customFormat="1" ht="78.75" customHeight="1">
      <c r="A16" s="287">
        <v>2</v>
      </c>
      <c r="B16" s="305" t="s">
        <v>455</v>
      </c>
      <c r="C16" s="275" t="s">
        <v>456</v>
      </c>
      <c r="D16" s="275" t="s">
        <v>457</v>
      </c>
      <c r="E16" s="292">
        <v>336267</v>
      </c>
      <c r="F16" s="292"/>
      <c r="G16" s="292"/>
      <c r="H16" s="292"/>
      <c r="I16" s="292">
        <v>34473</v>
      </c>
      <c r="J16" s="292"/>
      <c r="K16" s="292"/>
      <c r="L16" s="312" t="s">
        <v>542</v>
      </c>
      <c r="M16" s="221"/>
      <c r="N16" s="301"/>
      <c r="O16" s="302"/>
      <c r="P16" s="221"/>
      <c r="Q16" s="303"/>
      <c r="R16" s="303"/>
    </row>
    <row r="17" spans="1:17" s="206" customFormat="1" ht="18.75">
      <c r="A17" s="287"/>
      <c r="B17" s="274"/>
      <c r="C17" s="288"/>
      <c r="D17" s="289"/>
      <c r="E17" s="290"/>
      <c r="F17" s="291"/>
      <c r="G17" s="290"/>
      <c r="H17" s="292"/>
      <c r="I17" s="292"/>
      <c r="J17" s="293"/>
      <c r="K17" s="294"/>
      <c r="L17" s="312"/>
    </row>
    <row r="18" spans="1:17" s="206" customFormat="1" ht="36" customHeight="1">
      <c r="A18" s="295" t="s">
        <v>110</v>
      </c>
      <c r="B18" s="300" t="s">
        <v>535</v>
      </c>
      <c r="C18" s="296"/>
      <c r="D18" s="297"/>
      <c r="E18" s="298"/>
      <c r="F18" s="291"/>
      <c r="G18" s="298"/>
      <c r="H18" s="204">
        <f>SUBTOTAL(9,H19:H21)</f>
        <v>2982407</v>
      </c>
      <c r="I18" s="204">
        <f>SUBTOTAL(9,I19:I21)</f>
        <v>47299.607000000004</v>
      </c>
      <c r="J18" s="293"/>
      <c r="K18" s="294"/>
      <c r="L18" s="314"/>
    </row>
    <row r="19" spans="1:17" s="285" customFormat="1" ht="187.5">
      <c r="A19" s="278">
        <v>1</v>
      </c>
      <c r="B19" s="299" t="s">
        <v>1532</v>
      </c>
      <c r="C19" s="345" t="s">
        <v>522</v>
      </c>
      <c r="D19" s="279" t="s">
        <v>461</v>
      </c>
      <c r="E19" s="280">
        <v>6416034</v>
      </c>
      <c r="F19" s="281"/>
      <c r="G19" s="280">
        <v>6299371</v>
      </c>
      <c r="H19" s="282">
        <v>2974907</v>
      </c>
      <c r="I19" s="1292">
        <f>'B7 PA PHAN BO, DIEU HOA'!L17</f>
        <v>46500</v>
      </c>
      <c r="J19" s="283"/>
      <c r="K19" s="284"/>
      <c r="L19" s="892" t="s">
        <v>462</v>
      </c>
      <c r="O19" s="285">
        <v>3950</v>
      </c>
      <c r="Q19" s="286"/>
    </row>
    <row r="20" spans="1:17" s="285" customFormat="1" ht="93.75">
      <c r="A20" s="690">
        <v>2</v>
      </c>
      <c r="B20" s="299" t="s">
        <v>782</v>
      </c>
      <c r="C20" s="345" t="s">
        <v>436</v>
      </c>
      <c r="D20" s="279" t="s">
        <v>783</v>
      </c>
      <c r="E20" s="280">
        <v>13678</v>
      </c>
      <c r="F20" s="281"/>
      <c r="G20" s="280">
        <v>7500</v>
      </c>
      <c r="H20" s="282">
        <v>7500</v>
      </c>
      <c r="I20" s="689">
        <v>799.60699999999997</v>
      </c>
      <c r="J20" s="1138"/>
      <c r="K20" s="284"/>
      <c r="L20" s="1139" t="s">
        <v>1476</v>
      </c>
      <c r="N20" s="285">
        <f>7427915+799607</f>
        <v>8227522</v>
      </c>
      <c r="Q20" s="286"/>
    </row>
    <row r="21" spans="1:17" s="206" customFormat="1" ht="18.75">
      <c r="A21" s="287"/>
      <c r="B21" s="274"/>
      <c r="C21" s="288"/>
      <c r="D21" s="289"/>
      <c r="E21" s="290"/>
      <c r="F21" s="291"/>
      <c r="G21" s="290"/>
      <c r="H21" s="292"/>
      <c r="I21" s="292"/>
      <c r="J21" s="293"/>
      <c r="K21" s="294"/>
      <c r="L21" s="312"/>
    </row>
    <row r="22" spans="1:17" s="206" customFormat="1" ht="56.25">
      <c r="A22" s="203" t="s">
        <v>111</v>
      </c>
      <c r="B22" s="307" t="s">
        <v>463</v>
      </c>
      <c r="C22" s="201"/>
      <c r="D22" s="201"/>
      <c r="E22" s="204"/>
      <c r="F22" s="204"/>
      <c r="G22" s="204"/>
      <c r="H22" s="204">
        <f>SUBTOTAL(9,H23:H25)</f>
        <v>320000</v>
      </c>
      <c r="I22" s="204">
        <f>SUBTOTAL(9,I23:I25)</f>
        <v>770000</v>
      </c>
      <c r="J22" s="204"/>
      <c r="K22" s="201"/>
      <c r="L22" s="205"/>
    </row>
    <row r="23" spans="1:17" s="217" customFormat="1" ht="93.75">
      <c r="A23" s="213" t="s">
        <v>507</v>
      </c>
      <c r="B23" s="209" t="s">
        <v>206</v>
      </c>
      <c r="C23" s="199" t="s">
        <v>464</v>
      </c>
      <c r="D23" s="198" t="s">
        <v>207</v>
      </c>
      <c r="E23" s="214">
        <v>1298822</v>
      </c>
      <c r="F23" s="215"/>
      <c r="G23" s="214">
        <v>1084828</v>
      </c>
      <c r="H23" s="216">
        <v>200000</v>
      </c>
      <c r="I23" s="1140">
        <f>'B7 PA PHAN BO, DIEU HOA'!L30</f>
        <v>650000</v>
      </c>
      <c r="J23" s="216"/>
      <c r="K23" s="199"/>
      <c r="L23" s="262" t="s">
        <v>1453</v>
      </c>
    </row>
    <row r="24" spans="1:17" s="217" customFormat="1" ht="93.75">
      <c r="A24" s="208">
        <v>2</v>
      </c>
      <c r="B24" s="209" t="s">
        <v>259</v>
      </c>
      <c r="C24" s="199" t="s">
        <v>465</v>
      </c>
      <c r="D24" s="198" t="s">
        <v>260</v>
      </c>
      <c r="E24" s="218">
        <v>429709</v>
      </c>
      <c r="F24" s="219"/>
      <c r="G24" s="218">
        <v>260157</v>
      </c>
      <c r="H24" s="216">
        <v>120000</v>
      </c>
      <c r="I24" s="1141">
        <f>'B7 PA PHAN BO, DIEU HOA'!L31</f>
        <v>120000</v>
      </c>
      <c r="J24" s="220"/>
      <c r="K24" s="199"/>
      <c r="L24" s="262" t="s">
        <v>1479</v>
      </c>
      <c r="P24" s="217" t="s">
        <v>785</v>
      </c>
      <c r="Q24" s="221"/>
    </row>
    <row r="25" spans="1:17" s="217" customFormat="1" ht="18.75">
      <c r="A25" s="287"/>
      <c r="B25" s="274"/>
      <c r="C25" s="275"/>
      <c r="D25" s="276"/>
      <c r="E25" s="315"/>
      <c r="F25" s="316"/>
      <c r="G25" s="315"/>
      <c r="H25" s="277"/>
      <c r="I25" s="317"/>
      <c r="J25" s="318"/>
      <c r="K25" s="275"/>
      <c r="L25" s="312"/>
      <c r="Q25" s="221"/>
    </row>
    <row r="26" spans="1:17" s="323" customFormat="1" ht="31.5" customHeight="1">
      <c r="A26" s="295" t="s">
        <v>114</v>
      </c>
      <c r="B26" s="291" t="s">
        <v>549</v>
      </c>
      <c r="C26" s="294"/>
      <c r="D26" s="319"/>
      <c r="E26" s="320"/>
      <c r="F26" s="321"/>
      <c r="G26" s="320"/>
      <c r="H26" s="204">
        <f>SUBTOTAL(9,H27:H29)</f>
        <v>452714</v>
      </c>
      <c r="I26" s="204">
        <f>SUBTOTAL(9,I27:I29)</f>
        <v>101300</v>
      </c>
      <c r="J26" s="322"/>
      <c r="K26" s="294"/>
      <c r="L26" s="314"/>
      <c r="Q26" s="202"/>
    </row>
    <row r="27" spans="1:17" s="217" customFormat="1" ht="75">
      <c r="A27" s="208">
        <v>1</v>
      </c>
      <c r="B27" s="209" t="s">
        <v>17</v>
      </c>
      <c r="C27" s="199" t="s">
        <v>466</v>
      </c>
      <c r="D27" s="198" t="s">
        <v>185</v>
      </c>
      <c r="E27" s="214">
        <v>2109868</v>
      </c>
      <c r="F27" s="215">
        <v>2109868</v>
      </c>
      <c r="G27" s="214">
        <f>E27</f>
        <v>2109868</v>
      </c>
      <c r="H27" s="216">
        <v>450000</v>
      </c>
      <c r="I27" s="1244">
        <f>'B7 PA PHAN BO, DIEU HOA'!L34</f>
        <v>100000</v>
      </c>
      <c r="J27" s="216"/>
      <c r="K27" s="199"/>
      <c r="L27" s="262" t="s">
        <v>1533</v>
      </c>
    </row>
    <row r="28" spans="1:17" s="217" customFormat="1" ht="64.5" customHeight="1">
      <c r="A28" s="287">
        <v>2</v>
      </c>
      <c r="B28" s="274" t="s">
        <v>548</v>
      </c>
      <c r="C28" s="275" t="s">
        <v>475</v>
      </c>
      <c r="D28" s="276" t="s">
        <v>476</v>
      </c>
      <c r="E28" s="315">
        <v>44884</v>
      </c>
      <c r="F28" s="316"/>
      <c r="G28" s="315">
        <v>4384</v>
      </c>
      <c r="H28" s="277">
        <v>2714</v>
      </c>
      <c r="I28" s="317">
        <v>1300</v>
      </c>
      <c r="J28" s="318"/>
      <c r="K28" s="275"/>
      <c r="L28" s="312" t="s">
        <v>533</v>
      </c>
      <c r="Q28" s="221"/>
    </row>
    <row r="29" spans="1:17" s="217" customFormat="1" ht="18.75">
      <c r="A29" s="213"/>
      <c r="B29" s="209"/>
      <c r="C29" s="199"/>
      <c r="D29" s="222"/>
      <c r="E29" s="223"/>
      <c r="F29" s="216"/>
      <c r="G29" s="223"/>
      <c r="H29" s="216"/>
      <c r="I29" s="216"/>
      <c r="J29" s="216"/>
      <c r="K29" s="199"/>
      <c r="L29" s="262"/>
    </row>
    <row r="35" spans="1:17" s="228" customFormat="1">
      <c r="A35" s="224"/>
      <c r="B35" s="195"/>
      <c r="C35" s="225"/>
      <c r="D35" s="226"/>
      <c r="E35" s="195"/>
      <c r="F35" s="195"/>
      <c r="G35" s="195"/>
      <c r="H35" s="195"/>
      <c r="I35" s="227"/>
      <c r="J35" s="227"/>
      <c r="K35" s="226"/>
      <c r="L35" s="354"/>
    </row>
    <row r="36" spans="1:17" s="228" customFormat="1">
      <c r="A36" s="224"/>
      <c r="B36" s="195"/>
      <c r="C36" s="225"/>
      <c r="D36" s="226"/>
      <c r="E36" s="195"/>
      <c r="F36" s="195"/>
      <c r="G36" s="195"/>
      <c r="H36" s="195"/>
      <c r="I36" s="227"/>
      <c r="J36" s="227"/>
      <c r="K36" s="226"/>
      <c r="L36" s="354"/>
    </row>
    <row r="37" spans="1:17" ht="101.25" hidden="1">
      <c r="A37" s="229">
        <v>5</v>
      </c>
      <c r="B37" s="230" t="s">
        <v>508</v>
      </c>
      <c r="C37" s="231" t="s">
        <v>509</v>
      </c>
      <c r="D37" s="232"/>
      <c r="E37" s="233">
        <v>523000</v>
      </c>
      <c r="F37" s="234"/>
      <c r="G37" s="233">
        <f>E37</f>
        <v>523000</v>
      </c>
      <c r="H37" s="235">
        <v>315000</v>
      </c>
      <c r="I37" s="236">
        <v>100000</v>
      </c>
      <c r="J37" s="237">
        <f>(I37+H37)/G37</f>
        <v>0.7934990439770554</v>
      </c>
      <c r="K37" s="231"/>
      <c r="Q37" s="238"/>
    </row>
    <row r="38" spans="1:17" s="228" customFormat="1">
      <c r="A38" s="224"/>
      <c r="B38" s="195"/>
      <c r="C38" s="225"/>
      <c r="D38" s="226"/>
      <c r="E38" s="195"/>
      <c r="F38" s="195"/>
      <c r="G38" s="195"/>
      <c r="H38" s="195"/>
      <c r="I38" s="227"/>
      <c r="J38" s="227"/>
      <c r="K38" s="226"/>
      <c r="L38" s="354"/>
    </row>
    <row r="39" spans="1:17" s="228" customFormat="1">
      <c r="A39" s="224"/>
      <c r="B39" s="195"/>
      <c r="C39" s="225"/>
      <c r="D39" s="226"/>
      <c r="E39" s="195"/>
      <c r="F39" s="195"/>
      <c r="G39" s="195"/>
      <c r="H39" s="195"/>
      <c r="I39" s="227"/>
      <c r="J39" s="227"/>
      <c r="K39" s="226"/>
      <c r="L39" s="354"/>
    </row>
    <row r="40" spans="1:17" s="228" customFormat="1">
      <c r="A40" s="224"/>
      <c r="B40" s="195"/>
      <c r="C40" s="225"/>
      <c r="D40" s="226"/>
      <c r="E40" s="195"/>
      <c r="F40" s="195"/>
      <c r="G40" s="195"/>
      <c r="H40" s="195"/>
      <c r="I40" s="227"/>
      <c r="J40" s="227"/>
      <c r="K40" s="226"/>
      <c r="L40" s="354"/>
    </row>
    <row r="41" spans="1:17" s="228" customFormat="1">
      <c r="A41" s="224"/>
      <c r="B41" s="195"/>
      <c r="C41" s="225"/>
      <c r="D41" s="226"/>
      <c r="E41" s="195"/>
      <c r="F41" s="195"/>
      <c r="G41" s="195"/>
      <c r="H41" s="195"/>
      <c r="I41" s="227"/>
      <c r="J41" s="227"/>
      <c r="K41" s="226"/>
      <c r="L41" s="354"/>
    </row>
    <row r="42" spans="1:17" s="228" customFormat="1">
      <c r="A42" s="224"/>
      <c r="B42" s="195"/>
      <c r="C42" s="225"/>
      <c r="D42" s="226"/>
      <c r="E42" s="195"/>
      <c r="F42" s="195"/>
      <c r="G42" s="195"/>
      <c r="H42" s="195"/>
      <c r="I42" s="227"/>
      <c r="J42" s="227"/>
      <c r="K42" s="226"/>
      <c r="L42" s="354"/>
    </row>
    <row r="43" spans="1:17" s="228" customFormat="1">
      <c r="A43" s="224"/>
      <c r="B43" s="195"/>
      <c r="C43" s="225"/>
      <c r="D43" s="226"/>
      <c r="E43" s="195"/>
      <c r="F43" s="195"/>
      <c r="G43" s="195"/>
      <c r="H43" s="195"/>
      <c r="I43" s="227"/>
      <c r="J43" s="227"/>
      <c r="K43" s="226"/>
      <c r="L43" s="354"/>
    </row>
    <row r="44" spans="1:17" s="228" customFormat="1">
      <c r="A44" s="224"/>
      <c r="B44" s="195"/>
      <c r="C44" s="225"/>
      <c r="D44" s="226"/>
      <c r="E44" s="195"/>
      <c r="F44" s="195"/>
      <c r="G44" s="195"/>
      <c r="H44" s="195"/>
      <c r="I44" s="227"/>
      <c r="J44" s="227"/>
      <c r="K44" s="226"/>
      <c r="L44" s="354"/>
    </row>
    <row r="45" spans="1:17" s="228" customFormat="1">
      <c r="A45" s="224"/>
      <c r="B45" s="195"/>
      <c r="C45" s="225"/>
      <c r="D45" s="226"/>
      <c r="E45" s="195"/>
      <c r="F45" s="195"/>
      <c r="G45" s="195"/>
      <c r="H45" s="195"/>
      <c r="I45" s="227"/>
      <c r="J45" s="227"/>
      <c r="K45" s="226"/>
      <c r="L45" s="354"/>
    </row>
    <row r="46" spans="1:17" s="228" customFormat="1">
      <c r="A46" s="224"/>
      <c r="B46" s="195"/>
      <c r="C46" s="225"/>
      <c r="D46" s="226"/>
      <c r="E46" s="195"/>
      <c r="F46" s="195"/>
      <c r="G46" s="195"/>
      <c r="H46" s="195"/>
      <c r="I46" s="227"/>
      <c r="J46" s="227"/>
      <c r="K46" s="226"/>
      <c r="L46" s="354"/>
    </row>
    <row r="47" spans="1:17" s="228" customFormat="1">
      <c r="A47" s="224"/>
      <c r="B47" s="195"/>
      <c r="C47" s="225"/>
      <c r="D47" s="226"/>
      <c r="E47" s="195"/>
      <c r="F47" s="195"/>
      <c r="G47" s="195"/>
      <c r="H47" s="195"/>
      <c r="I47" s="227"/>
      <c r="J47" s="227"/>
      <c r="K47" s="226"/>
      <c r="L47" s="354"/>
    </row>
    <row r="48" spans="1:17" s="228" customFormat="1">
      <c r="A48" s="224"/>
      <c r="B48" s="195"/>
      <c r="C48" s="225"/>
      <c r="D48" s="226"/>
      <c r="E48" s="195"/>
      <c r="F48" s="195"/>
      <c r="G48" s="195"/>
      <c r="H48" s="195"/>
      <c r="I48" s="227"/>
      <c r="J48" s="227"/>
      <c r="K48" s="226"/>
      <c r="L48" s="354"/>
    </row>
    <row r="49" spans="1:12" s="228" customFormat="1">
      <c r="A49" s="224"/>
      <c r="B49" s="195"/>
      <c r="C49" s="225"/>
      <c r="D49" s="226"/>
      <c r="E49" s="195"/>
      <c r="F49" s="195"/>
      <c r="G49" s="195"/>
      <c r="H49" s="195"/>
      <c r="I49" s="227"/>
      <c r="J49" s="227"/>
      <c r="K49" s="226"/>
      <c r="L49" s="354"/>
    </row>
    <row r="50" spans="1:12" s="228" customFormat="1">
      <c r="A50" s="224"/>
      <c r="B50" s="195"/>
      <c r="C50" s="225"/>
      <c r="D50" s="226"/>
      <c r="E50" s="195"/>
      <c r="F50" s="195"/>
      <c r="G50" s="195"/>
      <c r="H50" s="195"/>
      <c r="I50" s="227"/>
      <c r="J50" s="227"/>
      <c r="K50" s="226"/>
      <c r="L50" s="354"/>
    </row>
    <row r="51" spans="1:12" s="228" customFormat="1">
      <c r="A51" s="224"/>
      <c r="B51" s="195"/>
      <c r="C51" s="225"/>
      <c r="D51" s="226"/>
      <c r="E51" s="195"/>
      <c r="F51" s="195"/>
      <c r="G51" s="195"/>
      <c r="H51" s="195"/>
      <c r="I51" s="227"/>
      <c r="J51" s="227"/>
      <c r="K51" s="226"/>
      <c r="L51" s="354"/>
    </row>
    <row r="52" spans="1:12" s="228" customFormat="1">
      <c r="A52" s="224"/>
      <c r="B52" s="195"/>
      <c r="C52" s="225"/>
      <c r="D52" s="226"/>
      <c r="E52" s="195"/>
      <c r="F52" s="195"/>
      <c r="G52" s="195"/>
      <c r="H52" s="195"/>
      <c r="I52" s="227"/>
      <c r="J52" s="227"/>
      <c r="K52" s="226"/>
      <c r="L52" s="354"/>
    </row>
    <row r="53" spans="1:12" s="228" customFormat="1">
      <c r="A53" s="224"/>
      <c r="B53" s="195"/>
      <c r="C53" s="225"/>
      <c r="D53" s="226"/>
      <c r="E53" s="195"/>
      <c r="F53" s="195"/>
      <c r="G53" s="195"/>
      <c r="H53" s="195"/>
      <c r="I53" s="227"/>
      <c r="J53" s="227"/>
      <c r="K53" s="226"/>
      <c r="L53" s="354"/>
    </row>
    <row r="54" spans="1:12" s="228" customFormat="1">
      <c r="A54" s="224"/>
      <c r="B54" s="195"/>
      <c r="C54" s="225"/>
      <c r="D54" s="226"/>
      <c r="E54" s="195"/>
      <c r="F54" s="195"/>
      <c r="G54" s="195"/>
      <c r="H54" s="195"/>
      <c r="I54" s="227"/>
      <c r="J54" s="227"/>
      <c r="K54" s="226"/>
      <c r="L54" s="354"/>
    </row>
    <row r="55" spans="1:12" s="228" customFormat="1">
      <c r="A55" s="224"/>
      <c r="B55" s="195"/>
      <c r="C55" s="225"/>
      <c r="D55" s="226"/>
      <c r="E55" s="195"/>
      <c r="F55" s="195"/>
      <c r="G55" s="195"/>
      <c r="H55" s="195"/>
      <c r="I55" s="227"/>
      <c r="J55" s="227"/>
      <c r="K55" s="226"/>
      <c r="L55" s="354"/>
    </row>
    <row r="56" spans="1:12" s="228" customFormat="1">
      <c r="A56" s="224"/>
      <c r="B56" s="195"/>
      <c r="C56" s="225"/>
      <c r="D56" s="226"/>
      <c r="E56" s="195"/>
      <c r="F56" s="195"/>
      <c r="G56" s="195"/>
      <c r="H56" s="195"/>
      <c r="I56" s="227"/>
      <c r="J56" s="227"/>
      <c r="K56" s="226"/>
      <c r="L56" s="354"/>
    </row>
    <row r="57" spans="1:12" s="228" customFormat="1" ht="96" hidden="1" customHeight="1">
      <c r="A57" s="229">
        <v>6</v>
      </c>
      <c r="B57" s="239" t="s">
        <v>510</v>
      </c>
      <c r="C57" s="231" t="s">
        <v>31</v>
      </c>
      <c r="D57" s="231" t="s">
        <v>511</v>
      </c>
      <c r="E57" s="240">
        <v>34450</v>
      </c>
      <c r="F57" s="241"/>
      <c r="G57" s="240">
        <f>E57</f>
        <v>34450</v>
      </c>
      <c r="H57" s="242">
        <v>40000</v>
      </c>
      <c r="I57" s="235">
        <v>17000</v>
      </c>
      <c r="J57" s="243">
        <f>(I57+40000)/G57</f>
        <v>1.6545718432510885</v>
      </c>
      <c r="K57" s="231" t="s">
        <v>512</v>
      </c>
      <c r="L57" s="354"/>
    </row>
    <row r="58" spans="1:12" s="228" customFormat="1">
      <c r="A58" s="224"/>
      <c r="B58" s="195"/>
      <c r="C58" s="225"/>
      <c r="D58" s="226"/>
      <c r="E58" s="195"/>
      <c r="F58" s="195"/>
      <c r="G58" s="195"/>
      <c r="H58" s="195"/>
      <c r="I58" s="227"/>
      <c r="J58" s="227"/>
      <c r="K58" s="226"/>
      <c r="L58" s="354"/>
    </row>
    <row r="59" spans="1:12" s="228" customFormat="1">
      <c r="A59" s="224"/>
      <c r="B59" s="195"/>
      <c r="C59" s="225"/>
      <c r="D59" s="226"/>
      <c r="E59" s="195"/>
      <c r="F59" s="195"/>
      <c r="G59" s="195"/>
      <c r="H59" s="195"/>
      <c r="I59" s="227"/>
      <c r="J59" s="227"/>
      <c r="K59" s="226"/>
      <c r="L59" s="354"/>
    </row>
    <row r="60" spans="1:12" s="228" customFormat="1">
      <c r="A60" s="224"/>
      <c r="B60" s="195"/>
      <c r="C60" s="225"/>
      <c r="D60" s="226"/>
      <c r="E60" s="195"/>
      <c r="F60" s="195"/>
      <c r="G60" s="195"/>
      <c r="H60" s="195"/>
      <c r="I60" s="227"/>
      <c r="J60" s="227"/>
      <c r="K60" s="226"/>
      <c r="L60" s="354"/>
    </row>
    <row r="61" spans="1:12" s="228" customFormat="1">
      <c r="A61" s="224"/>
      <c r="B61" s="195"/>
      <c r="C61" s="225"/>
      <c r="D61" s="226"/>
      <c r="E61" s="195"/>
      <c r="F61" s="195"/>
      <c r="G61" s="195"/>
      <c r="H61" s="195"/>
      <c r="I61" s="227"/>
      <c r="J61" s="227"/>
      <c r="K61" s="226"/>
      <c r="L61" s="354"/>
    </row>
    <row r="62" spans="1:12" s="228" customFormat="1">
      <c r="A62" s="224"/>
      <c r="B62" s="195"/>
      <c r="C62" s="225"/>
      <c r="D62" s="226"/>
      <c r="E62" s="195"/>
      <c r="F62" s="195"/>
      <c r="G62" s="195"/>
      <c r="H62" s="195"/>
      <c r="I62" s="227"/>
      <c r="J62" s="227"/>
      <c r="K62" s="226"/>
      <c r="L62" s="354"/>
    </row>
    <row r="63" spans="1:12" s="228" customFormat="1">
      <c r="A63" s="224"/>
      <c r="B63" s="195"/>
      <c r="C63" s="225"/>
      <c r="D63" s="226"/>
      <c r="E63" s="195"/>
      <c r="F63" s="195"/>
      <c r="G63" s="195"/>
      <c r="H63" s="195"/>
      <c r="I63" s="227"/>
      <c r="J63" s="227"/>
      <c r="K63" s="226"/>
      <c r="L63" s="354"/>
    </row>
    <row r="64" spans="1:12" s="228" customFormat="1">
      <c r="A64" s="224"/>
      <c r="B64" s="195"/>
      <c r="C64" s="225"/>
      <c r="D64" s="226"/>
      <c r="E64" s="195"/>
      <c r="F64" s="195"/>
      <c r="G64" s="195"/>
      <c r="H64" s="195"/>
      <c r="I64" s="227"/>
      <c r="J64" s="227"/>
      <c r="K64" s="226"/>
      <c r="L64" s="354"/>
    </row>
    <row r="65" spans="1:12" s="228" customFormat="1">
      <c r="A65" s="224"/>
      <c r="B65" s="195"/>
      <c r="C65" s="225"/>
      <c r="D65" s="226"/>
      <c r="E65" s="195"/>
      <c r="F65" s="195"/>
      <c r="G65" s="195"/>
      <c r="H65" s="195"/>
      <c r="I65" s="227"/>
      <c r="J65" s="227"/>
      <c r="K65" s="226"/>
      <c r="L65" s="354"/>
    </row>
    <row r="66" spans="1:12" s="228" customFormat="1">
      <c r="A66" s="224"/>
      <c r="B66" s="195"/>
      <c r="C66" s="225"/>
      <c r="D66" s="226"/>
      <c r="E66" s="195"/>
      <c r="F66" s="195"/>
      <c r="G66" s="195"/>
      <c r="H66" s="195"/>
      <c r="I66" s="227"/>
      <c r="J66" s="227"/>
      <c r="K66" s="226"/>
      <c r="L66" s="354"/>
    </row>
    <row r="67" spans="1:12" s="228" customFormat="1">
      <c r="A67" s="224"/>
      <c r="B67" s="195"/>
      <c r="C67" s="225"/>
      <c r="D67" s="226"/>
      <c r="E67" s="195"/>
      <c r="F67" s="195"/>
      <c r="G67" s="195"/>
      <c r="H67" s="195"/>
      <c r="I67" s="227"/>
      <c r="J67" s="227"/>
      <c r="K67" s="226"/>
      <c r="L67" s="354"/>
    </row>
    <row r="68" spans="1:12" s="228" customFormat="1">
      <c r="A68" s="224"/>
      <c r="B68" s="195"/>
      <c r="C68" s="225"/>
      <c r="D68" s="226"/>
      <c r="E68" s="195"/>
      <c r="F68" s="195"/>
      <c r="G68" s="195"/>
      <c r="H68" s="195"/>
      <c r="I68" s="227"/>
      <c r="J68" s="227"/>
      <c r="K68" s="226"/>
      <c r="L68" s="354"/>
    </row>
    <row r="69" spans="1:12" s="228" customFormat="1">
      <c r="A69" s="224"/>
      <c r="B69" s="195"/>
      <c r="C69" s="225"/>
      <c r="D69" s="226"/>
      <c r="E69" s="195"/>
      <c r="F69" s="195"/>
      <c r="G69" s="195"/>
      <c r="H69" s="195"/>
      <c r="I69" s="227"/>
      <c r="J69" s="227"/>
      <c r="K69" s="226"/>
      <c r="L69" s="354"/>
    </row>
    <row r="70" spans="1:12" s="228" customFormat="1">
      <c r="A70" s="224"/>
      <c r="B70" s="195"/>
      <c r="C70" s="225"/>
      <c r="D70" s="226"/>
      <c r="E70" s="195"/>
      <c r="F70" s="195"/>
      <c r="G70" s="195"/>
      <c r="H70" s="195"/>
      <c r="I70" s="227"/>
      <c r="J70" s="227"/>
      <c r="K70" s="226"/>
      <c r="L70" s="354"/>
    </row>
    <row r="71" spans="1:12" s="228" customFormat="1">
      <c r="A71" s="224"/>
      <c r="B71" s="195"/>
      <c r="C71" s="225"/>
      <c r="D71" s="226"/>
      <c r="E71" s="195"/>
      <c r="F71" s="195"/>
      <c r="G71" s="195"/>
      <c r="H71" s="195"/>
      <c r="I71" s="227"/>
      <c r="J71" s="227"/>
      <c r="K71" s="226"/>
      <c r="L71" s="354"/>
    </row>
    <row r="72" spans="1:12" s="228" customFormat="1">
      <c r="A72" s="224"/>
      <c r="B72" s="195"/>
      <c r="C72" s="225"/>
      <c r="D72" s="226"/>
      <c r="E72" s="195"/>
      <c r="F72" s="195"/>
      <c r="G72" s="195"/>
      <c r="H72" s="195"/>
      <c r="I72" s="227"/>
      <c r="J72" s="227"/>
      <c r="K72" s="226"/>
      <c r="L72" s="354"/>
    </row>
    <row r="73" spans="1:12" s="228" customFormat="1">
      <c r="A73" s="224"/>
      <c r="B73" s="195"/>
      <c r="C73" s="225"/>
      <c r="D73" s="226"/>
      <c r="E73" s="195"/>
      <c r="F73" s="195"/>
      <c r="G73" s="195"/>
      <c r="H73" s="195"/>
      <c r="I73" s="227"/>
      <c r="J73" s="227"/>
      <c r="K73" s="226"/>
      <c r="L73" s="354"/>
    </row>
    <row r="74" spans="1:12" s="228" customFormat="1">
      <c r="A74" s="224"/>
      <c r="B74" s="195"/>
      <c r="C74" s="225"/>
      <c r="D74" s="226"/>
      <c r="E74" s="195"/>
      <c r="F74" s="195"/>
      <c r="G74" s="195"/>
      <c r="H74" s="195"/>
      <c r="I74" s="227"/>
      <c r="J74" s="227"/>
      <c r="K74" s="226"/>
      <c r="L74" s="354"/>
    </row>
    <row r="75" spans="1:12" s="228" customFormat="1">
      <c r="A75" s="224"/>
      <c r="B75" s="195"/>
      <c r="C75" s="225"/>
      <c r="D75" s="226"/>
      <c r="E75" s="195"/>
      <c r="F75" s="195"/>
      <c r="G75" s="195"/>
      <c r="H75" s="195"/>
      <c r="I75" s="227"/>
      <c r="J75" s="227"/>
      <c r="K75" s="226"/>
      <c r="L75" s="354"/>
    </row>
    <row r="76" spans="1:12" s="228" customFormat="1">
      <c r="A76" s="224"/>
      <c r="B76" s="195"/>
      <c r="C76" s="225"/>
      <c r="D76" s="226"/>
      <c r="E76" s="195"/>
      <c r="F76" s="195"/>
      <c r="G76" s="195"/>
      <c r="H76" s="195"/>
      <c r="I76" s="227"/>
      <c r="J76" s="227"/>
      <c r="K76" s="226"/>
      <c r="L76" s="354"/>
    </row>
    <row r="77" spans="1:12" s="228" customFormat="1">
      <c r="A77" s="224"/>
      <c r="B77" s="195"/>
      <c r="C77" s="225"/>
      <c r="D77" s="226"/>
      <c r="E77" s="195"/>
      <c r="F77" s="195"/>
      <c r="G77" s="195"/>
      <c r="H77" s="195"/>
      <c r="I77" s="227"/>
      <c r="J77" s="227"/>
      <c r="K77" s="226"/>
      <c r="L77" s="354"/>
    </row>
    <row r="78" spans="1:12" s="228" customFormat="1">
      <c r="A78" s="224"/>
      <c r="B78" s="195"/>
      <c r="C78" s="225"/>
      <c r="D78" s="226"/>
      <c r="E78" s="195"/>
      <c r="F78" s="195"/>
      <c r="G78" s="195"/>
      <c r="H78" s="195"/>
      <c r="I78" s="227"/>
      <c r="J78" s="227"/>
      <c r="K78" s="226"/>
      <c r="L78" s="354"/>
    </row>
    <row r="79" spans="1:12" s="228" customFormat="1">
      <c r="A79" s="224"/>
      <c r="B79" s="195"/>
      <c r="C79" s="225"/>
      <c r="D79" s="226"/>
      <c r="E79" s="195"/>
      <c r="F79" s="195"/>
      <c r="G79" s="195"/>
      <c r="H79" s="195"/>
      <c r="I79" s="227"/>
      <c r="J79" s="227"/>
      <c r="K79" s="226"/>
      <c r="L79" s="354"/>
    </row>
    <row r="80" spans="1:12" s="228" customFormat="1">
      <c r="A80" s="224"/>
      <c r="B80" s="195"/>
      <c r="C80" s="225"/>
      <c r="D80" s="226"/>
      <c r="E80" s="195"/>
      <c r="F80" s="195"/>
      <c r="G80" s="195"/>
      <c r="H80" s="195"/>
      <c r="I80" s="227"/>
      <c r="J80" s="227"/>
      <c r="K80" s="226"/>
      <c r="L80" s="354"/>
    </row>
    <row r="81" spans="1:12" s="228" customFormat="1">
      <c r="A81" s="224"/>
      <c r="B81" s="195"/>
      <c r="C81" s="225"/>
      <c r="D81" s="226"/>
      <c r="E81" s="195"/>
      <c r="F81" s="195"/>
      <c r="G81" s="195"/>
      <c r="H81" s="195"/>
      <c r="I81" s="227"/>
      <c r="J81" s="227"/>
      <c r="K81" s="226"/>
      <c r="L81" s="354"/>
    </row>
    <row r="82" spans="1:12" s="228" customFormat="1">
      <c r="A82" s="224"/>
      <c r="B82" s="195"/>
      <c r="C82" s="225"/>
      <c r="D82" s="226"/>
      <c r="E82" s="195"/>
      <c r="F82" s="195"/>
      <c r="G82" s="195"/>
      <c r="H82" s="195"/>
      <c r="I82" s="227"/>
      <c r="J82" s="227"/>
      <c r="K82" s="226"/>
      <c r="L82" s="354"/>
    </row>
    <row r="83" spans="1:12" s="228" customFormat="1">
      <c r="A83" s="224"/>
      <c r="B83" s="195"/>
      <c r="C83" s="225"/>
      <c r="D83" s="226"/>
      <c r="E83" s="195"/>
      <c r="F83" s="195"/>
      <c r="G83" s="195"/>
      <c r="H83" s="195"/>
      <c r="I83" s="227"/>
      <c r="J83" s="227"/>
      <c r="K83" s="226"/>
      <c r="L83" s="354"/>
    </row>
    <row r="84" spans="1:12" s="228" customFormat="1">
      <c r="A84" s="224"/>
      <c r="B84" s="195"/>
      <c r="C84" s="225"/>
      <c r="D84" s="226"/>
      <c r="E84" s="195"/>
      <c r="F84" s="195"/>
      <c r="G84" s="195"/>
      <c r="H84" s="195"/>
      <c r="I84" s="227"/>
      <c r="J84" s="227"/>
      <c r="K84" s="226"/>
      <c r="L84" s="354"/>
    </row>
    <row r="85" spans="1:12" s="228" customFormat="1">
      <c r="A85" s="224"/>
      <c r="B85" s="195"/>
      <c r="C85" s="225"/>
      <c r="D85" s="226"/>
      <c r="E85" s="195"/>
      <c r="F85" s="195"/>
      <c r="G85" s="195"/>
      <c r="H85" s="195"/>
      <c r="I85" s="227"/>
      <c r="J85" s="227"/>
      <c r="K85" s="226"/>
      <c r="L85" s="354"/>
    </row>
    <row r="86" spans="1:12" s="228" customFormat="1">
      <c r="A86" s="224"/>
      <c r="B86" s="195"/>
      <c r="C86" s="225"/>
      <c r="D86" s="226"/>
      <c r="E86" s="195"/>
      <c r="F86" s="195"/>
      <c r="G86" s="195"/>
      <c r="H86" s="195"/>
      <c r="I86" s="227"/>
      <c r="J86" s="227"/>
      <c r="K86" s="226"/>
      <c r="L86" s="354"/>
    </row>
    <row r="87" spans="1:12" s="228" customFormat="1">
      <c r="A87" s="224"/>
      <c r="B87" s="195"/>
      <c r="C87" s="225"/>
      <c r="D87" s="226"/>
      <c r="E87" s="195"/>
      <c r="F87" s="195"/>
      <c r="G87" s="195"/>
      <c r="H87" s="195"/>
      <c r="I87" s="227"/>
      <c r="J87" s="227"/>
      <c r="K87" s="226"/>
      <c r="L87" s="354"/>
    </row>
    <row r="88" spans="1:12" s="228" customFormat="1">
      <c r="A88" s="224"/>
      <c r="B88" s="195"/>
      <c r="C88" s="225"/>
      <c r="D88" s="226"/>
      <c r="E88" s="195"/>
      <c r="F88" s="195"/>
      <c r="G88" s="195"/>
      <c r="H88" s="195"/>
      <c r="I88" s="227"/>
      <c r="J88" s="227"/>
      <c r="K88" s="226"/>
      <c r="L88" s="354"/>
    </row>
    <row r="89" spans="1:12" s="228" customFormat="1">
      <c r="A89" s="224"/>
      <c r="B89" s="195"/>
      <c r="C89" s="225"/>
      <c r="D89" s="226"/>
      <c r="E89" s="195"/>
      <c r="F89" s="195"/>
      <c r="G89" s="195"/>
      <c r="H89" s="195"/>
      <c r="I89" s="227"/>
      <c r="J89" s="227"/>
      <c r="K89" s="226"/>
      <c r="L89" s="354"/>
    </row>
    <row r="90" spans="1:12" s="228" customFormat="1">
      <c r="A90" s="224"/>
      <c r="B90" s="195"/>
      <c r="C90" s="225"/>
      <c r="D90" s="226"/>
      <c r="E90" s="195"/>
      <c r="F90" s="195"/>
      <c r="G90" s="195"/>
      <c r="H90" s="195"/>
      <c r="I90" s="227"/>
      <c r="J90" s="227"/>
      <c r="K90" s="226"/>
      <c r="L90" s="354"/>
    </row>
    <row r="91" spans="1:12" s="228" customFormat="1">
      <c r="A91" s="224"/>
      <c r="B91" s="195"/>
      <c r="C91" s="225"/>
      <c r="D91" s="226"/>
      <c r="E91" s="195"/>
      <c r="F91" s="195"/>
      <c r="G91" s="195"/>
      <c r="H91" s="195"/>
      <c r="I91" s="227"/>
      <c r="J91" s="227"/>
      <c r="K91" s="226"/>
      <c r="L91" s="354"/>
    </row>
    <row r="92" spans="1:12" s="228" customFormat="1">
      <c r="A92" s="224"/>
      <c r="B92" s="195"/>
      <c r="C92" s="225"/>
      <c r="D92" s="226"/>
      <c r="E92" s="195"/>
      <c r="F92" s="195"/>
      <c r="G92" s="195"/>
      <c r="H92" s="195"/>
      <c r="I92" s="227"/>
      <c r="J92" s="227"/>
      <c r="K92" s="226"/>
      <c r="L92" s="354"/>
    </row>
    <row r="93" spans="1:12" s="228" customFormat="1">
      <c r="A93" s="224"/>
      <c r="B93" s="195"/>
      <c r="C93" s="225"/>
      <c r="D93" s="226"/>
      <c r="E93" s="195"/>
      <c r="F93" s="195"/>
      <c r="G93" s="195"/>
      <c r="H93" s="195"/>
      <c r="I93" s="227"/>
      <c r="J93" s="227"/>
      <c r="K93" s="226"/>
      <c r="L93" s="354"/>
    </row>
    <row r="94" spans="1:12" s="228" customFormat="1">
      <c r="A94" s="224"/>
      <c r="B94" s="195"/>
      <c r="C94" s="225"/>
      <c r="D94" s="226"/>
      <c r="E94" s="195"/>
      <c r="F94" s="195"/>
      <c r="G94" s="195"/>
      <c r="H94" s="195"/>
      <c r="I94" s="227"/>
      <c r="J94" s="227"/>
      <c r="K94" s="226"/>
      <c r="L94" s="354"/>
    </row>
    <row r="95" spans="1:12" s="228" customFormat="1">
      <c r="A95" s="224"/>
      <c r="B95" s="195"/>
      <c r="C95" s="225"/>
      <c r="D95" s="226"/>
      <c r="E95" s="195"/>
      <c r="F95" s="195"/>
      <c r="G95" s="195"/>
      <c r="H95" s="195"/>
      <c r="I95" s="227"/>
      <c r="J95" s="227"/>
      <c r="K95" s="226"/>
      <c r="L95" s="354"/>
    </row>
    <row r="96" spans="1:12" s="228" customFormat="1">
      <c r="A96" s="224"/>
      <c r="B96" s="195"/>
      <c r="C96" s="225"/>
      <c r="D96" s="226"/>
      <c r="E96" s="195"/>
      <c r="F96" s="195"/>
      <c r="G96" s="195"/>
      <c r="H96" s="195"/>
      <c r="I96" s="227"/>
      <c r="J96" s="227"/>
      <c r="K96" s="226"/>
      <c r="L96" s="354"/>
    </row>
    <row r="97" spans="1:12" s="228" customFormat="1">
      <c r="A97" s="224"/>
      <c r="B97" s="195"/>
      <c r="C97" s="225"/>
      <c r="D97" s="226"/>
      <c r="E97" s="195"/>
      <c r="F97" s="195"/>
      <c r="G97" s="195"/>
      <c r="H97" s="195"/>
      <c r="I97" s="227"/>
      <c r="J97" s="227"/>
      <c r="K97" s="226"/>
      <c r="L97" s="354"/>
    </row>
    <row r="98" spans="1:12" s="228" customFormat="1">
      <c r="A98" s="224"/>
      <c r="B98" s="195"/>
      <c r="C98" s="225"/>
      <c r="D98" s="226"/>
      <c r="E98" s="195"/>
      <c r="F98" s="195"/>
      <c r="G98" s="195"/>
      <c r="H98" s="195"/>
      <c r="I98" s="227"/>
      <c r="J98" s="227"/>
      <c r="K98" s="226"/>
      <c r="L98" s="354"/>
    </row>
    <row r="99" spans="1:12" s="228" customFormat="1">
      <c r="A99" s="224"/>
      <c r="B99" s="195"/>
      <c r="C99" s="225"/>
      <c r="D99" s="226"/>
      <c r="E99" s="195"/>
      <c r="F99" s="195"/>
      <c r="G99" s="195"/>
      <c r="H99" s="195"/>
      <c r="I99" s="227"/>
      <c r="J99" s="227"/>
      <c r="K99" s="226"/>
      <c r="L99" s="354"/>
    </row>
    <row r="100" spans="1:12" s="228" customFormat="1">
      <c r="A100" s="224"/>
      <c r="B100" s="195"/>
      <c r="C100" s="225"/>
      <c r="D100" s="226"/>
      <c r="E100" s="195"/>
      <c r="F100" s="195"/>
      <c r="G100" s="195"/>
      <c r="H100" s="195"/>
      <c r="I100" s="227"/>
      <c r="J100" s="227"/>
      <c r="K100" s="226"/>
      <c r="L100" s="354"/>
    </row>
    <row r="101" spans="1:12" s="228" customFormat="1">
      <c r="A101" s="224"/>
      <c r="B101" s="195"/>
      <c r="C101" s="225"/>
      <c r="D101" s="226"/>
      <c r="E101" s="195"/>
      <c r="F101" s="195"/>
      <c r="G101" s="195"/>
      <c r="H101" s="195"/>
      <c r="I101" s="227"/>
      <c r="J101" s="227"/>
      <c r="K101" s="226"/>
      <c r="L101" s="354"/>
    </row>
    <row r="102" spans="1:12" s="228" customFormat="1">
      <c r="A102" s="224"/>
      <c r="B102" s="195"/>
      <c r="C102" s="225"/>
      <c r="D102" s="226"/>
      <c r="E102" s="195"/>
      <c r="F102" s="195"/>
      <c r="G102" s="195"/>
      <c r="H102" s="195"/>
      <c r="I102" s="227"/>
      <c r="J102" s="227"/>
      <c r="K102" s="226"/>
      <c r="L102" s="354"/>
    </row>
    <row r="103" spans="1:12" s="228" customFormat="1">
      <c r="A103" s="224"/>
      <c r="B103" s="195"/>
      <c r="C103" s="225"/>
      <c r="D103" s="226"/>
      <c r="E103" s="195"/>
      <c r="F103" s="195"/>
      <c r="G103" s="195"/>
      <c r="H103" s="195"/>
      <c r="I103" s="227"/>
      <c r="J103" s="227"/>
      <c r="K103" s="226"/>
      <c r="L103" s="354"/>
    </row>
    <row r="104" spans="1:12" s="228" customFormat="1">
      <c r="A104" s="224"/>
      <c r="B104" s="195"/>
      <c r="C104" s="225"/>
      <c r="D104" s="226"/>
      <c r="E104" s="195"/>
      <c r="F104" s="195"/>
      <c r="G104" s="195"/>
      <c r="H104" s="195"/>
      <c r="I104" s="227"/>
      <c r="J104" s="227"/>
      <c r="K104" s="226"/>
      <c r="L104" s="354"/>
    </row>
    <row r="105" spans="1:12" s="228" customFormat="1">
      <c r="A105" s="224"/>
      <c r="B105" s="195"/>
      <c r="C105" s="225"/>
      <c r="D105" s="226"/>
      <c r="E105" s="195"/>
      <c r="F105" s="195"/>
      <c r="G105" s="195"/>
      <c r="H105" s="195"/>
      <c r="I105" s="227"/>
      <c r="J105" s="227"/>
      <c r="K105" s="226"/>
      <c r="L105" s="354"/>
    </row>
    <row r="106" spans="1:12" s="228" customFormat="1">
      <c r="A106" s="224"/>
      <c r="B106" s="195"/>
      <c r="C106" s="225"/>
      <c r="D106" s="226"/>
      <c r="E106" s="195"/>
      <c r="F106" s="195"/>
      <c r="G106" s="195"/>
      <c r="H106" s="195"/>
      <c r="I106" s="227"/>
      <c r="J106" s="227"/>
      <c r="K106" s="226"/>
      <c r="L106" s="354"/>
    </row>
    <row r="107" spans="1:12" s="228" customFormat="1">
      <c r="A107" s="224"/>
      <c r="B107" s="195"/>
      <c r="C107" s="225"/>
      <c r="D107" s="226"/>
      <c r="E107" s="195"/>
      <c r="F107" s="195"/>
      <c r="G107" s="195"/>
      <c r="H107" s="195"/>
      <c r="I107" s="227"/>
      <c r="J107" s="227"/>
      <c r="K107" s="226"/>
      <c r="L107" s="354"/>
    </row>
    <row r="108" spans="1:12" s="228" customFormat="1">
      <c r="A108" s="224"/>
      <c r="B108" s="195"/>
      <c r="C108" s="225"/>
      <c r="D108" s="226"/>
      <c r="E108" s="195"/>
      <c r="F108" s="195"/>
      <c r="G108" s="195"/>
      <c r="H108" s="195"/>
      <c r="I108" s="227"/>
      <c r="J108" s="227"/>
      <c r="K108" s="226"/>
      <c r="L108" s="354"/>
    </row>
    <row r="109" spans="1:12" s="228" customFormat="1">
      <c r="A109" s="224"/>
      <c r="B109" s="195"/>
      <c r="C109" s="225"/>
      <c r="D109" s="226"/>
      <c r="E109" s="195"/>
      <c r="F109" s="195"/>
      <c r="G109" s="195"/>
      <c r="H109" s="195"/>
      <c r="I109" s="227"/>
      <c r="J109" s="227"/>
      <c r="K109" s="226"/>
      <c r="L109" s="354"/>
    </row>
    <row r="110" spans="1:12" s="228" customFormat="1">
      <c r="A110" s="224"/>
      <c r="B110" s="195"/>
      <c r="C110" s="225"/>
      <c r="D110" s="226"/>
      <c r="E110" s="195"/>
      <c r="F110" s="195"/>
      <c r="G110" s="195"/>
      <c r="H110" s="195"/>
      <c r="I110" s="227"/>
      <c r="J110" s="227"/>
      <c r="K110" s="226"/>
      <c r="L110" s="354"/>
    </row>
    <row r="111" spans="1:12" s="228" customFormat="1">
      <c r="A111" s="224"/>
      <c r="B111" s="195"/>
      <c r="C111" s="225"/>
      <c r="D111" s="226"/>
      <c r="E111" s="195"/>
      <c r="F111" s="195"/>
      <c r="G111" s="195"/>
      <c r="H111" s="195"/>
      <c r="I111" s="227"/>
      <c r="J111" s="227"/>
      <c r="K111" s="226"/>
      <c r="L111" s="354"/>
    </row>
    <row r="112" spans="1:12" s="228" customFormat="1">
      <c r="A112" s="224"/>
      <c r="B112" s="195"/>
      <c r="C112" s="225"/>
      <c r="D112" s="226"/>
      <c r="E112" s="195"/>
      <c r="F112" s="195"/>
      <c r="G112" s="195"/>
      <c r="H112" s="195"/>
      <c r="I112" s="227"/>
      <c r="J112" s="227"/>
      <c r="K112" s="226"/>
      <c r="L112" s="354"/>
    </row>
    <row r="113" spans="1:12" s="228" customFormat="1">
      <c r="A113" s="224"/>
      <c r="B113" s="195"/>
      <c r="C113" s="225"/>
      <c r="D113" s="226"/>
      <c r="E113" s="195"/>
      <c r="F113" s="195"/>
      <c r="G113" s="195"/>
      <c r="H113" s="195"/>
      <c r="I113" s="227"/>
      <c r="J113" s="227"/>
      <c r="K113" s="226"/>
      <c r="L113" s="354"/>
    </row>
    <row r="114" spans="1:12" s="228" customFormat="1">
      <c r="A114" s="224"/>
      <c r="B114" s="195"/>
      <c r="C114" s="225"/>
      <c r="D114" s="226"/>
      <c r="E114" s="195"/>
      <c r="F114" s="195"/>
      <c r="G114" s="195"/>
      <c r="H114" s="195"/>
      <c r="I114" s="227"/>
      <c r="J114" s="227"/>
      <c r="K114" s="226"/>
      <c r="L114" s="354"/>
    </row>
    <row r="115" spans="1:12" s="228" customFormat="1">
      <c r="A115" s="224"/>
      <c r="B115" s="195"/>
      <c r="C115" s="225"/>
      <c r="D115" s="226"/>
      <c r="E115" s="195"/>
      <c r="F115" s="195"/>
      <c r="G115" s="195"/>
      <c r="H115" s="195"/>
      <c r="I115" s="227"/>
      <c r="J115" s="227"/>
      <c r="K115" s="226"/>
      <c r="L115" s="354"/>
    </row>
    <row r="116" spans="1:12" s="228" customFormat="1">
      <c r="A116" s="224"/>
      <c r="B116" s="195"/>
      <c r="C116" s="225"/>
      <c r="D116" s="226"/>
      <c r="E116" s="195"/>
      <c r="F116" s="195"/>
      <c r="G116" s="195"/>
      <c r="H116" s="195"/>
      <c r="I116" s="227"/>
      <c r="J116" s="227"/>
      <c r="K116" s="226"/>
      <c r="L116" s="354"/>
    </row>
    <row r="117" spans="1:12" s="228" customFormat="1">
      <c r="A117" s="224"/>
      <c r="B117" s="195"/>
      <c r="C117" s="225"/>
      <c r="D117" s="226"/>
      <c r="E117" s="195"/>
      <c r="F117" s="195"/>
      <c r="G117" s="195"/>
      <c r="H117" s="195"/>
      <c r="I117" s="227"/>
      <c r="J117" s="227"/>
      <c r="K117" s="226"/>
      <c r="L117" s="354"/>
    </row>
    <row r="118" spans="1:12" s="228" customFormat="1">
      <c r="A118" s="224"/>
      <c r="B118" s="195"/>
      <c r="C118" s="225"/>
      <c r="D118" s="226"/>
      <c r="E118" s="195"/>
      <c r="F118" s="195"/>
      <c r="G118" s="195"/>
      <c r="H118" s="195"/>
      <c r="I118" s="227"/>
      <c r="J118" s="227"/>
      <c r="K118" s="226"/>
      <c r="L118" s="354"/>
    </row>
    <row r="119" spans="1:12" s="228" customFormat="1">
      <c r="A119" s="224"/>
      <c r="B119" s="195"/>
      <c r="C119" s="225"/>
      <c r="D119" s="226"/>
      <c r="E119" s="195"/>
      <c r="F119" s="195"/>
      <c r="G119" s="195"/>
      <c r="H119" s="195"/>
      <c r="I119" s="227"/>
      <c r="J119" s="227"/>
      <c r="K119" s="226"/>
      <c r="L119" s="354"/>
    </row>
    <row r="120" spans="1:12" s="228" customFormat="1">
      <c r="A120" s="224"/>
      <c r="B120" s="195"/>
      <c r="C120" s="225"/>
      <c r="D120" s="226"/>
      <c r="E120" s="195"/>
      <c r="F120" s="195"/>
      <c r="G120" s="195"/>
      <c r="H120" s="195"/>
      <c r="I120" s="227"/>
      <c r="J120" s="227"/>
      <c r="K120" s="226"/>
      <c r="L120" s="354"/>
    </row>
    <row r="121" spans="1:12" s="228" customFormat="1">
      <c r="A121" s="224"/>
      <c r="B121" s="195"/>
      <c r="C121" s="225"/>
      <c r="D121" s="226"/>
      <c r="E121" s="195"/>
      <c r="F121" s="195"/>
      <c r="G121" s="195"/>
      <c r="H121" s="195"/>
      <c r="I121" s="227"/>
      <c r="J121" s="227"/>
      <c r="K121" s="226"/>
      <c r="L121" s="354"/>
    </row>
    <row r="122" spans="1:12" s="228" customFormat="1">
      <c r="A122" s="224"/>
      <c r="B122" s="195"/>
      <c r="C122" s="225"/>
      <c r="D122" s="226"/>
      <c r="E122" s="195"/>
      <c r="F122" s="195"/>
      <c r="G122" s="195"/>
      <c r="H122" s="195"/>
      <c r="I122" s="227"/>
      <c r="J122" s="227"/>
      <c r="K122" s="226"/>
      <c r="L122" s="354"/>
    </row>
    <row r="123" spans="1:12" s="228" customFormat="1">
      <c r="A123" s="224"/>
      <c r="B123" s="195"/>
      <c r="C123" s="225"/>
      <c r="D123" s="226"/>
      <c r="E123" s="195"/>
      <c r="F123" s="195"/>
      <c r="G123" s="195"/>
      <c r="H123" s="195"/>
      <c r="I123" s="227"/>
      <c r="J123" s="227"/>
      <c r="K123" s="226"/>
      <c r="L123" s="354"/>
    </row>
    <row r="124" spans="1:12" s="228" customFormat="1">
      <c r="A124" s="224"/>
      <c r="B124" s="195"/>
      <c r="C124" s="225"/>
      <c r="D124" s="226"/>
      <c r="E124" s="195"/>
      <c r="F124" s="195"/>
      <c r="G124" s="195"/>
      <c r="H124" s="195"/>
      <c r="I124" s="227"/>
      <c r="J124" s="227"/>
      <c r="K124" s="226"/>
      <c r="L124" s="354"/>
    </row>
    <row r="125" spans="1:12" s="228" customFormat="1">
      <c r="A125" s="224"/>
      <c r="B125" s="195"/>
      <c r="C125" s="225"/>
      <c r="D125" s="226"/>
      <c r="E125" s="195"/>
      <c r="F125" s="195"/>
      <c r="G125" s="195"/>
      <c r="H125" s="195"/>
      <c r="I125" s="227"/>
      <c r="J125" s="227"/>
      <c r="K125" s="226"/>
      <c r="L125" s="354"/>
    </row>
    <row r="126" spans="1:12" s="228" customFormat="1">
      <c r="A126" s="224"/>
      <c r="B126" s="195"/>
      <c r="C126" s="225"/>
      <c r="D126" s="226"/>
      <c r="E126" s="195"/>
      <c r="F126" s="195"/>
      <c r="G126" s="195"/>
      <c r="H126" s="195"/>
      <c r="I126" s="227"/>
      <c r="J126" s="227"/>
      <c r="K126" s="226"/>
      <c r="L126" s="354"/>
    </row>
    <row r="127" spans="1:12" s="228" customFormat="1">
      <c r="A127" s="224"/>
      <c r="B127" s="195"/>
      <c r="C127" s="225"/>
      <c r="D127" s="226"/>
      <c r="E127" s="195"/>
      <c r="F127" s="195"/>
      <c r="G127" s="195"/>
      <c r="H127" s="195"/>
      <c r="I127" s="227"/>
      <c r="J127" s="227"/>
      <c r="K127" s="226"/>
      <c r="L127" s="354"/>
    </row>
    <row r="128" spans="1:12" s="228" customFormat="1">
      <c r="A128" s="224"/>
      <c r="B128" s="195"/>
      <c r="C128" s="225"/>
      <c r="D128" s="226"/>
      <c r="E128" s="195"/>
      <c r="F128" s="195"/>
      <c r="G128" s="195"/>
      <c r="H128" s="195"/>
      <c r="I128" s="227"/>
      <c r="J128" s="227"/>
      <c r="K128" s="226"/>
      <c r="L128" s="354"/>
    </row>
    <row r="129" spans="1:12" s="228" customFormat="1">
      <c r="A129" s="224"/>
      <c r="B129" s="195"/>
      <c r="C129" s="225"/>
      <c r="D129" s="226"/>
      <c r="E129" s="195"/>
      <c r="F129" s="195"/>
      <c r="G129" s="195"/>
      <c r="H129" s="195"/>
      <c r="I129" s="227"/>
      <c r="J129" s="227"/>
      <c r="K129" s="226"/>
      <c r="L129" s="354"/>
    </row>
    <row r="130" spans="1:12" s="228" customFormat="1">
      <c r="A130" s="224"/>
      <c r="B130" s="195"/>
      <c r="C130" s="225"/>
      <c r="D130" s="226"/>
      <c r="E130" s="195"/>
      <c r="F130" s="195"/>
      <c r="G130" s="195"/>
      <c r="H130" s="195"/>
      <c r="I130" s="227"/>
      <c r="J130" s="227"/>
      <c r="K130" s="226"/>
      <c r="L130" s="354"/>
    </row>
    <row r="131" spans="1:12" s="228" customFormat="1">
      <c r="A131" s="224"/>
      <c r="B131" s="195"/>
      <c r="C131" s="225"/>
      <c r="D131" s="226"/>
      <c r="E131" s="195"/>
      <c r="F131" s="195"/>
      <c r="G131" s="195"/>
      <c r="H131" s="195"/>
      <c r="I131" s="227"/>
      <c r="J131" s="227"/>
      <c r="K131" s="226"/>
      <c r="L131" s="354"/>
    </row>
    <row r="132" spans="1:12" s="228" customFormat="1">
      <c r="A132" s="224"/>
      <c r="B132" s="195"/>
      <c r="C132" s="225"/>
      <c r="D132" s="226"/>
      <c r="E132" s="195"/>
      <c r="F132" s="195"/>
      <c r="G132" s="195"/>
      <c r="H132" s="195"/>
      <c r="I132" s="227"/>
      <c r="J132" s="227"/>
      <c r="K132" s="226"/>
      <c r="L132" s="354"/>
    </row>
    <row r="133" spans="1:12" s="228" customFormat="1">
      <c r="A133" s="224"/>
      <c r="B133" s="195"/>
      <c r="C133" s="225"/>
      <c r="D133" s="226"/>
      <c r="E133" s="195"/>
      <c r="F133" s="195"/>
      <c r="G133" s="195"/>
      <c r="H133" s="195"/>
      <c r="I133" s="227"/>
      <c r="J133" s="227"/>
      <c r="K133" s="226"/>
      <c r="L133" s="354"/>
    </row>
    <row r="134" spans="1:12" s="228" customFormat="1">
      <c r="A134" s="224"/>
      <c r="B134" s="195"/>
      <c r="C134" s="225"/>
      <c r="D134" s="226"/>
      <c r="E134" s="195"/>
      <c r="F134" s="195"/>
      <c r="G134" s="195"/>
      <c r="H134" s="195"/>
      <c r="I134" s="227"/>
      <c r="J134" s="227"/>
      <c r="K134" s="226"/>
      <c r="L134" s="354"/>
    </row>
    <row r="135" spans="1:12" s="228" customFormat="1">
      <c r="A135" s="224"/>
      <c r="B135" s="195"/>
      <c r="C135" s="225"/>
      <c r="D135" s="226"/>
      <c r="E135" s="195"/>
      <c r="F135" s="195"/>
      <c r="G135" s="195"/>
      <c r="H135" s="195"/>
      <c r="I135" s="227"/>
      <c r="J135" s="227"/>
      <c r="K135" s="226"/>
      <c r="L135" s="354"/>
    </row>
    <row r="136" spans="1:12" s="228" customFormat="1">
      <c r="A136" s="224"/>
      <c r="B136" s="195"/>
      <c r="C136" s="225"/>
      <c r="D136" s="226"/>
      <c r="E136" s="195"/>
      <c r="F136" s="195"/>
      <c r="G136" s="195"/>
      <c r="H136" s="195"/>
      <c r="I136" s="227"/>
      <c r="J136" s="227"/>
      <c r="K136" s="226"/>
      <c r="L136" s="354"/>
    </row>
    <row r="137" spans="1:12" s="228" customFormat="1">
      <c r="A137" s="224"/>
      <c r="B137" s="195"/>
      <c r="C137" s="225"/>
      <c r="D137" s="226"/>
      <c r="E137" s="195"/>
      <c r="F137" s="195"/>
      <c r="G137" s="195"/>
      <c r="H137" s="195"/>
      <c r="I137" s="227"/>
      <c r="J137" s="227"/>
      <c r="K137" s="226"/>
      <c r="L137" s="354"/>
    </row>
    <row r="138" spans="1:12" s="228" customFormat="1">
      <c r="A138" s="224"/>
      <c r="B138" s="195"/>
      <c r="C138" s="225"/>
      <c r="D138" s="226"/>
      <c r="E138" s="195"/>
      <c r="F138" s="195"/>
      <c r="G138" s="195"/>
      <c r="H138" s="195"/>
      <c r="I138" s="227"/>
      <c r="J138" s="227"/>
      <c r="K138" s="226"/>
      <c r="L138" s="354"/>
    </row>
    <row r="139" spans="1:12" s="228" customFormat="1">
      <c r="A139" s="224"/>
      <c r="B139" s="195"/>
      <c r="C139" s="225"/>
      <c r="D139" s="226"/>
      <c r="E139" s="195"/>
      <c r="F139" s="195"/>
      <c r="G139" s="195"/>
      <c r="H139" s="195"/>
      <c r="I139" s="227"/>
      <c r="J139" s="227"/>
      <c r="K139" s="226"/>
      <c r="L139" s="354"/>
    </row>
    <row r="140" spans="1:12" s="228" customFormat="1">
      <c r="A140" s="224"/>
      <c r="B140" s="195"/>
      <c r="C140" s="225"/>
      <c r="D140" s="226"/>
      <c r="E140" s="195"/>
      <c r="F140" s="195"/>
      <c r="G140" s="195"/>
      <c r="H140" s="195"/>
      <c r="I140" s="227"/>
      <c r="J140" s="227"/>
      <c r="K140" s="226"/>
      <c r="L140" s="354"/>
    </row>
    <row r="141" spans="1:12" s="228" customFormat="1">
      <c r="A141" s="224"/>
      <c r="B141" s="195"/>
      <c r="C141" s="225"/>
      <c r="D141" s="226"/>
      <c r="E141" s="195"/>
      <c r="F141" s="195"/>
      <c r="G141" s="195"/>
      <c r="H141" s="195"/>
      <c r="I141" s="227"/>
      <c r="J141" s="227"/>
      <c r="K141" s="226"/>
      <c r="L141" s="354"/>
    </row>
    <row r="142" spans="1:12" s="228" customFormat="1">
      <c r="A142" s="224"/>
      <c r="B142" s="195"/>
      <c r="C142" s="225"/>
      <c r="D142" s="226"/>
      <c r="E142" s="195"/>
      <c r="F142" s="195"/>
      <c r="G142" s="195"/>
      <c r="H142" s="195"/>
      <c r="I142" s="227"/>
      <c r="J142" s="227"/>
      <c r="K142" s="226"/>
      <c r="L142" s="354"/>
    </row>
    <row r="143" spans="1:12" s="228" customFormat="1">
      <c r="A143" s="224"/>
      <c r="B143" s="195"/>
      <c r="C143" s="225"/>
      <c r="D143" s="226"/>
      <c r="E143" s="195"/>
      <c r="F143" s="195"/>
      <c r="G143" s="195"/>
      <c r="H143" s="195"/>
      <c r="I143" s="227"/>
      <c r="J143" s="227"/>
      <c r="K143" s="226"/>
      <c r="L143" s="354"/>
    </row>
    <row r="144" spans="1:12" s="228" customFormat="1">
      <c r="A144" s="224"/>
      <c r="B144" s="195"/>
      <c r="C144" s="225"/>
      <c r="D144" s="226"/>
      <c r="E144" s="195"/>
      <c r="F144" s="195"/>
      <c r="G144" s="195"/>
      <c r="H144" s="195"/>
      <c r="I144" s="227"/>
      <c r="J144" s="227"/>
      <c r="K144" s="226"/>
      <c r="L144" s="354"/>
    </row>
    <row r="145" spans="1:12" s="228" customFormat="1">
      <c r="A145" s="224"/>
      <c r="B145" s="195"/>
      <c r="C145" s="225"/>
      <c r="D145" s="226"/>
      <c r="E145" s="195"/>
      <c r="F145" s="195"/>
      <c r="G145" s="195"/>
      <c r="H145" s="195"/>
      <c r="I145" s="227"/>
      <c r="J145" s="227"/>
      <c r="K145" s="226"/>
      <c r="L145" s="354"/>
    </row>
    <row r="146" spans="1:12" s="228" customFormat="1">
      <c r="A146" s="224"/>
      <c r="B146" s="195"/>
      <c r="C146" s="225"/>
      <c r="D146" s="226"/>
      <c r="E146" s="195"/>
      <c r="F146" s="195"/>
      <c r="G146" s="195"/>
      <c r="H146" s="195"/>
      <c r="I146" s="227"/>
      <c r="J146" s="227"/>
      <c r="K146" s="226"/>
      <c r="L146" s="354"/>
    </row>
    <row r="147" spans="1:12" s="228" customFormat="1">
      <c r="A147" s="224"/>
      <c r="B147" s="195"/>
      <c r="C147" s="225"/>
      <c r="D147" s="226"/>
      <c r="E147" s="195"/>
      <c r="F147" s="195"/>
      <c r="G147" s="195"/>
      <c r="H147" s="195"/>
      <c r="I147" s="227"/>
      <c r="J147" s="227"/>
      <c r="K147" s="226"/>
      <c r="L147" s="354"/>
    </row>
    <row r="148" spans="1:12" s="228" customFormat="1">
      <c r="A148" s="224"/>
      <c r="B148" s="195"/>
      <c r="C148" s="225"/>
      <c r="D148" s="226"/>
      <c r="E148" s="195"/>
      <c r="F148" s="195"/>
      <c r="G148" s="195"/>
      <c r="H148" s="195"/>
      <c r="I148" s="227"/>
      <c r="J148" s="227"/>
      <c r="K148" s="226"/>
      <c r="L148" s="354"/>
    </row>
    <row r="149" spans="1:12" s="228" customFormat="1">
      <c r="A149" s="224"/>
      <c r="B149" s="195"/>
      <c r="C149" s="225"/>
      <c r="D149" s="226"/>
      <c r="E149" s="195"/>
      <c r="F149" s="195"/>
      <c r="G149" s="195"/>
      <c r="H149" s="195"/>
      <c r="I149" s="227"/>
      <c r="J149" s="227"/>
      <c r="K149" s="226"/>
      <c r="L149" s="354"/>
    </row>
    <row r="150" spans="1:12" s="228" customFormat="1">
      <c r="A150" s="224"/>
      <c r="B150" s="195"/>
      <c r="C150" s="225"/>
      <c r="D150" s="226"/>
      <c r="E150" s="195"/>
      <c r="F150" s="195"/>
      <c r="G150" s="195"/>
      <c r="H150" s="195"/>
      <c r="I150" s="227"/>
      <c r="J150" s="227"/>
      <c r="K150" s="226"/>
      <c r="L150" s="354"/>
    </row>
    <row r="151" spans="1:12" s="228" customFormat="1">
      <c r="A151" s="224"/>
      <c r="B151" s="195"/>
      <c r="C151" s="225"/>
      <c r="D151" s="226"/>
      <c r="E151" s="195"/>
      <c r="F151" s="195"/>
      <c r="G151" s="195"/>
      <c r="H151" s="195"/>
      <c r="I151" s="227"/>
      <c r="J151" s="227"/>
      <c r="K151" s="226"/>
      <c r="L151" s="354"/>
    </row>
    <row r="152" spans="1:12" s="228" customFormat="1">
      <c r="A152" s="224"/>
      <c r="B152" s="195"/>
      <c r="C152" s="225"/>
      <c r="D152" s="226"/>
      <c r="E152" s="195"/>
      <c r="F152" s="195"/>
      <c r="G152" s="195"/>
      <c r="H152" s="195"/>
      <c r="I152" s="227"/>
      <c r="J152" s="227"/>
      <c r="K152" s="226"/>
      <c r="L152" s="354"/>
    </row>
    <row r="153" spans="1:12" s="228" customFormat="1">
      <c r="A153" s="224"/>
      <c r="B153" s="195"/>
      <c r="C153" s="225"/>
      <c r="D153" s="226"/>
      <c r="E153" s="195"/>
      <c r="F153" s="195"/>
      <c r="G153" s="195"/>
      <c r="H153" s="195"/>
      <c r="I153" s="227"/>
      <c r="J153" s="227"/>
      <c r="K153" s="226"/>
      <c r="L153" s="354"/>
    </row>
    <row r="154" spans="1:12" s="228" customFormat="1">
      <c r="A154" s="224"/>
      <c r="B154" s="195"/>
      <c r="C154" s="225"/>
      <c r="D154" s="226"/>
      <c r="E154" s="195"/>
      <c r="F154" s="195"/>
      <c r="G154" s="195"/>
      <c r="H154" s="195"/>
      <c r="I154" s="227"/>
      <c r="J154" s="227"/>
      <c r="K154" s="226"/>
      <c r="L154" s="354"/>
    </row>
    <row r="155" spans="1:12" s="228" customFormat="1">
      <c r="A155" s="224"/>
      <c r="B155" s="195"/>
      <c r="C155" s="225"/>
      <c r="D155" s="226"/>
      <c r="E155" s="195"/>
      <c r="F155" s="195"/>
      <c r="G155" s="195"/>
      <c r="H155" s="195"/>
      <c r="I155" s="227"/>
      <c r="J155" s="227"/>
      <c r="K155" s="226"/>
      <c r="L155" s="354"/>
    </row>
    <row r="156" spans="1:12" s="228" customFormat="1">
      <c r="A156" s="224"/>
      <c r="B156" s="195"/>
      <c r="C156" s="225"/>
      <c r="D156" s="226"/>
      <c r="E156" s="195"/>
      <c r="F156" s="195"/>
      <c r="G156" s="195"/>
      <c r="H156" s="195"/>
      <c r="I156" s="227"/>
      <c r="J156" s="227"/>
      <c r="K156" s="226"/>
      <c r="L156" s="354"/>
    </row>
    <row r="157" spans="1:12" s="228" customFormat="1">
      <c r="A157" s="224"/>
      <c r="B157" s="195"/>
      <c r="C157" s="225"/>
      <c r="D157" s="226"/>
      <c r="E157" s="195"/>
      <c r="F157" s="195"/>
      <c r="G157" s="195"/>
      <c r="H157" s="195"/>
      <c r="I157" s="227"/>
      <c r="J157" s="227"/>
      <c r="K157" s="226"/>
      <c r="L157" s="354"/>
    </row>
    <row r="158" spans="1:12" s="228" customFormat="1">
      <c r="A158" s="224"/>
      <c r="B158" s="195"/>
      <c r="C158" s="225"/>
      <c r="D158" s="226"/>
      <c r="E158" s="195"/>
      <c r="F158" s="195"/>
      <c r="G158" s="195"/>
      <c r="H158" s="195"/>
      <c r="I158" s="227"/>
      <c r="J158" s="227"/>
      <c r="K158" s="226"/>
      <c r="L158" s="354"/>
    </row>
    <row r="159" spans="1:12" s="228" customFormat="1">
      <c r="A159" s="224"/>
      <c r="B159" s="195"/>
      <c r="C159" s="225"/>
      <c r="D159" s="226"/>
      <c r="E159" s="195"/>
      <c r="F159" s="195"/>
      <c r="G159" s="195"/>
      <c r="H159" s="195"/>
      <c r="I159" s="227"/>
      <c r="J159" s="227"/>
      <c r="K159" s="226"/>
      <c r="L159" s="354"/>
    </row>
    <row r="160" spans="1:12" s="228" customFormat="1">
      <c r="A160" s="224"/>
      <c r="B160" s="195"/>
      <c r="C160" s="225"/>
      <c r="D160" s="226"/>
      <c r="E160" s="195"/>
      <c r="F160" s="195"/>
      <c r="G160" s="195"/>
      <c r="H160" s="195"/>
      <c r="I160" s="227"/>
      <c r="J160" s="227"/>
      <c r="K160" s="226"/>
      <c r="L160" s="354"/>
    </row>
    <row r="161" spans="1:12" s="228" customFormat="1">
      <c r="A161" s="224"/>
      <c r="B161" s="195"/>
      <c r="C161" s="225"/>
      <c r="D161" s="226"/>
      <c r="E161" s="195"/>
      <c r="F161" s="195"/>
      <c r="G161" s="195"/>
      <c r="H161" s="195"/>
      <c r="I161" s="227"/>
      <c r="J161" s="227"/>
      <c r="K161" s="226"/>
      <c r="L161" s="354"/>
    </row>
    <row r="162" spans="1:12" s="228" customFormat="1">
      <c r="A162" s="224"/>
      <c r="B162" s="195"/>
      <c r="C162" s="225"/>
      <c r="D162" s="226"/>
      <c r="E162" s="195"/>
      <c r="F162" s="195"/>
      <c r="G162" s="195"/>
      <c r="H162" s="195"/>
      <c r="I162" s="227"/>
      <c r="J162" s="227"/>
      <c r="K162" s="226"/>
      <c r="L162" s="354"/>
    </row>
    <row r="163" spans="1:12" s="228" customFormat="1">
      <c r="A163" s="224"/>
      <c r="B163" s="195"/>
      <c r="C163" s="225"/>
      <c r="D163" s="226"/>
      <c r="E163" s="195"/>
      <c r="F163" s="195"/>
      <c r="G163" s="195"/>
      <c r="H163" s="195"/>
      <c r="I163" s="227"/>
      <c r="J163" s="227"/>
      <c r="K163" s="226"/>
      <c r="L163" s="354"/>
    </row>
    <row r="164" spans="1:12" s="228" customFormat="1">
      <c r="A164" s="224"/>
      <c r="B164" s="195"/>
      <c r="C164" s="225"/>
      <c r="D164" s="226"/>
      <c r="E164" s="195"/>
      <c r="F164" s="195"/>
      <c r="G164" s="195"/>
      <c r="H164" s="195"/>
      <c r="I164" s="227"/>
      <c r="J164" s="227"/>
      <c r="K164" s="226"/>
      <c r="L164" s="354"/>
    </row>
    <row r="165" spans="1:12" s="228" customFormat="1">
      <c r="A165" s="224"/>
      <c r="B165" s="195"/>
      <c r="C165" s="225"/>
      <c r="D165" s="226"/>
      <c r="E165" s="195"/>
      <c r="F165" s="195"/>
      <c r="G165" s="195"/>
      <c r="H165" s="195"/>
      <c r="I165" s="227"/>
      <c r="J165" s="227"/>
      <c r="K165" s="226"/>
      <c r="L165" s="354"/>
    </row>
    <row r="166" spans="1:12" s="228" customFormat="1">
      <c r="A166" s="224"/>
      <c r="B166" s="195"/>
      <c r="C166" s="225"/>
      <c r="D166" s="226"/>
      <c r="E166" s="195"/>
      <c r="F166" s="195"/>
      <c r="G166" s="195"/>
      <c r="H166" s="195"/>
      <c r="I166" s="227"/>
      <c r="J166" s="227"/>
      <c r="K166" s="226"/>
      <c r="L166" s="354"/>
    </row>
    <row r="167" spans="1:12" s="228" customFormat="1">
      <c r="A167" s="224"/>
      <c r="B167" s="195"/>
      <c r="C167" s="225"/>
      <c r="D167" s="226"/>
      <c r="E167" s="195"/>
      <c r="F167" s="195"/>
      <c r="G167" s="195"/>
      <c r="H167" s="195"/>
      <c r="I167" s="227"/>
      <c r="J167" s="227"/>
      <c r="K167" s="226"/>
      <c r="L167" s="354"/>
    </row>
    <row r="168" spans="1:12" s="228" customFormat="1">
      <c r="A168" s="224"/>
      <c r="B168" s="195"/>
      <c r="C168" s="225"/>
      <c r="D168" s="226"/>
      <c r="E168" s="195"/>
      <c r="F168" s="195"/>
      <c r="G168" s="195"/>
      <c r="H168" s="195"/>
      <c r="I168" s="227"/>
      <c r="J168" s="227"/>
      <c r="K168" s="226"/>
      <c r="L168" s="354"/>
    </row>
    <row r="169" spans="1:12" s="228" customFormat="1">
      <c r="A169" s="224"/>
      <c r="B169" s="195"/>
      <c r="C169" s="225"/>
      <c r="D169" s="226"/>
      <c r="E169" s="195"/>
      <c r="F169" s="195"/>
      <c r="G169" s="195"/>
      <c r="H169" s="195"/>
      <c r="I169" s="227"/>
      <c r="J169" s="227"/>
      <c r="K169" s="226"/>
      <c r="L169" s="354"/>
    </row>
    <row r="170" spans="1:12" s="228" customFormat="1">
      <c r="A170" s="224"/>
      <c r="B170" s="195"/>
      <c r="C170" s="225"/>
      <c r="D170" s="226"/>
      <c r="E170" s="195"/>
      <c r="F170" s="195"/>
      <c r="G170" s="195"/>
      <c r="H170" s="195"/>
      <c r="I170" s="227"/>
      <c r="J170" s="227"/>
      <c r="K170" s="226"/>
      <c r="L170" s="354"/>
    </row>
    <row r="171" spans="1:12" s="228" customFormat="1">
      <c r="A171" s="224"/>
      <c r="B171" s="195"/>
      <c r="C171" s="225"/>
      <c r="D171" s="226"/>
      <c r="E171" s="195"/>
      <c r="F171" s="195"/>
      <c r="G171" s="195"/>
      <c r="H171" s="195"/>
      <c r="I171" s="227"/>
      <c r="J171" s="227"/>
      <c r="K171" s="226"/>
      <c r="L171" s="354"/>
    </row>
    <row r="172" spans="1:12" s="228" customFormat="1">
      <c r="A172" s="224"/>
      <c r="B172" s="195"/>
      <c r="C172" s="225"/>
      <c r="D172" s="226"/>
      <c r="E172" s="195"/>
      <c r="F172" s="195"/>
      <c r="G172" s="195"/>
      <c r="H172" s="195"/>
      <c r="I172" s="227"/>
      <c r="J172" s="227"/>
      <c r="K172" s="226"/>
      <c r="L172" s="354"/>
    </row>
    <row r="173" spans="1:12" s="228" customFormat="1">
      <c r="A173" s="224"/>
      <c r="B173" s="195"/>
      <c r="C173" s="225"/>
      <c r="D173" s="226"/>
      <c r="E173" s="195"/>
      <c r="F173" s="195"/>
      <c r="G173" s="195"/>
      <c r="H173" s="195"/>
      <c r="I173" s="227"/>
      <c r="J173" s="227"/>
      <c r="K173" s="226"/>
      <c r="L173" s="354"/>
    </row>
    <row r="174" spans="1:12" s="228" customFormat="1">
      <c r="A174" s="224"/>
      <c r="B174" s="195"/>
      <c r="C174" s="225"/>
      <c r="D174" s="226"/>
      <c r="E174" s="195"/>
      <c r="F174" s="195"/>
      <c r="G174" s="195"/>
      <c r="H174" s="195"/>
      <c r="I174" s="227"/>
      <c r="J174" s="227"/>
      <c r="K174" s="226"/>
      <c r="L174" s="354"/>
    </row>
    <row r="175" spans="1:12" s="228" customFormat="1">
      <c r="A175" s="224"/>
      <c r="B175" s="195"/>
      <c r="C175" s="225"/>
      <c r="D175" s="226"/>
      <c r="E175" s="195"/>
      <c r="F175" s="195"/>
      <c r="G175" s="195"/>
      <c r="H175" s="195"/>
      <c r="I175" s="227"/>
      <c r="J175" s="227"/>
      <c r="K175" s="226"/>
      <c r="L175" s="354"/>
    </row>
    <row r="176" spans="1:12" s="228" customFormat="1">
      <c r="A176" s="224"/>
      <c r="B176" s="195"/>
      <c r="C176" s="225"/>
      <c r="D176" s="226"/>
      <c r="E176" s="195"/>
      <c r="F176" s="195"/>
      <c r="G176" s="195"/>
      <c r="H176" s="195"/>
      <c r="I176" s="227"/>
      <c r="J176" s="227"/>
      <c r="K176" s="226"/>
      <c r="L176" s="354"/>
    </row>
    <row r="177" spans="1:12" s="228" customFormat="1">
      <c r="A177" s="224"/>
      <c r="B177" s="195"/>
      <c r="C177" s="225"/>
      <c r="D177" s="226"/>
      <c r="E177" s="195"/>
      <c r="F177" s="195"/>
      <c r="G177" s="195"/>
      <c r="H177" s="195"/>
      <c r="I177" s="227"/>
      <c r="J177" s="227"/>
      <c r="K177" s="226"/>
      <c r="L177" s="354"/>
    </row>
    <row r="178" spans="1:12" s="228" customFormat="1">
      <c r="A178" s="224"/>
      <c r="B178" s="195"/>
      <c r="C178" s="225"/>
      <c r="D178" s="226"/>
      <c r="E178" s="195"/>
      <c r="F178" s="195"/>
      <c r="G178" s="195"/>
      <c r="H178" s="195"/>
      <c r="I178" s="227"/>
      <c r="J178" s="227"/>
      <c r="K178" s="226"/>
      <c r="L178" s="354"/>
    </row>
    <row r="179" spans="1:12" s="228" customFormat="1">
      <c r="A179" s="224"/>
      <c r="B179" s="195"/>
      <c r="C179" s="225"/>
      <c r="D179" s="226"/>
      <c r="E179" s="195"/>
      <c r="F179" s="195"/>
      <c r="G179" s="195"/>
      <c r="H179" s="195"/>
      <c r="I179" s="227"/>
      <c r="J179" s="227"/>
      <c r="K179" s="226"/>
      <c r="L179" s="354"/>
    </row>
    <row r="180" spans="1:12" s="228" customFormat="1">
      <c r="A180" s="224"/>
      <c r="B180" s="195"/>
      <c r="C180" s="225"/>
      <c r="D180" s="226"/>
      <c r="E180" s="195"/>
      <c r="F180" s="195"/>
      <c r="G180" s="195"/>
      <c r="H180" s="195"/>
      <c r="I180" s="227"/>
      <c r="J180" s="227"/>
      <c r="K180" s="226"/>
      <c r="L180" s="354"/>
    </row>
    <row r="181" spans="1:12" s="228" customFormat="1">
      <c r="A181" s="224"/>
      <c r="B181" s="195"/>
      <c r="C181" s="225"/>
      <c r="D181" s="226"/>
      <c r="E181" s="195"/>
      <c r="F181" s="195"/>
      <c r="G181" s="195"/>
      <c r="H181" s="195"/>
      <c r="I181" s="227"/>
      <c r="J181" s="227"/>
      <c r="K181" s="226"/>
      <c r="L181" s="354"/>
    </row>
    <row r="182" spans="1:12" s="228" customFormat="1">
      <c r="A182" s="224"/>
      <c r="B182" s="195"/>
      <c r="C182" s="225"/>
      <c r="D182" s="226"/>
      <c r="E182" s="195"/>
      <c r="F182" s="195"/>
      <c r="G182" s="195"/>
      <c r="H182" s="195"/>
      <c r="I182" s="227"/>
      <c r="J182" s="227"/>
      <c r="K182" s="226"/>
      <c r="L182" s="354"/>
    </row>
    <row r="183" spans="1:12" s="228" customFormat="1">
      <c r="A183" s="224"/>
      <c r="B183" s="195"/>
      <c r="C183" s="225"/>
      <c r="D183" s="226"/>
      <c r="E183" s="195"/>
      <c r="F183" s="195"/>
      <c r="G183" s="195"/>
      <c r="H183" s="195"/>
      <c r="I183" s="227"/>
      <c r="J183" s="227"/>
      <c r="K183" s="226"/>
      <c r="L183" s="354"/>
    </row>
    <row r="184" spans="1:12" s="228" customFormat="1">
      <c r="A184" s="224"/>
      <c r="B184" s="195"/>
      <c r="C184" s="225"/>
      <c r="D184" s="226"/>
      <c r="E184" s="195"/>
      <c r="F184" s="195"/>
      <c r="G184" s="195"/>
      <c r="H184" s="195"/>
      <c r="I184" s="227"/>
      <c r="J184" s="227"/>
      <c r="K184" s="226"/>
      <c r="L184" s="354"/>
    </row>
    <row r="185" spans="1:12" s="228" customFormat="1">
      <c r="A185" s="224"/>
      <c r="B185" s="195"/>
      <c r="C185" s="225"/>
      <c r="D185" s="226"/>
      <c r="E185" s="195"/>
      <c r="F185" s="195"/>
      <c r="G185" s="195"/>
      <c r="H185" s="195"/>
      <c r="I185" s="227"/>
      <c r="J185" s="227"/>
      <c r="K185" s="226"/>
      <c r="L185" s="354"/>
    </row>
    <row r="186" spans="1:12" s="228" customFormat="1">
      <c r="A186" s="224"/>
      <c r="B186" s="195"/>
      <c r="C186" s="225"/>
      <c r="D186" s="226"/>
      <c r="E186" s="195"/>
      <c r="F186" s="195"/>
      <c r="G186" s="195"/>
      <c r="H186" s="195"/>
      <c r="I186" s="227"/>
      <c r="J186" s="227"/>
      <c r="K186" s="226"/>
      <c r="L186" s="354"/>
    </row>
    <row r="187" spans="1:12" s="228" customFormat="1">
      <c r="A187" s="224"/>
      <c r="B187" s="195"/>
      <c r="C187" s="225"/>
      <c r="D187" s="226"/>
      <c r="E187" s="195"/>
      <c r="F187" s="195"/>
      <c r="G187" s="195"/>
      <c r="H187" s="195"/>
      <c r="I187" s="227"/>
      <c r="J187" s="227"/>
      <c r="K187" s="226"/>
      <c r="L187" s="354"/>
    </row>
    <row r="188" spans="1:12" s="228" customFormat="1">
      <c r="A188" s="224"/>
      <c r="B188" s="195"/>
      <c r="C188" s="225"/>
      <c r="D188" s="226"/>
      <c r="E188" s="195"/>
      <c r="F188" s="195"/>
      <c r="G188" s="195"/>
      <c r="H188" s="195"/>
      <c r="I188" s="227"/>
      <c r="J188" s="227"/>
      <c r="K188" s="226"/>
      <c r="L188" s="354"/>
    </row>
    <row r="189" spans="1:12" s="228" customFormat="1">
      <c r="A189" s="224"/>
      <c r="B189" s="195"/>
      <c r="C189" s="225"/>
      <c r="D189" s="226"/>
      <c r="E189" s="195"/>
      <c r="F189" s="195"/>
      <c r="G189" s="195"/>
      <c r="H189" s="195"/>
      <c r="I189" s="227"/>
      <c r="J189" s="227"/>
      <c r="K189" s="226"/>
      <c r="L189" s="354"/>
    </row>
    <row r="190" spans="1:12" s="228" customFormat="1">
      <c r="A190" s="224"/>
      <c r="B190" s="195"/>
      <c r="C190" s="225"/>
      <c r="D190" s="226"/>
      <c r="E190" s="195"/>
      <c r="F190" s="195"/>
      <c r="G190" s="195"/>
      <c r="H190" s="195"/>
      <c r="I190" s="227"/>
      <c r="J190" s="227"/>
      <c r="K190" s="226"/>
      <c r="L190" s="354"/>
    </row>
    <row r="191" spans="1:12" s="228" customFormat="1">
      <c r="A191" s="224"/>
      <c r="B191" s="195"/>
      <c r="C191" s="225"/>
      <c r="D191" s="226"/>
      <c r="E191" s="195"/>
      <c r="F191" s="195"/>
      <c r="G191" s="195"/>
      <c r="H191" s="195"/>
      <c r="I191" s="227"/>
      <c r="J191" s="227"/>
      <c r="K191" s="226"/>
      <c r="L191" s="354"/>
    </row>
    <row r="192" spans="1:12" s="228" customFormat="1">
      <c r="A192" s="224"/>
      <c r="B192" s="195"/>
      <c r="C192" s="225"/>
      <c r="D192" s="226"/>
      <c r="E192" s="195"/>
      <c r="F192" s="195"/>
      <c r="G192" s="195"/>
      <c r="H192" s="195"/>
      <c r="I192" s="227"/>
      <c r="J192" s="227"/>
      <c r="K192" s="226"/>
      <c r="L192" s="354"/>
    </row>
    <row r="193" spans="1:12" s="228" customFormat="1">
      <c r="A193" s="224"/>
      <c r="B193" s="195"/>
      <c r="C193" s="225"/>
      <c r="D193" s="226"/>
      <c r="E193" s="195"/>
      <c r="F193" s="195"/>
      <c r="G193" s="195"/>
      <c r="H193" s="195"/>
      <c r="I193" s="227"/>
      <c r="J193" s="227"/>
      <c r="K193" s="226"/>
      <c r="L193" s="354"/>
    </row>
    <row r="194" spans="1:12" s="228" customFormat="1">
      <c r="A194" s="224"/>
      <c r="B194" s="195"/>
      <c r="C194" s="225"/>
      <c r="D194" s="226"/>
      <c r="E194" s="195"/>
      <c r="F194" s="195"/>
      <c r="G194" s="195"/>
      <c r="H194" s="195"/>
      <c r="I194" s="227"/>
      <c r="J194" s="227"/>
      <c r="K194" s="226"/>
      <c r="L194" s="354"/>
    </row>
    <row r="195" spans="1:12" s="228" customFormat="1">
      <c r="A195" s="224"/>
      <c r="B195" s="195"/>
      <c r="C195" s="225"/>
      <c r="D195" s="226"/>
      <c r="E195" s="195"/>
      <c r="F195" s="195"/>
      <c r="G195" s="195"/>
      <c r="H195" s="195"/>
      <c r="I195" s="227"/>
      <c r="J195" s="227"/>
      <c r="K195" s="226"/>
      <c r="L195" s="354"/>
    </row>
    <row r="196" spans="1:12" s="228" customFormat="1">
      <c r="A196" s="224"/>
      <c r="B196" s="195"/>
      <c r="C196" s="225"/>
      <c r="D196" s="226"/>
      <c r="E196" s="195"/>
      <c r="F196" s="195"/>
      <c r="G196" s="195"/>
      <c r="H196" s="195"/>
      <c r="I196" s="227"/>
      <c r="J196" s="227"/>
      <c r="K196" s="226"/>
      <c r="L196" s="354"/>
    </row>
    <row r="197" spans="1:12" s="228" customFormat="1">
      <c r="A197" s="224"/>
      <c r="B197" s="195"/>
      <c r="C197" s="225"/>
      <c r="D197" s="226"/>
      <c r="E197" s="195"/>
      <c r="F197" s="195"/>
      <c r="G197" s="195"/>
      <c r="H197" s="195"/>
      <c r="I197" s="227"/>
      <c r="J197" s="227"/>
      <c r="K197" s="226"/>
      <c r="L197" s="354"/>
    </row>
    <row r="198" spans="1:12" s="228" customFormat="1">
      <c r="A198" s="224"/>
      <c r="B198" s="195"/>
      <c r="C198" s="225"/>
      <c r="D198" s="226"/>
      <c r="E198" s="195"/>
      <c r="F198" s="195"/>
      <c r="G198" s="195"/>
      <c r="H198" s="195"/>
      <c r="I198" s="227"/>
      <c r="J198" s="227"/>
      <c r="K198" s="226"/>
      <c r="L198" s="354"/>
    </row>
    <row r="199" spans="1:12" s="228" customFormat="1">
      <c r="A199" s="224"/>
      <c r="B199" s="195"/>
      <c r="C199" s="225"/>
      <c r="D199" s="226"/>
      <c r="E199" s="195"/>
      <c r="F199" s="195"/>
      <c r="G199" s="195"/>
      <c r="H199" s="195"/>
      <c r="I199" s="227"/>
      <c r="J199" s="227"/>
      <c r="K199" s="226"/>
      <c r="L199" s="354"/>
    </row>
    <row r="200" spans="1:12" s="228" customFormat="1">
      <c r="A200" s="224"/>
      <c r="B200" s="195"/>
      <c r="C200" s="225"/>
      <c r="D200" s="226"/>
      <c r="E200" s="195"/>
      <c r="F200" s="195"/>
      <c r="G200" s="195"/>
      <c r="H200" s="195"/>
      <c r="I200" s="227"/>
      <c r="J200" s="227"/>
      <c r="K200" s="226"/>
      <c r="L200" s="354"/>
    </row>
    <row r="201" spans="1:12" s="228" customFormat="1">
      <c r="A201" s="224"/>
      <c r="B201" s="195"/>
      <c r="C201" s="225"/>
      <c r="D201" s="226"/>
      <c r="E201" s="195"/>
      <c r="F201" s="195"/>
      <c r="G201" s="195"/>
      <c r="H201" s="195"/>
      <c r="I201" s="227"/>
      <c r="J201" s="227"/>
      <c r="K201" s="226"/>
      <c r="L201" s="354"/>
    </row>
    <row r="202" spans="1:12" s="228" customFormat="1">
      <c r="A202" s="224"/>
      <c r="B202" s="195"/>
      <c r="C202" s="225"/>
      <c r="D202" s="226"/>
      <c r="E202" s="195"/>
      <c r="F202" s="195"/>
      <c r="G202" s="195"/>
      <c r="H202" s="195"/>
      <c r="I202" s="227"/>
      <c r="J202" s="227"/>
      <c r="K202" s="226"/>
      <c r="L202" s="354"/>
    </row>
    <row r="203" spans="1:12" s="228" customFormat="1">
      <c r="A203" s="224"/>
      <c r="B203" s="195"/>
      <c r="C203" s="225"/>
      <c r="D203" s="226"/>
      <c r="E203" s="195"/>
      <c r="F203" s="195"/>
      <c r="G203" s="195"/>
      <c r="H203" s="195"/>
      <c r="I203" s="227"/>
      <c r="J203" s="227"/>
      <c r="K203" s="226"/>
      <c r="L203" s="354"/>
    </row>
    <row r="204" spans="1:12" s="228" customFormat="1">
      <c r="A204" s="224"/>
      <c r="B204" s="195"/>
      <c r="C204" s="225"/>
      <c r="D204" s="226"/>
      <c r="E204" s="195"/>
      <c r="F204" s="195"/>
      <c r="G204" s="195"/>
      <c r="H204" s="195"/>
      <c r="I204" s="227"/>
      <c r="J204" s="227"/>
      <c r="K204" s="226"/>
      <c r="L204" s="354"/>
    </row>
  </sheetData>
  <autoFilter ref="A8:Q34"/>
  <mergeCells count="17">
    <mergeCell ref="L5:L8"/>
    <mergeCell ref="D6:D8"/>
    <mergeCell ref="E6:G6"/>
    <mergeCell ref="E7:E8"/>
    <mergeCell ref="F7:G7"/>
    <mergeCell ref="A1:L1"/>
    <mergeCell ref="A2:L2"/>
    <mergeCell ref="A3:L3"/>
    <mergeCell ref="A4:L4"/>
    <mergeCell ref="A5:A8"/>
    <mergeCell ref="B5:B8"/>
    <mergeCell ref="C5:C8"/>
    <mergeCell ref="D5:G5"/>
    <mergeCell ref="H5:H8"/>
    <mergeCell ref="I5:I8"/>
    <mergeCell ref="J5:J8"/>
    <mergeCell ref="K5:K8"/>
  </mergeCells>
  <pageMargins left="0.196850393700787" right="0.196850393700787" top="0.39370078740157499" bottom="0.23622047244094499" header="0.15748031496063" footer="0.15748031496063"/>
  <pageSetup paperSize="9" scale="63" fitToHeight="0" orientation="landscape" useFirstPageNumber="1" r:id="rId1"/>
  <headerFooter differentFirst="1">
    <oddFooter>&amp;C&amp;P</oddFooter>
  </headerFooter>
  <ignoredErrors>
    <ignoredError sqref="A2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149"/>
  <sheetViews>
    <sheetView showZeros="0" topLeftCell="A13" zoomScale="70" zoomScaleNormal="70" zoomScaleSheetLayoutView="85" workbookViewId="0">
      <selection activeCell="E32" sqref="E32"/>
    </sheetView>
  </sheetViews>
  <sheetFormatPr defaultColWidth="9.28515625" defaultRowHeight="20.25"/>
  <cols>
    <col min="1" max="1" width="6.85546875" style="224" customWidth="1"/>
    <col min="2" max="2" width="46.5703125" style="244" customWidth="1"/>
    <col min="3" max="3" width="19.28515625" style="226" customWidth="1"/>
    <col min="4" max="4" width="26.140625" style="226" customWidth="1"/>
    <col min="5" max="5" width="15.7109375" style="228" customWidth="1"/>
    <col min="6" max="6" width="13" style="228" hidden="1" customWidth="1"/>
    <col min="7" max="7" width="15.5703125" style="228" customWidth="1"/>
    <col min="8" max="8" width="12.28515625" style="228" hidden="1" customWidth="1"/>
    <col min="9" max="9" width="16" style="330" customWidth="1"/>
    <col min="10" max="10" width="12.7109375" style="227" hidden="1" customWidth="1"/>
    <col min="11" max="11" width="82.28515625" style="225" hidden="1" customWidth="1"/>
    <col min="12" max="12" width="66.85546875" style="225" customWidth="1"/>
    <col min="13" max="13" width="12.140625" style="226" hidden="1" customWidth="1"/>
    <col min="14" max="14" width="23.28515625" style="225" customWidth="1"/>
    <col min="15" max="15" width="17.85546875" style="225" customWidth="1"/>
    <col min="16" max="16" width="16.85546875" style="225" customWidth="1"/>
    <col min="17" max="17" width="58.28515625" style="195" customWidth="1"/>
    <col min="18" max="18" width="87.85546875" style="195" customWidth="1"/>
    <col min="19" max="19" width="10.5703125" style="195" bestFit="1" customWidth="1"/>
    <col min="20" max="20" width="12.7109375" style="195" bestFit="1" customWidth="1"/>
    <col min="21" max="21" width="10.28515625" style="195" bestFit="1" customWidth="1"/>
    <col min="22" max="22" width="48.5703125" style="195" bestFit="1" customWidth="1"/>
    <col min="23" max="16384" width="9.28515625" style="195"/>
  </cols>
  <sheetData>
    <row r="1" spans="1:18" s="194" customFormat="1" ht="22.5">
      <c r="A1" s="1374" t="s">
        <v>765</v>
      </c>
      <c r="B1" s="1374"/>
      <c r="C1" s="1374"/>
      <c r="D1" s="1374"/>
      <c r="E1" s="1374"/>
      <c r="F1" s="1374"/>
      <c r="G1" s="1374"/>
      <c r="H1" s="1374"/>
      <c r="I1" s="1374"/>
      <c r="J1" s="1374"/>
      <c r="K1" s="1374"/>
      <c r="L1" s="1374"/>
      <c r="M1" s="245"/>
      <c r="N1" s="246"/>
      <c r="O1" s="246"/>
      <c r="P1" s="246"/>
    </row>
    <row r="2" spans="1:18" ht="22.5">
      <c r="A2" s="1375" t="s">
        <v>513</v>
      </c>
      <c r="B2" s="1375"/>
      <c r="C2" s="1375"/>
      <c r="D2" s="1375"/>
      <c r="E2" s="1375"/>
      <c r="F2" s="1375"/>
      <c r="G2" s="1375"/>
      <c r="H2" s="1375"/>
      <c r="I2" s="1375"/>
      <c r="J2" s="1375"/>
      <c r="K2" s="1375"/>
      <c r="L2" s="1375"/>
      <c r="M2" s="247"/>
      <c r="N2" s="248">
        <f>'B1 DC GIAM TH'!K6</f>
        <v>2527033</v>
      </c>
      <c r="Q2" s="249"/>
    </row>
    <row r="3" spans="1:18" ht="23.25">
      <c r="A3" s="1376" t="str">
        <f>'B1 DC GIAM TH'!A2:M2</f>
        <v>(Kèm theo Nghị quyết số 267/2020/NQ-HĐND ngày 09/7/2020 của HĐND tỉnh Quảng Ninh)</v>
      </c>
      <c r="B3" s="1376"/>
      <c r="C3" s="1376"/>
      <c r="D3" s="1376"/>
      <c r="E3" s="1376"/>
      <c r="F3" s="1376"/>
      <c r="G3" s="1376"/>
      <c r="H3" s="1376"/>
      <c r="I3" s="1376"/>
      <c r="J3" s="1376"/>
      <c r="K3" s="1376"/>
      <c r="L3" s="1376"/>
      <c r="M3" s="247"/>
      <c r="Q3" s="249"/>
    </row>
    <row r="4" spans="1:18">
      <c r="A4" s="225"/>
      <c r="B4" s="250"/>
      <c r="C4" s="251"/>
      <c r="D4" s="252"/>
      <c r="E4" s="250"/>
      <c r="F4" s="250"/>
      <c r="G4" s="250"/>
      <c r="H4" s="250"/>
      <c r="I4" s="324"/>
      <c r="J4" s="253" t="s">
        <v>479</v>
      </c>
      <c r="K4" s="250"/>
      <c r="L4" s="253" t="s">
        <v>479</v>
      </c>
      <c r="M4" s="253" t="s">
        <v>479</v>
      </c>
      <c r="N4" s="248">
        <f>N2-'B2 BS VON 11.2019'!I10-'B3 DA xem xét bổ sung TH'!I10</f>
        <v>0.39300000015646219</v>
      </c>
      <c r="O4" s="254"/>
      <c r="P4" s="255"/>
    </row>
    <row r="5" spans="1:18" s="196" customFormat="1" ht="18.75">
      <c r="A5" s="1373" t="s">
        <v>499</v>
      </c>
      <c r="B5" s="1368" t="s">
        <v>353</v>
      </c>
      <c r="C5" s="1368" t="s">
        <v>345</v>
      </c>
      <c r="D5" s="1368" t="s">
        <v>481</v>
      </c>
      <c r="E5" s="1368"/>
      <c r="F5" s="1368"/>
      <c r="G5" s="1368"/>
      <c r="H5" s="1368" t="s">
        <v>500</v>
      </c>
      <c r="I5" s="1377" t="s">
        <v>1516</v>
      </c>
      <c r="J5" s="1368" t="s">
        <v>501</v>
      </c>
      <c r="K5" s="1368" t="s">
        <v>515</v>
      </c>
      <c r="L5" s="1368" t="s">
        <v>359</v>
      </c>
      <c r="M5" s="1368" t="s">
        <v>516</v>
      </c>
      <c r="P5" s="1368"/>
    </row>
    <row r="6" spans="1:18" s="196" customFormat="1" ht="18.75">
      <c r="A6" s="1373"/>
      <c r="B6" s="1368"/>
      <c r="C6" s="1368"/>
      <c r="D6" s="1368" t="s">
        <v>481</v>
      </c>
      <c r="E6" s="1368" t="s">
        <v>503</v>
      </c>
      <c r="F6" s="1368"/>
      <c r="G6" s="1368"/>
      <c r="H6" s="1368"/>
      <c r="I6" s="1377"/>
      <c r="J6" s="1368"/>
      <c r="K6" s="1368"/>
      <c r="L6" s="1368"/>
      <c r="M6" s="1368"/>
      <c r="P6" s="1368"/>
    </row>
    <row r="7" spans="1:18" s="196" customFormat="1" ht="18.75">
      <c r="A7" s="1373"/>
      <c r="B7" s="1368"/>
      <c r="C7" s="1368"/>
      <c r="D7" s="1368"/>
      <c r="E7" s="1368" t="s">
        <v>361</v>
      </c>
      <c r="F7" s="1368" t="s">
        <v>517</v>
      </c>
      <c r="G7" s="1368"/>
      <c r="H7" s="1368"/>
      <c r="I7" s="1377"/>
      <c r="J7" s="1368"/>
      <c r="K7" s="1368"/>
      <c r="L7" s="1368"/>
      <c r="M7" s="1368"/>
      <c r="P7" s="1368"/>
    </row>
    <row r="8" spans="1:18" s="196" customFormat="1" ht="18.75">
      <c r="A8" s="1373"/>
      <c r="B8" s="1368"/>
      <c r="C8" s="1368"/>
      <c r="D8" s="1368"/>
      <c r="E8" s="1368"/>
      <c r="F8" s="197" t="s">
        <v>505</v>
      </c>
      <c r="G8" s="197" t="s">
        <v>506</v>
      </c>
      <c r="H8" s="1368"/>
      <c r="I8" s="1377"/>
      <c r="J8" s="1368"/>
      <c r="K8" s="1368"/>
      <c r="L8" s="1368"/>
      <c r="M8" s="1368"/>
      <c r="P8" s="1368"/>
    </row>
    <row r="9" spans="1:18" s="202" customFormat="1" ht="18.75" hidden="1">
      <c r="A9" s="198"/>
      <c r="B9" s="199"/>
      <c r="C9" s="198"/>
      <c r="D9" s="199"/>
      <c r="E9" s="198"/>
      <c r="F9" s="199"/>
      <c r="G9" s="198"/>
      <c r="H9" s="198"/>
      <c r="I9" s="325"/>
      <c r="J9" s="200"/>
      <c r="K9" s="199"/>
      <c r="L9" s="198"/>
      <c r="M9" s="201"/>
      <c r="N9" s="256"/>
      <c r="O9" s="256"/>
      <c r="P9" s="198"/>
    </row>
    <row r="10" spans="1:18" s="206" customFormat="1" ht="18.75">
      <c r="A10" s="203"/>
      <c r="B10" s="203" t="s">
        <v>518</v>
      </c>
      <c r="C10" s="201"/>
      <c r="D10" s="201"/>
      <c r="E10" s="204">
        <f>SUBTOTAL(9,E19:E23)</f>
        <v>1097730</v>
      </c>
      <c r="F10" s="204">
        <f>SUBTOTAL(9,F19:F23)</f>
        <v>0</v>
      </c>
      <c r="G10" s="204">
        <f>SUBTOTAL(9,G19:G23)</f>
        <v>721115</v>
      </c>
      <c r="H10" s="204" t="e">
        <f>SUBTOTAL(9,#REF!)</f>
        <v>#REF!</v>
      </c>
      <c r="I10" s="326">
        <f>SUBTOTAL(9,I11:I24)</f>
        <v>1430898</v>
      </c>
      <c r="J10" s="204" t="e">
        <f>SUBTOTAL(9,#REF!)</f>
        <v>#REF!</v>
      </c>
      <c r="K10" s="204" t="e">
        <f>SUBTOTAL(9,#REF!)</f>
        <v>#REF!</v>
      </c>
      <c r="L10" s="201"/>
      <c r="M10" s="257"/>
      <c r="N10" s="258">
        <f>I10+'B2 BS VON 11.2019'!I10</f>
        <v>2527032.6069999998</v>
      </c>
      <c r="O10" s="259"/>
      <c r="P10" s="201"/>
      <c r="Q10" s="256"/>
      <c r="R10" s="256"/>
    </row>
    <row r="11" spans="1:18" s="206" customFormat="1" ht="23.25" customHeight="1">
      <c r="A11" s="295" t="s">
        <v>78</v>
      </c>
      <c r="B11" s="300" t="s">
        <v>451</v>
      </c>
      <c r="C11" s="294"/>
      <c r="D11" s="294"/>
      <c r="E11" s="293"/>
      <c r="F11" s="293"/>
      <c r="G11" s="293"/>
      <c r="H11" s="293"/>
      <c r="I11" s="337">
        <f>SUBTOTAL(9,I12:I13)</f>
        <v>30000</v>
      </c>
      <c r="J11" s="293"/>
      <c r="K11" s="293"/>
      <c r="L11" s="294"/>
      <c r="M11" s="202"/>
      <c r="N11" s="269"/>
      <c r="O11" s="259"/>
      <c r="P11" s="202"/>
      <c r="Q11" s="256"/>
      <c r="R11" s="256"/>
    </row>
    <row r="12" spans="1:18" s="304" customFormat="1" ht="93.75">
      <c r="A12" s="287">
        <v>1</v>
      </c>
      <c r="B12" s="306" t="s">
        <v>458</v>
      </c>
      <c r="C12" s="275" t="s">
        <v>459</v>
      </c>
      <c r="D12" s="275" t="s">
        <v>460</v>
      </c>
      <c r="E12" s="292">
        <v>162805</v>
      </c>
      <c r="F12" s="292"/>
      <c r="G12" s="292"/>
      <c r="H12" s="292"/>
      <c r="I12" s="328">
        <v>30000</v>
      </c>
      <c r="J12" s="292"/>
      <c r="K12" s="292"/>
      <c r="L12" s="312" t="s">
        <v>543</v>
      </c>
      <c r="M12" s="221"/>
      <c r="N12" s="301">
        <f>N2-I10-'B2 BS VON 11.2019'!I10</f>
        <v>0.39300000015646219</v>
      </c>
      <c r="O12" s="302"/>
      <c r="P12" s="221"/>
      <c r="Q12" s="303"/>
      <c r="R12" s="303"/>
    </row>
    <row r="13" spans="1:18" s="304" customFormat="1" ht="18.75">
      <c r="A13" s="287"/>
      <c r="B13" s="287"/>
      <c r="C13" s="275"/>
      <c r="D13" s="275"/>
      <c r="E13" s="292"/>
      <c r="F13" s="292"/>
      <c r="G13" s="292"/>
      <c r="H13" s="292"/>
      <c r="I13" s="328"/>
      <c r="J13" s="292"/>
      <c r="K13" s="292"/>
      <c r="L13" s="312"/>
      <c r="M13" s="221"/>
      <c r="N13" s="301"/>
      <c r="O13" s="302"/>
      <c r="P13" s="221"/>
      <c r="Q13" s="303"/>
      <c r="R13" s="303"/>
    </row>
    <row r="14" spans="1:18" s="206" customFormat="1" ht="26.25" customHeight="1">
      <c r="A14" s="295" t="s">
        <v>79</v>
      </c>
      <c r="B14" s="300" t="s">
        <v>535</v>
      </c>
      <c r="C14" s="294"/>
      <c r="D14" s="294"/>
      <c r="E14" s="293"/>
      <c r="F14" s="293"/>
      <c r="G14" s="293"/>
      <c r="H14" s="293"/>
      <c r="I14" s="337">
        <f>SUBTOTAL(9,I15:I17)</f>
        <v>8514</v>
      </c>
      <c r="J14" s="293"/>
      <c r="K14" s="293"/>
      <c r="L14" s="314"/>
      <c r="M14" s="202"/>
      <c r="N14" s="269"/>
      <c r="O14" s="259"/>
      <c r="P14" s="202"/>
      <c r="Q14" s="256"/>
      <c r="R14" s="256"/>
    </row>
    <row r="15" spans="1:18" s="304" customFormat="1" ht="56.25">
      <c r="A15" s="287">
        <v>1</v>
      </c>
      <c r="B15" s="306" t="s">
        <v>523</v>
      </c>
      <c r="C15" s="275" t="s">
        <v>42</v>
      </c>
      <c r="D15" s="275" t="s">
        <v>524</v>
      </c>
      <c r="E15" s="292">
        <v>734294</v>
      </c>
      <c r="F15" s="292"/>
      <c r="G15" s="292">
        <f>E15</f>
        <v>734294</v>
      </c>
      <c r="H15" s="292"/>
      <c r="I15" s="328">
        <v>6000</v>
      </c>
      <c r="J15" s="292"/>
      <c r="K15" s="292"/>
      <c r="L15" s="312" t="s">
        <v>709</v>
      </c>
      <c r="M15" s="221"/>
      <c r="N15" s="301"/>
      <c r="O15" s="302"/>
      <c r="P15" s="221"/>
      <c r="Q15" s="303"/>
      <c r="R15" s="303"/>
    </row>
    <row r="16" spans="1:18" s="304" customFormat="1" ht="78" customHeight="1">
      <c r="A16" s="287">
        <v>2</v>
      </c>
      <c r="B16" s="306" t="s">
        <v>530</v>
      </c>
      <c r="C16" s="275" t="s">
        <v>29</v>
      </c>
      <c r="D16" s="275" t="s">
        <v>477</v>
      </c>
      <c r="E16" s="292">
        <v>2838875</v>
      </c>
      <c r="F16" s="292"/>
      <c r="G16" s="292">
        <v>13936</v>
      </c>
      <c r="H16" s="292"/>
      <c r="I16" s="328">
        <v>2514</v>
      </c>
      <c r="J16" s="292"/>
      <c r="K16" s="292"/>
      <c r="L16" s="312" t="s">
        <v>525</v>
      </c>
      <c r="M16" s="221"/>
      <c r="N16" s="301"/>
      <c r="O16" s="302"/>
      <c r="P16" s="221"/>
      <c r="Q16" s="303"/>
      <c r="R16" s="303"/>
    </row>
    <row r="17" spans="1:18" s="304" customFormat="1" ht="18.75">
      <c r="A17" s="287"/>
      <c r="B17" s="287"/>
      <c r="C17" s="275"/>
      <c r="D17" s="275"/>
      <c r="E17" s="292"/>
      <c r="F17" s="292"/>
      <c r="G17" s="292"/>
      <c r="H17" s="292"/>
      <c r="I17" s="328"/>
      <c r="J17" s="292"/>
      <c r="K17" s="292"/>
      <c r="L17" s="275"/>
      <c r="M17" s="221"/>
      <c r="N17" s="301"/>
      <c r="O17" s="302"/>
      <c r="P17" s="221"/>
      <c r="Q17" s="303"/>
      <c r="R17" s="303"/>
    </row>
    <row r="18" spans="1:18" s="206" customFormat="1" ht="40.5" customHeight="1">
      <c r="A18" s="203" t="s">
        <v>110</v>
      </c>
      <c r="B18" s="291" t="s">
        <v>467</v>
      </c>
      <c r="C18" s="201"/>
      <c r="D18" s="201"/>
      <c r="E18" s="204"/>
      <c r="F18" s="204"/>
      <c r="G18" s="204"/>
      <c r="H18" s="204"/>
      <c r="I18" s="337">
        <f>SUBTOTAL(9,I19:I22)</f>
        <v>250000</v>
      </c>
      <c r="J18" s="204"/>
      <c r="K18" s="204"/>
      <c r="L18" s="201"/>
      <c r="M18" s="202"/>
      <c r="N18" s="258">
        <f>I18+I14+I11</f>
        <v>288514</v>
      </c>
      <c r="O18" s="259"/>
      <c r="P18" s="202"/>
      <c r="Q18" s="256"/>
      <c r="R18" s="256"/>
    </row>
    <row r="19" spans="1:18" s="206" customFormat="1" ht="112.5">
      <c r="A19" s="208">
        <v>1</v>
      </c>
      <c r="B19" s="260" t="s">
        <v>468</v>
      </c>
      <c r="C19" s="210" t="s">
        <v>465</v>
      </c>
      <c r="D19" s="261" t="s">
        <v>469</v>
      </c>
      <c r="E19" s="212">
        <v>404451</v>
      </c>
      <c r="F19" s="204"/>
      <c r="G19" s="212">
        <v>100000</v>
      </c>
      <c r="H19" s="204"/>
      <c r="I19" s="329">
        <v>100000</v>
      </c>
      <c r="J19" s="204"/>
      <c r="K19" s="204"/>
      <c r="L19" s="262" t="s">
        <v>519</v>
      </c>
      <c r="M19" s="202"/>
      <c r="N19" s="258"/>
      <c r="O19" s="259"/>
      <c r="P19" s="202"/>
      <c r="Q19" s="256"/>
      <c r="R19" s="256"/>
    </row>
    <row r="20" spans="1:18" s="206" customFormat="1" ht="56.25">
      <c r="A20" s="287">
        <v>2</v>
      </c>
      <c r="B20" s="310" t="s">
        <v>473</v>
      </c>
      <c r="C20" s="288" t="s">
        <v>38</v>
      </c>
      <c r="D20" s="311" t="s">
        <v>474</v>
      </c>
      <c r="E20" s="292">
        <v>521115</v>
      </c>
      <c r="F20" s="293"/>
      <c r="G20" s="292">
        <f>E20</f>
        <v>521115</v>
      </c>
      <c r="H20" s="293"/>
      <c r="I20" s="328">
        <v>50000</v>
      </c>
      <c r="J20" s="293"/>
      <c r="K20" s="293"/>
      <c r="L20" s="312" t="s">
        <v>526</v>
      </c>
      <c r="M20" s="202"/>
      <c r="N20" s="269"/>
      <c r="O20" s="259"/>
      <c r="P20" s="202"/>
      <c r="Q20" s="256"/>
      <c r="R20" s="256"/>
    </row>
    <row r="21" spans="1:18" s="206" customFormat="1" ht="150">
      <c r="A21" s="1030">
        <v>3</v>
      </c>
      <c r="B21" s="1031" t="s">
        <v>1410</v>
      </c>
      <c r="C21" s="275" t="s">
        <v>29</v>
      </c>
      <c r="D21" s="1032" t="s">
        <v>1401</v>
      </c>
      <c r="E21" s="1033">
        <v>172164</v>
      </c>
      <c r="F21" s="1034"/>
      <c r="G21" s="1245">
        <v>100000</v>
      </c>
      <c r="H21" s="1034"/>
      <c r="I21" s="1245">
        <f>'B7 PA PHAN BO, DIEU HOA'!L36</f>
        <v>100000</v>
      </c>
      <c r="J21" s="1034"/>
      <c r="K21" s="1034"/>
      <c r="L21" s="1142" t="s">
        <v>1478</v>
      </c>
      <c r="M21" s="202"/>
      <c r="N21" s="1024" t="s">
        <v>1402</v>
      </c>
      <c r="O21" s="259"/>
      <c r="P21" s="202"/>
      <c r="Q21" s="256"/>
      <c r="R21" s="256"/>
    </row>
    <row r="22" spans="1:18" s="206" customFormat="1" ht="18.75">
      <c r="A22" s="287"/>
      <c r="B22" s="310"/>
      <c r="C22" s="288"/>
      <c r="D22" s="311"/>
      <c r="E22" s="292"/>
      <c r="F22" s="293"/>
      <c r="G22" s="292"/>
      <c r="H22" s="293"/>
      <c r="I22" s="328"/>
      <c r="J22" s="293"/>
      <c r="K22" s="293"/>
      <c r="L22" s="312"/>
      <c r="M22" s="202"/>
      <c r="N22" s="269"/>
      <c r="O22" s="259"/>
      <c r="P22" s="202"/>
      <c r="Q22" s="256"/>
      <c r="R22" s="256"/>
    </row>
    <row r="23" spans="1:18" s="206" customFormat="1" ht="80.25" customHeight="1">
      <c r="A23" s="295" t="s">
        <v>111</v>
      </c>
      <c r="B23" s="313" t="s">
        <v>1517</v>
      </c>
      <c r="C23" s="296"/>
      <c r="D23" s="311" t="s">
        <v>547</v>
      </c>
      <c r="E23" s="293"/>
      <c r="F23" s="293"/>
      <c r="G23" s="293"/>
      <c r="H23" s="293"/>
      <c r="I23" s="327">
        <v>500000</v>
      </c>
      <c r="J23" s="293"/>
      <c r="K23" s="293"/>
      <c r="L23" s="312" t="s">
        <v>528</v>
      </c>
      <c r="M23" s="202"/>
      <c r="N23" s="269"/>
      <c r="O23" s="259"/>
      <c r="P23" s="202"/>
      <c r="Q23" s="256"/>
      <c r="R23" s="256"/>
    </row>
    <row r="24" spans="1:18" s="245" customFormat="1" ht="27.75" customHeight="1">
      <c r="A24" s="263" t="s">
        <v>114</v>
      </c>
      <c r="B24" s="205" t="s">
        <v>529</v>
      </c>
      <c r="C24" s="264"/>
      <c r="D24" s="264"/>
      <c r="E24" s="265"/>
      <c r="F24" s="265"/>
      <c r="G24" s="265"/>
      <c r="H24" s="265"/>
      <c r="I24" s="1289">
        <v>642384</v>
      </c>
      <c r="J24" s="266"/>
      <c r="K24" s="263"/>
      <c r="L24" s="262"/>
      <c r="M24" s="267"/>
      <c r="N24" s="268"/>
      <c r="O24" s="268"/>
      <c r="P24" s="268"/>
    </row>
    <row r="27" spans="1:18" s="228" customFormat="1">
      <c r="A27" s="224"/>
      <c r="B27" s="195"/>
      <c r="C27" s="225"/>
      <c r="D27" s="226"/>
      <c r="E27" s="195"/>
      <c r="F27" s="195"/>
      <c r="G27" s="195"/>
      <c r="H27" s="195"/>
      <c r="I27" s="330"/>
      <c r="J27" s="227"/>
      <c r="K27" s="225"/>
      <c r="L27" s="225"/>
      <c r="M27" s="226"/>
      <c r="N27" s="225"/>
      <c r="O27" s="225"/>
      <c r="P27" s="225"/>
      <c r="Q27" s="195"/>
    </row>
    <row r="28" spans="1:18" s="228" customFormat="1">
      <c r="A28" s="224"/>
      <c r="B28" s="195"/>
      <c r="C28" s="225"/>
      <c r="D28" s="226"/>
      <c r="E28" s="195"/>
      <c r="F28" s="195"/>
      <c r="G28" s="195"/>
      <c r="H28" s="195"/>
      <c r="I28" s="330"/>
      <c r="J28" s="227"/>
      <c r="K28" s="225"/>
      <c r="L28" s="225"/>
      <c r="M28" s="226"/>
      <c r="N28" s="225"/>
      <c r="O28" s="225"/>
      <c r="P28" s="225"/>
      <c r="Q28" s="195"/>
    </row>
    <row r="29" spans="1:18" s="228" customFormat="1">
      <c r="A29" s="224"/>
      <c r="B29" s="195"/>
      <c r="C29" s="225"/>
      <c r="D29" s="226"/>
      <c r="E29" s="195"/>
      <c r="F29" s="195"/>
      <c r="G29" s="195"/>
      <c r="H29" s="195"/>
      <c r="I29" s="330"/>
      <c r="J29" s="227"/>
      <c r="K29" s="225"/>
      <c r="L29" s="225"/>
      <c r="M29" s="226"/>
      <c r="N29" s="225"/>
      <c r="O29" s="225"/>
      <c r="P29" s="225"/>
      <c r="Q29" s="195"/>
    </row>
    <row r="30" spans="1:18" s="228" customFormat="1">
      <c r="A30" s="224"/>
      <c r="B30" s="195"/>
      <c r="C30" s="225"/>
      <c r="D30" s="226"/>
      <c r="E30" s="195"/>
      <c r="F30" s="195"/>
      <c r="G30" s="195"/>
      <c r="H30" s="195"/>
      <c r="I30" s="330"/>
      <c r="J30" s="227"/>
      <c r="K30" s="225"/>
      <c r="L30" s="225"/>
      <c r="M30" s="226"/>
      <c r="N30" s="225"/>
      <c r="O30" s="225"/>
      <c r="P30" s="225"/>
      <c r="Q30" s="195"/>
    </row>
    <row r="31" spans="1:18" s="228" customFormat="1">
      <c r="A31" s="224"/>
      <c r="B31" s="195"/>
      <c r="C31" s="225"/>
      <c r="D31" s="226"/>
      <c r="E31" s="195"/>
      <c r="F31" s="195"/>
      <c r="G31" s="195"/>
      <c r="H31" s="195"/>
      <c r="I31" s="330"/>
      <c r="J31" s="227"/>
      <c r="K31" s="225"/>
      <c r="L31" s="225"/>
      <c r="M31" s="226"/>
      <c r="N31" s="225"/>
      <c r="O31" s="225"/>
      <c r="P31" s="225"/>
      <c r="Q31" s="195"/>
    </row>
    <row r="32" spans="1:18" s="228" customFormat="1">
      <c r="A32" s="224"/>
      <c r="B32" s="195"/>
      <c r="C32" s="225"/>
      <c r="D32" s="226"/>
      <c r="E32" s="195"/>
      <c r="F32" s="195"/>
      <c r="G32" s="195"/>
      <c r="H32" s="195"/>
      <c r="I32" s="330"/>
      <c r="J32" s="227"/>
      <c r="K32" s="225"/>
      <c r="L32" s="225"/>
      <c r="M32" s="226"/>
      <c r="N32" s="225"/>
      <c r="O32" s="225"/>
      <c r="P32" s="225"/>
      <c r="Q32" s="195"/>
    </row>
    <row r="33" spans="1:17" s="228" customFormat="1">
      <c r="A33" s="224"/>
      <c r="B33" s="195"/>
      <c r="C33" s="225"/>
      <c r="D33" s="226"/>
      <c r="E33" s="195"/>
      <c r="F33" s="195"/>
      <c r="G33" s="195"/>
      <c r="H33" s="195"/>
      <c r="I33" s="330"/>
      <c r="J33" s="227"/>
      <c r="K33" s="225"/>
      <c r="L33" s="225"/>
      <c r="M33" s="226"/>
      <c r="N33" s="225"/>
      <c r="O33" s="225"/>
      <c r="P33" s="225"/>
      <c r="Q33" s="195"/>
    </row>
    <row r="34" spans="1:17" s="228" customFormat="1">
      <c r="A34" s="224"/>
      <c r="B34" s="195"/>
      <c r="C34" s="225"/>
      <c r="D34" s="226"/>
      <c r="E34" s="195"/>
      <c r="F34" s="195"/>
      <c r="G34" s="195"/>
      <c r="H34" s="195"/>
      <c r="I34" s="330"/>
      <c r="J34" s="227"/>
      <c r="K34" s="225"/>
      <c r="L34" s="225"/>
      <c r="M34" s="226"/>
      <c r="N34" s="225"/>
      <c r="O34" s="225"/>
      <c r="P34" s="225"/>
      <c r="Q34" s="195"/>
    </row>
    <row r="35" spans="1:17" s="228" customFormat="1">
      <c r="A35" s="224"/>
      <c r="B35" s="195"/>
      <c r="C35" s="225"/>
      <c r="D35" s="226"/>
      <c r="E35" s="195"/>
      <c r="F35" s="195"/>
      <c r="G35" s="195"/>
      <c r="H35" s="195"/>
      <c r="I35" s="330"/>
      <c r="J35" s="227"/>
      <c r="K35" s="225"/>
      <c r="L35" s="225"/>
      <c r="M35" s="226"/>
      <c r="N35" s="225"/>
      <c r="O35" s="225"/>
      <c r="P35" s="225"/>
      <c r="Q35" s="195"/>
    </row>
    <row r="36" spans="1:17" s="228" customFormat="1">
      <c r="A36" s="224"/>
      <c r="B36" s="195"/>
      <c r="C36" s="225"/>
      <c r="D36" s="226"/>
      <c r="E36" s="195"/>
      <c r="F36" s="195"/>
      <c r="G36" s="195"/>
      <c r="H36" s="195"/>
      <c r="I36" s="330"/>
      <c r="J36" s="227"/>
      <c r="K36" s="225"/>
      <c r="L36" s="225"/>
      <c r="M36" s="226"/>
      <c r="N36" s="225"/>
      <c r="O36" s="225"/>
      <c r="P36" s="225"/>
      <c r="Q36" s="195"/>
    </row>
    <row r="37" spans="1:17" s="228" customFormat="1">
      <c r="A37" s="224"/>
      <c r="B37" s="195"/>
      <c r="C37" s="225"/>
      <c r="D37" s="226"/>
      <c r="E37" s="195"/>
      <c r="F37" s="195"/>
      <c r="G37" s="195"/>
      <c r="H37" s="195"/>
      <c r="I37" s="330"/>
      <c r="J37" s="227"/>
      <c r="K37" s="225"/>
      <c r="L37" s="225"/>
      <c r="M37" s="226"/>
      <c r="N37" s="225"/>
      <c r="O37" s="225"/>
      <c r="P37" s="225"/>
      <c r="Q37" s="195"/>
    </row>
    <row r="38" spans="1:17" s="228" customFormat="1">
      <c r="A38" s="224"/>
      <c r="B38" s="195"/>
      <c r="C38" s="225"/>
      <c r="D38" s="226"/>
      <c r="E38" s="195"/>
      <c r="F38" s="195"/>
      <c r="G38" s="195"/>
      <c r="H38" s="195"/>
      <c r="I38" s="330"/>
      <c r="J38" s="227"/>
      <c r="K38" s="225"/>
      <c r="L38" s="225"/>
      <c r="M38" s="226"/>
      <c r="N38" s="225"/>
      <c r="O38" s="225"/>
      <c r="P38" s="225"/>
      <c r="Q38" s="195"/>
    </row>
    <row r="39" spans="1:17" s="228" customFormat="1">
      <c r="A39" s="224"/>
      <c r="B39" s="195"/>
      <c r="C39" s="225"/>
      <c r="D39" s="226"/>
      <c r="E39" s="195"/>
      <c r="F39" s="195"/>
      <c r="G39" s="195"/>
      <c r="H39" s="195"/>
      <c r="I39" s="330"/>
      <c r="J39" s="227"/>
      <c r="K39" s="225"/>
      <c r="L39" s="225"/>
      <c r="M39" s="226"/>
      <c r="N39" s="225"/>
      <c r="O39" s="225"/>
      <c r="P39" s="225"/>
      <c r="Q39" s="195"/>
    </row>
    <row r="40" spans="1:17" s="228" customFormat="1">
      <c r="A40" s="224"/>
      <c r="B40" s="195"/>
      <c r="C40" s="225"/>
      <c r="D40" s="226"/>
      <c r="E40" s="195"/>
      <c r="F40" s="195"/>
      <c r="G40" s="195"/>
      <c r="H40" s="195"/>
      <c r="I40" s="330"/>
      <c r="J40" s="227"/>
      <c r="K40" s="225"/>
      <c r="L40" s="225"/>
      <c r="M40" s="226"/>
      <c r="N40" s="225"/>
      <c r="O40" s="225"/>
      <c r="P40" s="225"/>
      <c r="Q40" s="195"/>
    </row>
    <row r="41" spans="1:17" s="228" customFormat="1">
      <c r="A41" s="224"/>
      <c r="B41" s="195"/>
      <c r="C41" s="225"/>
      <c r="D41" s="226"/>
      <c r="E41" s="195"/>
      <c r="F41" s="195"/>
      <c r="G41" s="195"/>
      <c r="H41" s="195"/>
      <c r="I41" s="330"/>
      <c r="J41" s="227"/>
      <c r="K41" s="225"/>
      <c r="L41" s="225"/>
      <c r="M41" s="226"/>
      <c r="N41" s="225"/>
      <c r="O41" s="225"/>
      <c r="P41" s="225"/>
      <c r="Q41" s="195"/>
    </row>
    <row r="42" spans="1:17" s="228" customFormat="1">
      <c r="A42" s="224"/>
      <c r="B42" s="195"/>
      <c r="C42" s="225"/>
      <c r="D42" s="226"/>
      <c r="E42" s="195"/>
      <c r="F42" s="195"/>
      <c r="G42" s="195"/>
      <c r="H42" s="195"/>
      <c r="I42" s="330"/>
      <c r="J42" s="227"/>
      <c r="K42" s="225"/>
      <c r="L42" s="225"/>
      <c r="M42" s="226"/>
      <c r="N42" s="225"/>
      <c r="O42" s="225"/>
      <c r="P42" s="225"/>
      <c r="Q42" s="195"/>
    </row>
    <row r="43" spans="1:17" s="228" customFormat="1">
      <c r="A43" s="224"/>
      <c r="B43" s="195"/>
      <c r="C43" s="225"/>
      <c r="D43" s="226"/>
      <c r="E43" s="195"/>
      <c r="F43" s="195"/>
      <c r="G43" s="195"/>
      <c r="H43" s="195"/>
      <c r="I43" s="330"/>
      <c r="J43" s="227"/>
      <c r="K43" s="225"/>
      <c r="L43" s="225"/>
      <c r="M43" s="226"/>
      <c r="N43" s="225"/>
      <c r="O43" s="225"/>
      <c r="P43" s="225"/>
      <c r="Q43" s="195"/>
    </row>
    <row r="44" spans="1:17" s="228" customFormat="1">
      <c r="A44" s="224"/>
      <c r="B44" s="195"/>
      <c r="C44" s="225"/>
      <c r="D44" s="226"/>
      <c r="E44" s="195"/>
      <c r="F44" s="195"/>
      <c r="G44" s="195"/>
      <c r="H44" s="195"/>
      <c r="I44" s="330"/>
      <c r="J44" s="227"/>
      <c r="K44" s="225"/>
      <c r="L44" s="225"/>
      <c r="M44" s="226"/>
      <c r="N44" s="225"/>
      <c r="O44" s="225"/>
      <c r="P44" s="225"/>
      <c r="Q44" s="195"/>
    </row>
    <row r="45" spans="1:17" s="228" customFormat="1">
      <c r="A45" s="224"/>
      <c r="B45" s="195"/>
      <c r="C45" s="225"/>
      <c r="D45" s="226"/>
      <c r="E45" s="195"/>
      <c r="F45" s="195"/>
      <c r="G45" s="195"/>
      <c r="H45" s="195"/>
      <c r="I45" s="330"/>
      <c r="J45" s="227"/>
      <c r="K45" s="225"/>
      <c r="L45" s="225"/>
      <c r="M45" s="226"/>
      <c r="N45" s="225"/>
      <c r="O45" s="225"/>
      <c r="P45" s="225"/>
      <c r="Q45" s="195"/>
    </row>
    <row r="46" spans="1:17" s="228" customFormat="1">
      <c r="A46" s="224"/>
      <c r="B46" s="195"/>
      <c r="C46" s="225"/>
      <c r="D46" s="226"/>
      <c r="E46" s="195"/>
      <c r="F46" s="195"/>
      <c r="G46" s="195"/>
      <c r="H46" s="195"/>
      <c r="I46" s="330"/>
      <c r="J46" s="227"/>
      <c r="K46" s="225"/>
      <c r="L46" s="225"/>
      <c r="M46" s="226"/>
      <c r="N46" s="225"/>
      <c r="O46" s="225"/>
      <c r="P46" s="225"/>
      <c r="Q46" s="195"/>
    </row>
    <row r="47" spans="1:17" s="228" customFormat="1">
      <c r="A47" s="224"/>
      <c r="B47" s="195"/>
      <c r="C47" s="225"/>
      <c r="D47" s="226"/>
      <c r="E47" s="195"/>
      <c r="F47" s="195"/>
      <c r="G47" s="195"/>
      <c r="H47" s="195"/>
      <c r="I47" s="330"/>
      <c r="J47" s="227"/>
      <c r="K47" s="225"/>
      <c r="L47" s="225"/>
      <c r="M47" s="226"/>
      <c r="N47" s="225"/>
      <c r="O47" s="225"/>
      <c r="P47" s="225"/>
      <c r="Q47" s="195"/>
    </row>
    <row r="48" spans="1:17" s="228" customFormat="1">
      <c r="A48" s="224"/>
      <c r="B48" s="195"/>
      <c r="C48" s="225"/>
      <c r="D48" s="226"/>
      <c r="E48" s="195"/>
      <c r="F48" s="195"/>
      <c r="G48" s="195"/>
      <c r="H48" s="195"/>
      <c r="I48" s="330"/>
      <c r="J48" s="227"/>
      <c r="K48" s="225"/>
      <c r="L48" s="225"/>
      <c r="M48" s="226"/>
      <c r="N48" s="225"/>
      <c r="O48" s="225"/>
      <c r="P48" s="225"/>
      <c r="Q48" s="195"/>
    </row>
    <row r="49" spans="1:17" s="228" customFormat="1">
      <c r="A49" s="224"/>
      <c r="B49" s="195"/>
      <c r="C49" s="225"/>
      <c r="D49" s="226"/>
      <c r="E49" s="195"/>
      <c r="F49" s="195"/>
      <c r="G49" s="195"/>
      <c r="H49" s="195"/>
      <c r="I49" s="330"/>
      <c r="J49" s="227"/>
      <c r="K49" s="225"/>
      <c r="L49" s="225"/>
      <c r="M49" s="226"/>
      <c r="N49" s="225"/>
      <c r="O49" s="225"/>
      <c r="P49" s="225"/>
      <c r="Q49" s="195"/>
    </row>
    <row r="50" spans="1:17" s="228" customFormat="1">
      <c r="A50" s="224"/>
      <c r="B50" s="195"/>
      <c r="C50" s="225"/>
      <c r="D50" s="226"/>
      <c r="E50" s="195"/>
      <c r="F50" s="195"/>
      <c r="G50" s="195"/>
      <c r="H50" s="195"/>
      <c r="I50" s="330"/>
      <c r="J50" s="227"/>
      <c r="K50" s="225"/>
      <c r="L50" s="225"/>
      <c r="M50" s="226"/>
      <c r="N50" s="225"/>
      <c r="O50" s="225"/>
      <c r="P50" s="225"/>
      <c r="Q50" s="195"/>
    </row>
    <row r="51" spans="1:17" s="228" customFormat="1">
      <c r="A51" s="224"/>
      <c r="B51" s="195"/>
      <c r="C51" s="225"/>
      <c r="D51" s="226"/>
      <c r="E51" s="195"/>
      <c r="F51" s="195"/>
      <c r="G51" s="195"/>
      <c r="H51" s="195"/>
      <c r="I51" s="330"/>
      <c r="J51" s="227"/>
      <c r="K51" s="225"/>
      <c r="L51" s="225"/>
      <c r="M51" s="226"/>
      <c r="N51" s="225"/>
      <c r="O51" s="225"/>
      <c r="P51" s="225"/>
      <c r="Q51" s="195"/>
    </row>
    <row r="52" spans="1:17" s="228" customFormat="1">
      <c r="A52" s="224"/>
      <c r="B52" s="195"/>
      <c r="C52" s="225"/>
      <c r="D52" s="226"/>
      <c r="E52" s="195"/>
      <c r="F52" s="195"/>
      <c r="G52" s="195"/>
      <c r="H52" s="195"/>
      <c r="I52" s="330"/>
      <c r="J52" s="227"/>
      <c r="K52" s="225"/>
      <c r="L52" s="225"/>
      <c r="M52" s="226"/>
      <c r="N52" s="225"/>
      <c r="O52" s="225"/>
      <c r="P52" s="225"/>
      <c r="Q52" s="195"/>
    </row>
    <row r="53" spans="1:17" s="228" customFormat="1">
      <c r="A53" s="224"/>
      <c r="B53" s="195"/>
      <c r="C53" s="225"/>
      <c r="D53" s="226"/>
      <c r="E53" s="195"/>
      <c r="F53" s="195"/>
      <c r="G53" s="195"/>
      <c r="H53" s="195"/>
      <c r="I53" s="330"/>
      <c r="J53" s="227"/>
      <c r="K53" s="225"/>
      <c r="L53" s="225"/>
      <c r="M53" s="226"/>
      <c r="N53" s="225"/>
      <c r="O53" s="225"/>
      <c r="P53" s="225"/>
      <c r="Q53" s="195"/>
    </row>
    <row r="54" spans="1:17" s="228" customFormat="1">
      <c r="A54" s="224"/>
      <c r="B54" s="195"/>
      <c r="C54" s="225"/>
      <c r="D54" s="226"/>
      <c r="E54" s="195"/>
      <c r="F54" s="195"/>
      <c r="G54" s="195"/>
      <c r="H54" s="195"/>
      <c r="I54" s="330"/>
      <c r="J54" s="227"/>
      <c r="K54" s="225"/>
      <c r="L54" s="225"/>
      <c r="M54" s="226"/>
      <c r="N54" s="225"/>
      <c r="O54" s="225"/>
      <c r="P54" s="225"/>
      <c r="Q54" s="195"/>
    </row>
    <row r="55" spans="1:17" s="228" customFormat="1">
      <c r="A55" s="224"/>
      <c r="B55" s="195"/>
      <c r="C55" s="225"/>
      <c r="D55" s="226"/>
      <c r="E55" s="195"/>
      <c r="F55" s="195"/>
      <c r="G55" s="195"/>
      <c r="H55" s="195"/>
      <c r="I55" s="330"/>
      <c r="J55" s="227"/>
      <c r="K55" s="225"/>
      <c r="L55" s="225"/>
      <c r="M55" s="226"/>
      <c r="N55" s="225"/>
      <c r="O55" s="225"/>
      <c r="P55" s="225"/>
      <c r="Q55" s="195"/>
    </row>
    <row r="56" spans="1:17" s="228" customFormat="1">
      <c r="A56" s="224"/>
      <c r="B56" s="195"/>
      <c r="C56" s="225"/>
      <c r="D56" s="226"/>
      <c r="E56" s="195"/>
      <c r="F56" s="195"/>
      <c r="G56" s="195"/>
      <c r="H56" s="195"/>
      <c r="I56" s="330"/>
      <c r="J56" s="227"/>
      <c r="K56" s="225"/>
      <c r="L56" s="225"/>
      <c r="M56" s="226"/>
      <c r="N56" s="225"/>
      <c r="O56" s="225"/>
      <c r="P56" s="225"/>
      <c r="Q56" s="195"/>
    </row>
    <row r="57" spans="1:17" s="228" customFormat="1">
      <c r="A57" s="224"/>
      <c r="B57" s="195"/>
      <c r="C57" s="225"/>
      <c r="D57" s="226"/>
      <c r="E57" s="195"/>
      <c r="F57" s="195"/>
      <c r="G57" s="195"/>
      <c r="H57" s="195"/>
      <c r="I57" s="330"/>
      <c r="J57" s="227"/>
      <c r="K57" s="225"/>
      <c r="L57" s="225"/>
      <c r="M57" s="226"/>
      <c r="N57" s="225"/>
      <c r="O57" s="225"/>
      <c r="P57" s="225"/>
      <c r="Q57" s="195"/>
    </row>
    <row r="58" spans="1:17" s="228" customFormat="1">
      <c r="A58" s="224"/>
      <c r="B58" s="195"/>
      <c r="C58" s="225"/>
      <c r="D58" s="226"/>
      <c r="E58" s="195"/>
      <c r="F58" s="195"/>
      <c r="G58" s="195"/>
      <c r="H58" s="195"/>
      <c r="I58" s="330"/>
      <c r="J58" s="227"/>
      <c r="K58" s="225"/>
      <c r="L58" s="225"/>
      <c r="M58" s="226"/>
      <c r="N58" s="225"/>
      <c r="O58" s="225"/>
      <c r="P58" s="225"/>
      <c r="Q58" s="195"/>
    </row>
    <row r="59" spans="1:17" s="228" customFormat="1">
      <c r="A59" s="224"/>
      <c r="B59" s="195"/>
      <c r="C59" s="225"/>
      <c r="D59" s="226"/>
      <c r="E59" s="195"/>
      <c r="F59" s="195"/>
      <c r="G59" s="195"/>
      <c r="H59" s="195"/>
      <c r="I59" s="330"/>
      <c r="J59" s="227"/>
      <c r="K59" s="225"/>
      <c r="L59" s="225"/>
      <c r="M59" s="226"/>
      <c r="N59" s="225"/>
      <c r="O59" s="225"/>
      <c r="P59" s="225"/>
      <c r="Q59" s="195"/>
    </row>
    <row r="60" spans="1:17" s="228" customFormat="1">
      <c r="A60" s="224"/>
      <c r="B60" s="195"/>
      <c r="C60" s="225"/>
      <c r="D60" s="226"/>
      <c r="E60" s="195"/>
      <c r="F60" s="195"/>
      <c r="G60" s="195"/>
      <c r="H60" s="195"/>
      <c r="I60" s="330"/>
      <c r="J60" s="227"/>
      <c r="K60" s="225"/>
      <c r="L60" s="225"/>
      <c r="M60" s="226"/>
      <c r="N60" s="225"/>
      <c r="O60" s="225"/>
      <c r="P60" s="225"/>
      <c r="Q60" s="195"/>
    </row>
    <row r="61" spans="1:17" s="228" customFormat="1">
      <c r="A61" s="224"/>
      <c r="B61" s="195"/>
      <c r="C61" s="225"/>
      <c r="D61" s="226"/>
      <c r="E61" s="195"/>
      <c r="F61" s="195"/>
      <c r="G61" s="195"/>
      <c r="H61" s="195"/>
      <c r="I61" s="330"/>
      <c r="J61" s="227"/>
      <c r="K61" s="225"/>
      <c r="L61" s="225"/>
      <c r="M61" s="226"/>
      <c r="N61" s="225"/>
      <c r="O61" s="225"/>
      <c r="P61" s="225"/>
      <c r="Q61" s="195"/>
    </row>
    <row r="62" spans="1:17" s="228" customFormat="1">
      <c r="A62" s="224"/>
      <c r="B62" s="195"/>
      <c r="C62" s="225"/>
      <c r="D62" s="226"/>
      <c r="E62" s="195"/>
      <c r="F62" s="195"/>
      <c r="G62" s="195"/>
      <c r="H62" s="195"/>
      <c r="I62" s="330"/>
      <c r="J62" s="227"/>
      <c r="K62" s="225"/>
      <c r="L62" s="225"/>
      <c r="M62" s="226"/>
      <c r="N62" s="225"/>
      <c r="O62" s="225"/>
      <c r="P62" s="225"/>
      <c r="Q62" s="195"/>
    </row>
    <row r="63" spans="1:17" s="228" customFormat="1">
      <c r="A63" s="224"/>
      <c r="B63" s="195"/>
      <c r="C63" s="225"/>
      <c r="D63" s="226"/>
      <c r="E63" s="195"/>
      <c r="F63" s="195"/>
      <c r="G63" s="195"/>
      <c r="H63" s="195"/>
      <c r="I63" s="330"/>
      <c r="J63" s="227"/>
      <c r="K63" s="225"/>
      <c r="L63" s="225"/>
      <c r="M63" s="226"/>
      <c r="N63" s="225"/>
      <c r="O63" s="225"/>
      <c r="P63" s="225"/>
      <c r="Q63" s="195"/>
    </row>
    <row r="64" spans="1:17" s="228" customFormat="1">
      <c r="A64" s="224"/>
      <c r="B64" s="195"/>
      <c r="C64" s="225"/>
      <c r="D64" s="226"/>
      <c r="E64" s="195"/>
      <c r="F64" s="195"/>
      <c r="G64" s="195"/>
      <c r="H64" s="195"/>
      <c r="I64" s="330"/>
      <c r="J64" s="227"/>
      <c r="K64" s="225"/>
      <c r="L64" s="225"/>
      <c r="M64" s="226"/>
      <c r="N64" s="225"/>
      <c r="O64" s="225"/>
      <c r="P64" s="225"/>
      <c r="Q64" s="195"/>
    </row>
    <row r="65" spans="1:17" s="228" customFormat="1">
      <c r="A65" s="224"/>
      <c r="B65" s="195"/>
      <c r="C65" s="225"/>
      <c r="D65" s="226"/>
      <c r="E65" s="195"/>
      <c r="F65" s="195"/>
      <c r="G65" s="195"/>
      <c r="H65" s="195"/>
      <c r="I65" s="330"/>
      <c r="J65" s="227"/>
      <c r="K65" s="225"/>
      <c r="L65" s="225"/>
      <c r="M65" s="226"/>
      <c r="N65" s="225"/>
      <c r="O65" s="225"/>
      <c r="P65" s="225"/>
      <c r="Q65" s="195"/>
    </row>
    <row r="66" spans="1:17" s="228" customFormat="1">
      <c r="A66" s="224"/>
      <c r="B66" s="195"/>
      <c r="C66" s="225"/>
      <c r="D66" s="226"/>
      <c r="E66" s="195"/>
      <c r="F66" s="195"/>
      <c r="G66" s="195"/>
      <c r="H66" s="195"/>
      <c r="I66" s="330"/>
      <c r="J66" s="227"/>
      <c r="K66" s="225"/>
      <c r="L66" s="225"/>
      <c r="M66" s="226"/>
      <c r="N66" s="225"/>
      <c r="O66" s="225"/>
      <c r="P66" s="225"/>
      <c r="Q66" s="195"/>
    </row>
    <row r="67" spans="1:17" s="228" customFormat="1">
      <c r="A67" s="224"/>
      <c r="B67" s="195"/>
      <c r="C67" s="225"/>
      <c r="D67" s="226"/>
      <c r="E67" s="195"/>
      <c r="F67" s="195"/>
      <c r="G67" s="195"/>
      <c r="H67" s="195"/>
      <c r="I67" s="330"/>
      <c r="J67" s="227"/>
      <c r="K67" s="225"/>
      <c r="L67" s="225"/>
      <c r="M67" s="226"/>
      <c r="N67" s="225"/>
      <c r="O67" s="225"/>
      <c r="P67" s="225"/>
      <c r="Q67" s="195"/>
    </row>
    <row r="68" spans="1:17" s="228" customFormat="1">
      <c r="A68" s="224"/>
      <c r="B68" s="195"/>
      <c r="C68" s="225"/>
      <c r="D68" s="226"/>
      <c r="E68" s="195"/>
      <c r="F68" s="195"/>
      <c r="G68" s="195"/>
      <c r="H68" s="195"/>
      <c r="I68" s="330"/>
      <c r="J68" s="227"/>
      <c r="K68" s="225"/>
      <c r="L68" s="225"/>
      <c r="M68" s="226"/>
      <c r="N68" s="225"/>
      <c r="O68" s="225"/>
      <c r="P68" s="225"/>
      <c r="Q68" s="195"/>
    </row>
    <row r="69" spans="1:17" s="228" customFormat="1">
      <c r="A69" s="224"/>
      <c r="B69" s="195"/>
      <c r="C69" s="225"/>
      <c r="D69" s="226"/>
      <c r="E69" s="195"/>
      <c r="F69" s="195"/>
      <c r="G69" s="195"/>
      <c r="H69" s="195"/>
      <c r="I69" s="330"/>
      <c r="J69" s="227"/>
      <c r="K69" s="225"/>
      <c r="L69" s="225"/>
      <c r="M69" s="226"/>
      <c r="N69" s="225"/>
      <c r="O69" s="225"/>
      <c r="P69" s="225"/>
      <c r="Q69" s="195"/>
    </row>
    <row r="70" spans="1:17" s="228" customFormat="1">
      <c r="A70" s="224"/>
      <c r="B70" s="195"/>
      <c r="C70" s="225"/>
      <c r="D70" s="226"/>
      <c r="E70" s="195"/>
      <c r="F70" s="195"/>
      <c r="G70" s="195"/>
      <c r="H70" s="195"/>
      <c r="I70" s="330"/>
      <c r="J70" s="227"/>
      <c r="K70" s="225"/>
      <c r="L70" s="225"/>
      <c r="M70" s="226"/>
      <c r="N70" s="225"/>
      <c r="O70" s="225"/>
      <c r="P70" s="225"/>
      <c r="Q70" s="195"/>
    </row>
    <row r="71" spans="1:17" s="228" customFormat="1">
      <c r="A71" s="224"/>
      <c r="B71" s="195"/>
      <c r="C71" s="225"/>
      <c r="D71" s="226"/>
      <c r="E71" s="195"/>
      <c r="F71" s="195"/>
      <c r="G71" s="195"/>
      <c r="H71" s="195"/>
      <c r="I71" s="330"/>
      <c r="J71" s="227"/>
      <c r="K71" s="225"/>
      <c r="L71" s="225"/>
      <c r="M71" s="226"/>
      <c r="N71" s="225"/>
      <c r="O71" s="225"/>
      <c r="P71" s="225"/>
      <c r="Q71" s="195"/>
    </row>
    <row r="72" spans="1:17" s="228" customFormat="1">
      <c r="A72" s="224"/>
      <c r="B72" s="195"/>
      <c r="C72" s="225"/>
      <c r="D72" s="226"/>
      <c r="E72" s="195"/>
      <c r="F72" s="195"/>
      <c r="G72" s="195"/>
      <c r="H72" s="195"/>
      <c r="I72" s="330"/>
      <c r="J72" s="227"/>
      <c r="K72" s="225"/>
      <c r="L72" s="225"/>
      <c r="M72" s="226"/>
      <c r="N72" s="225"/>
      <c r="O72" s="225"/>
      <c r="P72" s="225"/>
      <c r="Q72" s="195"/>
    </row>
    <row r="73" spans="1:17" s="228" customFormat="1">
      <c r="A73" s="224"/>
      <c r="B73" s="195"/>
      <c r="C73" s="225"/>
      <c r="D73" s="226"/>
      <c r="E73" s="195"/>
      <c r="F73" s="195"/>
      <c r="G73" s="195"/>
      <c r="H73" s="195"/>
      <c r="I73" s="330"/>
      <c r="J73" s="227"/>
      <c r="K73" s="225"/>
      <c r="L73" s="225"/>
      <c r="M73" s="226"/>
      <c r="N73" s="225"/>
      <c r="O73" s="225"/>
      <c r="P73" s="225"/>
      <c r="Q73" s="195"/>
    </row>
    <row r="74" spans="1:17" s="228" customFormat="1">
      <c r="A74" s="224"/>
      <c r="B74" s="195"/>
      <c r="C74" s="225"/>
      <c r="D74" s="226"/>
      <c r="E74" s="195"/>
      <c r="F74" s="195"/>
      <c r="G74" s="195"/>
      <c r="H74" s="195"/>
      <c r="I74" s="330"/>
      <c r="J74" s="227"/>
      <c r="K74" s="225"/>
      <c r="L74" s="225"/>
      <c r="M74" s="226"/>
      <c r="N74" s="225"/>
      <c r="O74" s="225"/>
      <c r="P74" s="225"/>
      <c r="Q74" s="195"/>
    </row>
    <row r="75" spans="1:17" s="228" customFormat="1">
      <c r="A75" s="224"/>
      <c r="B75" s="195"/>
      <c r="C75" s="225"/>
      <c r="D75" s="226"/>
      <c r="E75" s="195"/>
      <c r="F75" s="195"/>
      <c r="G75" s="195"/>
      <c r="H75" s="195"/>
      <c r="I75" s="330"/>
      <c r="J75" s="227"/>
      <c r="K75" s="225"/>
      <c r="L75" s="225"/>
      <c r="M75" s="226"/>
      <c r="N75" s="225"/>
      <c r="O75" s="225"/>
      <c r="P75" s="225"/>
      <c r="Q75" s="195"/>
    </row>
    <row r="76" spans="1:17" s="228" customFormat="1">
      <c r="A76" s="224"/>
      <c r="B76" s="195"/>
      <c r="C76" s="225"/>
      <c r="D76" s="226"/>
      <c r="E76" s="195"/>
      <c r="F76" s="195"/>
      <c r="G76" s="195"/>
      <c r="H76" s="195"/>
      <c r="I76" s="330"/>
      <c r="J76" s="227"/>
      <c r="K76" s="225"/>
      <c r="L76" s="225"/>
      <c r="M76" s="226"/>
      <c r="N76" s="225"/>
      <c r="O76" s="225"/>
      <c r="P76" s="225"/>
      <c r="Q76" s="195"/>
    </row>
    <row r="77" spans="1:17" s="228" customFormat="1">
      <c r="A77" s="224"/>
      <c r="B77" s="195"/>
      <c r="C77" s="225"/>
      <c r="D77" s="226"/>
      <c r="E77" s="195"/>
      <c r="F77" s="195"/>
      <c r="G77" s="195"/>
      <c r="H77" s="195"/>
      <c r="I77" s="330"/>
      <c r="J77" s="227"/>
      <c r="K77" s="225"/>
      <c r="L77" s="225"/>
      <c r="M77" s="226"/>
      <c r="N77" s="225"/>
      <c r="O77" s="225"/>
      <c r="P77" s="225"/>
      <c r="Q77" s="195"/>
    </row>
    <row r="78" spans="1:17" s="228" customFormat="1">
      <c r="A78" s="224"/>
      <c r="B78" s="195"/>
      <c r="C78" s="225"/>
      <c r="D78" s="226"/>
      <c r="E78" s="195"/>
      <c r="F78" s="195"/>
      <c r="G78" s="195"/>
      <c r="H78" s="195"/>
      <c r="I78" s="330"/>
      <c r="J78" s="227"/>
      <c r="K78" s="225"/>
      <c r="L78" s="225"/>
      <c r="M78" s="226"/>
      <c r="N78" s="225"/>
      <c r="O78" s="225"/>
      <c r="P78" s="225"/>
      <c r="Q78" s="195"/>
    </row>
    <row r="79" spans="1:17" s="228" customFormat="1">
      <c r="A79" s="224"/>
      <c r="B79" s="195"/>
      <c r="C79" s="225"/>
      <c r="D79" s="226"/>
      <c r="E79" s="195"/>
      <c r="F79" s="195"/>
      <c r="G79" s="195"/>
      <c r="H79" s="195"/>
      <c r="I79" s="330"/>
      <c r="J79" s="227"/>
      <c r="K79" s="225"/>
      <c r="L79" s="225"/>
      <c r="M79" s="226"/>
      <c r="N79" s="225"/>
      <c r="O79" s="225"/>
      <c r="P79" s="225"/>
      <c r="Q79" s="195"/>
    </row>
    <row r="80" spans="1:17" s="228" customFormat="1">
      <c r="A80" s="224"/>
      <c r="B80" s="195"/>
      <c r="C80" s="225"/>
      <c r="D80" s="226"/>
      <c r="E80" s="195"/>
      <c r="F80" s="195"/>
      <c r="G80" s="195"/>
      <c r="H80" s="195"/>
      <c r="I80" s="330"/>
      <c r="J80" s="227"/>
      <c r="K80" s="225"/>
      <c r="L80" s="225"/>
      <c r="M80" s="226"/>
      <c r="N80" s="225"/>
      <c r="O80" s="225"/>
      <c r="P80" s="225"/>
      <c r="Q80" s="195"/>
    </row>
    <row r="81" spans="1:17" s="228" customFormat="1">
      <c r="A81" s="224"/>
      <c r="B81" s="195"/>
      <c r="C81" s="225"/>
      <c r="D81" s="226"/>
      <c r="E81" s="195"/>
      <c r="F81" s="195"/>
      <c r="G81" s="195"/>
      <c r="H81" s="195"/>
      <c r="I81" s="330"/>
      <c r="J81" s="227"/>
      <c r="K81" s="225"/>
      <c r="L81" s="225"/>
      <c r="M81" s="226"/>
      <c r="N81" s="225"/>
      <c r="O81" s="225"/>
      <c r="P81" s="225"/>
      <c r="Q81" s="195"/>
    </row>
    <row r="82" spans="1:17" s="228" customFormat="1">
      <c r="A82" s="224"/>
      <c r="B82" s="195"/>
      <c r="C82" s="225"/>
      <c r="D82" s="226"/>
      <c r="E82" s="195"/>
      <c r="F82" s="195"/>
      <c r="G82" s="195"/>
      <c r="H82" s="195"/>
      <c r="I82" s="330"/>
      <c r="J82" s="227"/>
      <c r="K82" s="225"/>
      <c r="L82" s="225"/>
      <c r="M82" s="226"/>
      <c r="N82" s="225"/>
      <c r="O82" s="225"/>
      <c r="P82" s="225"/>
      <c r="Q82" s="195"/>
    </row>
    <row r="83" spans="1:17" s="228" customFormat="1">
      <c r="A83" s="224"/>
      <c r="B83" s="195"/>
      <c r="C83" s="225"/>
      <c r="D83" s="226"/>
      <c r="E83" s="195"/>
      <c r="F83" s="195"/>
      <c r="G83" s="195"/>
      <c r="H83" s="195"/>
      <c r="I83" s="330"/>
      <c r="J83" s="227"/>
      <c r="K83" s="225"/>
      <c r="L83" s="225"/>
      <c r="M83" s="226"/>
      <c r="N83" s="225"/>
      <c r="O83" s="225"/>
      <c r="P83" s="225"/>
      <c r="Q83" s="195"/>
    </row>
    <row r="84" spans="1:17" s="228" customFormat="1">
      <c r="A84" s="224"/>
      <c r="B84" s="195"/>
      <c r="C84" s="225"/>
      <c r="D84" s="226"/>
      <c r="E84" s="195"/>
      <c r="F84" s="195"/>
      <c r="G84" s="195"/>
      <c r="H84" s="195"/>
      <c r="I84" s="330"/>
      <c r="J84" s="227"/>
      <c r="K84" s="225"/>
      <c r="L84" s="225"/>
      <c r="M84" s="226"/>
      <c r="N84" s="225"/>
      <c r="O84" s="225"/>
      <c r="P84" s="225"/>
      <c r="Q84" s="195"/>
    </row>
    <row r="85" spans="1:17" s="228" customFormat="1">
      <c r="A85" s="224"/>
      <c r="B85" s="195"/>
      <c r="C85" s="225"/>
      <c r="D85" s="226"/>
      <c r="E85" s="195"/>
      <c r="F85" s="195"/>
      <c r="G85" s="195"/>
      <c r="H85" s="195"/>
      <c r="I85" s="330"/>
      <c r="J85" s="227"/>
      <c r="K85" s="225"/>
      <c r="L85" s="225"/>
      <c r="M85" s="226"/>
      <c r="N85" s="225"/>
      <c r="O85" s="225"/>
      <c r="P85" s="225"/>
      <c r="Q85" s="195"/>
    </row>
    <row r="86" spans="1:17" s="228" customFormat="1">
      <c r="A86" s="224"/>
      <c r="B86" s="195"/>
      <c r="C86" s="225"/>
      <c r="D86" s="226"/>
      <c r="E86" s="195"/>
      <c r="F86" s="195"/>
      <c r="G86" s="195"/>
      <c r="H86" s="195"/>
      <c r="I86" s="330"/>
      <c r="J86" s="227"/>
      <c r="K86" s="225"/>
      <c r="L86" s="225"/>
      <c r="M86" s="226"/>
      <c r="N86" s="225"/>
      <c r="O86" s="225"/>
      <c r="P86" s="225"/>
      <c r="Q86" s="195"/>
    </row>
    <row r="87" spans="1:17" s="228" customFormat="1">
      <c r="A87" s="224"/>
      <c r="B87" s="195"/>
      <c r="C87" s="225"/>
      <c r="D87" s="226"/>
      <c r="E87" s="195"/>
      <c r="F87" s="195"/>
      <c r="G87" s="195"/>
      <c r="H87" s="195"/>
      <c r="I87" s="330"/>
      <c r="J87" s="227"/>
      <c r="K87" s="225"/>
      <c r="L87" s="225"/>
      <c r="M87" s="226"/>
      <c r="N87" s="225"/>
      <c r="O87" s="225"/>
      <c r="P87" s="225"/>
      <c r="Q87" s="195"/>
    </row>
    <row r="88" spans="1:17" s="228" customFormat="1">
      <c r="A88" s="224"/>
      <c r="B88" s="195"/>
      <c r="C88" s="225"/>
      <c r="D88" s="226"/>
      <c r="E88" s="195"/>
      <c r="F88" s="195"/>
      <c r="G88" s="195"/>
      <c r="H88" s="195"/>
      <c r="I88" s="330"/>
      <c r="J88" s="227"/>
      <c r="K88" s="225"/>
      <c r="L88" s="225"/>
      <c r="M88" s="226"/>
      <c r="N88" s="225"/>
      <c r="O88" s="225"/>
      <c r="P88" s="225"/>
      <c r="Q88" s="195"/>
    </row>
    <row r="89" spans="1:17" s="228" customFormat="1">
      <c r="A89" s="224"/>
      <c r="B89" s="195"/>
      <c r="C89" s="225"/>
      <c r="D89" s="226"/>
      <c r="E89" s="195"/>
      <c r="F89" s="195"/>
      <c r="G89" s="195"/>
      <c r="H89" s="195"/>
      <c r="I89" s="330"/>
      <c r="J89" s="227"/>
      <c r="K89" s="225"/>
      <c r="L89" s="225"/>
      <c r="M89" s="226"/>
      <c r="N89" s="225"/>
      <c r="O89" s="225"/>
      <c r="P89" s="225"/>
      <c r="Q89" s="195"/>
    </row>
    <row r="90" spans="1:17" s="228" customFormat="1">
      <c r="A90" s="224"/>
      <c r="B90" s="195"/>
      <c r="C90" s="225"/>
      <c r="D90" s="226"/>
      <c r="E90" s="195"/>
      <c r="F90" s="195"/>
      <c r="G90" s="195"/>
      <c r="H90" s="195"/>
      <c r="I90" s="330"/>
      <c r="J90" s="227"/>
      <c r="K90" s="225"/>
      <c r="L90" s="225"/>
      <c r="M90" s="226"/>
      <c r="N90" s="225"/>
      <c r="O90" s="225"/>
      <c r="P90" s="225"/>
      <c r="Q90" s="195"/>
    </row>
    <row r="91" spans="1:17" s="228" customFormat="1">
      <c r="A91" s="224"/>
      <c r="B91" s="195"/>
      <c r="C91" s="225"/>
      <c r="D91" s="226"/>
      <c r="E91" s="195"/>
      <c r="F91" s="195"/>
      <c r="G91" s="195"/>
      <c r="H91" s="195"/>
      <c r="I91" s="330"/>
      <c r="J91" s="227"/>
      <c r="K91" s="225"/>
      <c r="L91" s="225"/>
      <c r="M91" s="226"/>
      <c r="N91" s="225"/>
      <c r="O91" s="225"/>
      <c r="P91" s="225"/>
      <c r="Q91" s="195"/>
    </row>
    <row r="92" spans="1:17" s="228" customFormat="1">
      <c r="A92" s="224"/>
      <c r="B92" s="195"/>
      <c r="C92" s="225"/>
      <c r="D92" s="226"/>
      <c r="E92" s="195"/>
      <c r="F92" s="195"/>
      <c r="G92" s="195"/>
      <c r="H92" s="195"/>
      <c r="I92" s="330"/>
      <c r="J92" s="227"/>
      <c r="K92" s="225"/>
      <c r="L92" s="225"/>
      <c r="M92" s="226"/>
      <c r="N92" s="225"/>
      <c r="O92" s="225"/>
      <c r="P92" s="225"/>
      <c r="Q92" s="195"/>
    </row>
    <row r="93" spans="1:17" s="228" customFormat="1">
      <c r="A93" s="224"/>
      <c r="B93" s="195"/>
      <c r="C93" s="225"/>
      <c r="D93" s="226"/>
      <c r="E93" s="195"/>
      <c r="F93" s="195"/>
      <c r="G93" s="195"/>
      <c r="H93" s="195"/>
      <c r="I93" s="330"/>
      <c r="J93" s="227"/>
      <c r="K93" s="225"/>
      <c r="L93" s="225"/>
      <c r="M93" s="226"/>
      <c r="N93" s="225"/>
      <c r="O93" s="225"/>
      <c r="P93" s="225"/>
      <c r="Q93" s="195"/>
    </row>
    <row r="94" spans="1:17" s="228" customFormat="1">
      <c r="A94" s="224"/>
      <c r="B94" s="195"/>
      <c r="C94" s="225"/>
      <c r="D94" s="226"/>
      <c r="E94" s="195"/>
      <c r="F94" s="195"/>
      <c r="G94" s="195"/>
      <c r="H94" s="195"/>
      <c r="I94" s="330"/>
      <c r="J94" s="227"/>
      <c r="K94" s="225"/>
      <c r="L94" s="225"/>
      <c r="M94" s="226"/>
      <c r="N94" s="225"/>
      <c r="O94" s="225"/>
      <c r="P94" s="225"/>
      <c r="Q94" s="195"/>
    </row>
    <row r="95" spans="1:17" s="228" customFormat="1">
      <c r="A95" s="224"/>
      <c r="B95" s="195"/>
      <c r="C95" s="225"/>
      <c r="D95" s="226"/>
      <c r="E95" s="195"/>
      <c r="F95" s="195"/>
      <c r="G95" s="195"/>
      <c r="H95" s="195"/>
      <c r="I95" s="330"/>
      <c r="J95" s="227"/>
      <c r="K95" s="225"/>
      <c r="L95" s="225"/>
      <c r="M95" s="226"/>
      <c r="N95" s="225"/>
      <c r="O95" s="225"/>
      <c r="P95" s="225"/>
      <c r="Q95" s="195"/>
    </row>
    <row r="96" spans="1:17" s="228" customFormat="1">
      <c r="A96" s="224"/>
      <c r="B96" s="195"/>
      <c r="C96" s="225"/>
      <c r="D96" s="226"/>
      <c r="E96" s="195"/>
      <c r="F96" s="195"/>
      <c r="G96" s="195"/>
      <c r="H96" s="195"/>
      <c r="I96" s="330"/>
      <c r="J96" s="227"/>
      <c r="K96" s="225"/>
      <c r="L96" s="225"/>
      <c r="M96" s="226"/>
      <c r="N96" s="225"/>
      <c r="O96" s="225"/>
      <c r="P96" s="225"/>
      <c r="Q96" s="195"/>
    </row>
    <row r="97" spans="1:17" s="228" customFormat="1">
      <c r="A97" s="224"/>
      <c r="B97" s="195"/>
      <c r="C97" s="225"/>
      <c r="D97" s="226"/>
      <c r="E97" s="195"/>
      <c r="F97" s="195"/>
      <c r="G97" s="195"/>
      <c r="H97" s="195"/>
      <c r="I97" s="330"/>
      <c r="J97" s="227"/>
      <c r="K97" s="225"/>
      <c r="L97" s="225"/>
      <c r="M97" s="226"/>
      <c r="N97" s="225"/>
      <c r="O97" s="225"/>
      <c r="P97" s="225"/>
      <c r="Q97" s="195"/>
    </row>
    <row r="98" spans="1:17" s="228" customFormat="1">
      <c r="A98" s="224"/>
      <c r="B98" s="195"/>
      <c r="C98" s="225"/>
      <c r="D98" s="226"/>
      <c r="E98" s="195"/>
      <c r="F98" s="195"/>
      <c r="G98" s="195"/>
      <c r="H98" s="195"/>
      <c r="I98" s="330"/>
      <c r="J98" s="227"/>
      <c r="K98" s="225"/>
      <c r="L98" s="225"/>
      <c r="M98" s="226"/>
      <c r="N98" s="225"/>
      <c r="O98" s="225"/>
      <c r="P98" s="225"/>
      <c r="Q98" s="195"/>
    </row>
    <row r="99" spans="1:17" s="228" customFormat="1">
      <c r="A99" s="224"/>
      <c r="B99" s="195"/>
      <c r="C99" s="225"/>
      <c r="D99" s="226"/>
      <c r="E99" s="195"/>
      <c r="F99" s="195"/>
      <c r="G99" s="195"/>
      <c r="H99" s="195"/>
      <c r="I99" s="330"/>
      <c r="J99" s="227"/>
      <c r="K99" s="225"/>
      <c r="L99" s="225"/>
      <c r="M99" s="226"/>
      <c r="N99" s="225"/>
      <c r="O99" s="225"/>
      <c r="P99" s="225"/>
      <c r="Q99" s="195"/>
    </row>
    <row r="100" spans="1:17" s="228" customFormat="1">
      <c r="A100" s="224"/>
      <c r="B100" s="195"/>
      <c r="C100" s="225"/>
      <c r="D100" s="226"/>
      <c r="E100" s="195"/>
      <c r="F100" s="195"/>
      <c r="G100" s="195"/>
      <c r="H100" s="195"/>
      <c r="I100" s="330"/>
      <c r="J100" s="227"/>
      <c r="K100" s="225"/>
      <c r="L100" s="225"/>
      <c r="M100" s="226"/>
      <c r="N100" s="225"/>
      <c r="O100" s="225"/>
      <c r="P100" s="225"/>
      <c r="Q100" s="195"/>
    </row>
    <row r="101" spans="1:17" s="228" customFormat="1">
      <c r="A101" s="224"/>
      <c r="B101" s="195"/>
      <c r="C101" s="225"/>
      <c r="D101" s="226"/>
      <c r="E101" s="195"/>
      <c r="F101" s="195"/>
      <c r="G101" s="195"/>
      <c r="H101" s="195"/>
      <c r="I101" s="330"/>
      <c r="J101" s="227"/>
      <c r="K101" s="225"/>
      <c r="L101" s="225"/>
      <c r="M101" s="226"/>
      <c r="N101" s="225"/>
      <c r="O101" s="225"/>
      <c r="P101" s="225"/>
      <c r="Q101" s="195"/>
    </row>
    <row r="102" spans="1:17" s="228" customFormat="1">
      <c r="A102" s="224"/>
      <c r="B102" s="195"/>
      <c r="C102" s="225"/>
      <c r="D102" s="226"/>
      <c r="E102" s="195"/>
      <c r="F102" s="195"/>
      <c r="G102" s="195"/>
      <c r="H102" s="195"/>
      <c r="I102" s="330"/>
      <c r="J102" s="227"/>
      <c r="K102" s="225"/>
      <c r="L102" s="225"/>
      <c r="M102" s="226"/>
      <c r="N102" s="225"/>
      <c r="O102" s="225"/>
      <c r="P102" s="225"/>
      <c r="Q102" s="195"/>
    </row>
    <row r="103" spans="1:17" s="228" customFormat="1">
      <c r="A103" s="224"/>
      <c r="B103" s="195"/>
      <c r="C103" s="225"/>
      <c r="D103" s="226"/>
      <c r="E103" s="195"/>
      <c r="F103" s="195"/>
      <c r="G103" s="195"/>
      <c r="H103" s="195"/>
      <c r="I103" s="330"/>
      <c r="J103" s="227"/>
      <c r="K103" s="225"/>
      <c r="L103" s="225"/>
      <c r="M103" s="226"/>
      <c r="N103" s="225"/>
      <c r="O103" s="225"/>
      <c r="P103" s="225"/>
      <c r="Q103" s="195"/>
    </row>
    <row r="104" spans="1:17" s="228" customFormat="1">
      <c r="A104" s="224"/>
      <c r="B104" s="195"/>
      <c r="C104" s="225"/>
      <c r="D104" s="226"/>
      <c r="E104" s="195"/>
      <c r="F104" s="195"/>
      <c r="G104" s="195"/>
      <c r="H104" s="195"/>
      <c r="I104" s="330"/>
      <c r="J104" s="227"/>
      <c r="K104" s="225"/>
      <c r="L104" s="225"/>
      <c r="M104" s="226"/>
      <c r="N104" s="225"/>
      <c r="O104" s="225"/>
      <c r="P104" s="225"/>
      <c r="Q104" s="195"/>
    </row>
    <row r="105" spans="1:17" s="228" customFormat="1">
      <c r="A105" s="224"/>
      <c r="B105" s="195"/>
      <c r="C105" s="225"/>
      <c r="D105" s="226"/>
      <c r="E105" s="195"/>
      <c r="F105" s="195"/>
      <c r="G105" s="195"/>
      <c r="H105" s="195"/>
      <c r="I105" s="330"/>
      <c r="J105" s="227"/>
      <c r="K105" s="225"/>
      <c r="L105" s="225"/>
      <c r="M105" s="226"/>
      <c r="N105" s="225"/>
      <c r="O105" s="225"/>
      <c r="P105" s="225"/>
      <c r="Q105" s="195"/>
    </row>
    <row r="106" spans="1:17" s="228" customFormat="1">
      <c r="A106" s="224"/>
      <c r="B106" s="195"/>
      <c r="C106" s="225"/>
      <c r="D106" s="226"/>
      <c r="E106" s="195"/>
      <c r="F106" s="195"/>
      <c r="G106" s="195"/>
      <c r="H106" s="195"/>
      <c r="I106" s="330"/>
      <c r="J106" s="227"/>
      <c r="K106" s="225"/>
      <c r="L106" s="225"/>
      <c r="M106" s="226"/>
      <c r="N106" s="225"/>
      <c r="O106" s="225"/>
      <c r="P106" s="225"/>
      <c r="Q106" s="195"/>
    </row>
    <row r="107" spans="1:17" s="228" customFormat="1">
      <c r="A107" s="224"/>
      <c r="B107" s="195"/>
      <c r="C107" s="225"/>
      <c r="D107" s="226"/>
      <c r="E107" s="195"/>
      <c r="F107" s="195"/>
      <c r="G107" s="195"/>
      <c r="H107" s="195"/>
      <c r="I107" s="330"/>
      <c r="J107" s="227"/>
      <c r="K107" s="225"/>
      <c r="L107" s="225"/>
      <c r="M107" s="226"/>
      <c r="N107" s="225"/>
      <c r="O107" s="225"/>
      <c r="P107" s="225"/>
      <c r="Q107" s="195"/>
    </row>
    <row r="108" spans="1:17" s="228" customFormat="1">
      <c r="A108" s="224"/>
      <c r="B108" s="195"/>
      <c r="C108" s="225"/>
      <c r="D108" s="226"/>
      <c r="E108" s="195"/>
      <c r="F108" s="195"/>
      <c r="G108" s="195"/>
      <c r="H108" s="195"/>
      <c r="I108" s="330"/>
      <c r="J108" s="227"/>
      <c r="K108" s="225"/>
      <c r="L108" s="225"/>
      <c r="M108" s="226"/>
      <c r="N108" s="225"/>
      <c r="O108" s="225"/>
      <c r="P108" s="225"/>
      <c r="Q108" s="195"/>
    </row>
    <row r="109" spans="1:17" s="228" customFormat="1">
      <c r="A109" s="224"/>
      <c r="B109" s="195"/>
      <c r="C109" s="225"/>
      <c r="D109" s="226"/>
      <c r="E109" s="195"/>
      <c r="F109" s="195"/>
      <c r="G109" s="195"/>
      <c r="H109" s="195"/>
      <c r="I109" s="330"/>
      <c r="J109" s="227"/>
      <c r="K109" s="225"/>
      <c r="L109" s="225"/>
      <c r="M109" s="226"/>
      <c r="N109" s="225"/>
      <c r="O109" s="225"/>
      <c r="P109" s="225"/>
      <c r="Q109" s="195"/>
    </row>
    <row r="110" spans="1:17" s="228" customFormat="1">
      <c r="A110" s="224"/>
      <c r="B110" s="195"/>
      <c r="C110" s="225"/>
      <c r="D110" s="226"/>
      <c r="E110" s="195"/>
      <c r="F110" s="195"/>
      <c r="G110" s="195"/>
      <c r="H110" s="195"/>
      <c r="I110" s="330"/>
      <c r="J110" s="227"/>
      <c r="K110" s="225"/>
      <c r="L110" s="225"/>
      <c r="M110" s="226"/>
      <c r="N110" s="225"/>
      <c r="O110" s="225"/>
      <c r="P110" s="225"/>
      <c r="Q110" s="195"/>
    </row>
    <row r="111" spans="1:17" s="228" customFormat="1">
      <c r="A111" s="224"/>
      <c r="B111" s="195"/>
      <c r="C111" s="225"/>
      <c r="D111" s="226"/>
      <c r="E111" s="195"/>
      <c r="F111" s="195"/>
      <c r="G111" s="195"/>
      <c r="H111" s="195"/>
      <c r="I111" s="330"/>
      <c r="J111" s="227"/>
      <c r="K111" s="225"/>
      <c r="L111" s="225"/>
      <c r="M111" s="226"/>
      <c r="N111" s="225"/>
      <c r="O111" s="225"/>
      <c r="P111" s="225"/>
      <c r="Q111" s="195"/>
    </row>
    <row r="112" spans="1:17" s="228" customFormat="1">
      <c r="A112" s="224"/>
      <c r="B112" s="195"/>
      <c r="C112" s="225"/>
      <c r="D112" s="226"/>
      <c r="E112" s="195"/>
      <c r="F112" s="195"/>
      <c r="G112" s="195"/>
      <c r="H112" s="195"/>
      <c r="I112" s="330"/>
      <c r="J112" s="227"/>
      <c r="K112" s="225"/>
      <c r="L112" s="225"/>
      <c r="M112" s="226"/>
      <c r="N112" s="225"/>
      <c r="O112" s="225"/>
      <c r="P112" s="225"/>
      <c r="Q112" s="195"/>
    </row>
    <row r="113" spans="1:17" s="228" customFormat="1">
      <c r="A113" s="224"/>
      <c r="B113" s="195"/>
      <c r="C113" s="225"/>
      <c r="D113" s="226"/>
      <c r="E113" s="195"/>
      <c r="F113" s="195"/>
      <c r="G113" s="195"/>
      <c r="H113" s="195"/>
      <c r="I113" s="330"/>
      <c r="J113" s="227"/>
      <c r="K113" s="225"/>
      <c r="L113" s="225"/>
      <c r="M113" s="226"/>
      <c r="N113" s="225"/>
      <c r="O113" s="225"/>
      <c r="P113" s="225"/>
      <c r="Q113" s="195"/>
    </row>
    <row r="114" spans="1:17" s="228" customFormat="1">
      <c r="A114" s="224"/>
      <c r="B114" s="195"/>
      <c r="C114" s="225"/>
      <c r="D114" s="226"/>
      <c r="E114" s="195"/>
      <c r="F114" s="195"/>
      <c r="G114" s="195"/>
      <c r="H114" s="195"/>
      <c r="I114" s="330"/>
      <c r="J114" s="227"/>
      <c r="K114" s="225"/>
      <c r="L114" s="225"/>
      <c r="M114" s="226"/>
      <c r="N114" s="225"/>
      <c r="O114" s="225"/>
      <c r="P114" s="225"/>
      <c r="Q114" s="195"/>
    </row>
    <row r="115" spans="1:17" s="228" customFormat="1">
      <c r="A115" s="224"/>
      <c r="B115" s="195"/>
      <c r="C115" s="225"/>
      <c r="D115" s="226"/>
      <c r="E115" s="195"/>
      <c r="F115" s="195"/>
      <c r="G115" s="195"/>
      <c r="H115" s="195"/>
      <c r="I115" s="330"/>
      <c r="J115" s="227"/>
      <c r="K115" s="225"/>
      <c r="L115" s="225"/>
      <c r="M115" s="226"/>
      <c r="N115" s="225"/>
      <c r="O115" s="225"/>
      <c r="P115" s="225"/>
      <c r="Q115" s="195"/>
    </row>
    <row r="116" spans="1:17" s="228" customFormat="1">
      <c r="A116" s="224"/>
      <c r="B116" s="195"/>
      <c r="C116" s="225"/>
      <c r="D116" s="226"/>
      <c r="E116" s="195"/>
      <c r="F116" s="195"/>
      <c r="G116" s="195"/>
      <c r="H116" s="195"/>
      <c r="I116" s="330"/>
      <c r="J116" s="227"/>
      <c r="K116" s="225"/>
      <c r="L116" s="225"/>
      <c r="M116" s="226"/>
      <c r="N116" s="225"/>
      <c r="O116" s="225"/>
      <c r="P116" s="225"/>
      <c r="Q116" s="195"/>
    </row>
    <row r="117" spans="1:17" s="228" customFormat="1">
      <c r="A117" s="224"/>
      <c r="B117" s="195"/>
      <c r="C117" s="225"/>
      <c r="D117" s="226"/>
      <c r="E117" s="195"/>
      <c r="F117" s="195"/>
      <c r="G117" s="195"/>
      <c r="H117" s="195"/>
      <c r="I117" s="330"/>
      <c r="J117" s="227"/>
      <c r="K117" s="225"/>
      <c r="L117" s="225"/>
      <c r="M117" s="226"/>
      <c r="N117" s="225"/>
      <c r="O117" s="225"/>
      <c r="P117" s="225"/>
      <c r="Q117" s="195"/>
    </row>
    <row r="118" spans="1:17" s="228" customFormat="1">
      <c r="A118" s="224"/>
      <c r="B118" s="195"/>
      <c r="C118" s="225"/>
      <c r="D118" s="226"/>
      <c r="E118" s="195"/>
      <c r="F118" s="195"/>
      <c r="G118" s="195"/>
      <c r="H118" s="195"/>
      <c r="I118" s="330"/>
      <c r="J118" s="227"/>
      <c r="K118" s="225"/>
      <c r="L118" s="225"/>
      <c r="M118" s="226"/>
      <c r="N118" s="225"/>
      <c r="O118" s="225"/>
      <c r="P118" s="225"/>
      <c r="Q118" s="195"/>
    </row>
    <row r="119" spans="1:17" s="228" customFormat="1">
      <c r="A119" s="224"/>
      <c r="B119" s="195"/>
      <c r="C119" s="225"/>
      <c r="D119" s="226"/>
      <c r="E119" s="195"/>
      <c r="F119" s="195"/>
      <c r="G119" s="195"/>
      <c r="H119" s="195"/>
      <c r="I119" s="330"/>
      <c r="J119" s="227"/>
      <c r="K119" s="225"/>
      <c r="L119" s="225"/>
      <c r="M119" s="226"/>
      <c r="N119" s="225"/>
      <c r="O119" s="225"/>
      <c r="P119" s="225"/>
      <c r="Q119" s="195"/>
    </row>
    <row r="120" spans="1:17" s="228" customFormat="1">
      <c r="A120" s="224"/>
      <c r="B120" s="195"/>
      <c r="C120" s="225"/>
      <c r="D120" s="226"/>
      <c r="E120" s="195"/>
      <c r="F120" s="195"/>
      <c r="G120" s="195"/>
      <c r="H120" s="195"/>
      <c r="I120" s="330"/>
      <c r="J120" s="227"/>
      <c r="K120" s="225"/>
      <c r="L120" s="225"/>
      <c r="M120" s="226"/>
      <c r="N120" s="225"/>
      <c r="O120" s="225"/>
      <c r="P120" s="225"/>
      <c r="Q120" s="195"/>
    </row>
    <row r="121" spans="1:17" s="228" customFormat="1">
      <c r="A121" s="224"/>
      <c r="B121" s="195"/>
      <c r="C121" s="225"/>
      <c r="D121" s="226"/>
      <c r="E121" s="195"/>
      <c r="F121" s="195"/>
      <c r="G121" s="195"/>
      <c r="H121" s="195"/>
      <c r="I121" s="330"/>
      <c r="J121" s="227"/>
      <c r="K121" s="225"/>
      <c r="L121" s="225"/>
      <c r="M121" s="226"/>
      <c r="N121" s="225"/>
      <c r="O121" s="225"/>
      <c r="P121" s="225"/>
      <c r="Q121" s="195"/>
    </row>
    <row r="122" spans="1:17" s="228" customFormat="1">
      <c r="A122" s="224"/>
      <c r="B122" s="195"/>
      <c r="C122" s="225"/>
      <c r="D122" s="226"/>
      <c r="E122" s="195"/>
      <c r="F122" s="195"/>
      <c r="G122" s="195"/>
      <c r="H122" s="195"/>
      <c r="I122" s="330"/>
      <c r="J122" s="227"/>
      <c r="K122" s="225"/>
      <c r="L122" s="225"/>
      <c r="M122" s="226"/>
      <c r="N122" s="225"/>
      <c r="O122" s="225"/>
      <c r="P122" s="225"/>
      <c r="Q122" s="195"/>
    </row>
    <row r="123" spans="1:17" s="228" customFormat="1">
      <c r="A123" s="224"/>
      <c r="B123" s="195"/>
      <c r="C123" s="225"/>
      <c r="D123" s="226"/>
      <c r="E123" s="195"/>
      <c r="F123" s="195"/>
      <c r="G123" s="195"/>
      <c r="H123" s="195"/>
      <c r="I123" s="330"/>
      <c r="J123" s="227"/>
      <c r="K123" s="225"/>
      <c r="L123" s="225"/>
      <c r="M123" s="226"/>
      <c r="N123" s="225"/>
      <c r="O123" s="225"/>
      <c r="P123" s="225"/>
      <c r="Q123" s="195"/>
    </row>
    <row r="124" spans="1:17" s="228" customFormat="1">
      <c r="A124" s="224"/>
      <c r="B124" s="195"/>
      <c r="C124" s="225"/>
      <c r="D124" s="226"/>
      <c r="E124" s="195"/>
      <c r="F124" s="195"/>
      <c r="G124" s="195"/>
      <c r="H124" s="195"/>
      <c r="I124" s="330"/>
      <c r="J124" s="227"/>
      <c r="K124" s="225"/>
      <c r="L124" s="225"/>
      <c r="M124" s="226"/>
      <c r="N124" s="225"/>
      <c r="O124" s="225"/>
      <c r="P124" s="225"/>
      <c r="Q124" s="195"/>
    </row>
    <row r="125" spans="1:17" s="228" customFormat="1">
      <c r="A125" s="224"/>
      <c r="B125" s="195"/>
      <c r="C125" s="225"/>
      <c r="D125" s="226"/>
      <c r="E125" s="195"/>
      <c r="F125" s="195"/>
      <c r="G125" s="195"/>
      <c r="H125" s="195"/>
      <c r="I125" s="330"/>
      <c r="J125" s="227"/>
      <c r="K125" s="225"/>
      <c r="L125" s="225"/>
      <c r="M125" s="226"/>
      <c r="N125" s="225"/>
      <c r="O125" s="225"/>
      <c r="P125" s="225"/>
      <c r="Q125" s="195"/>
    </row>
    <row r="126" spans="1:17" s="228" customFormat="1">
      <c r="A126" s="224"/>
      <c r="B126" s="195"/>
      <c r="C126" s="225"/>
      <c r="D126" s="226"/>
      <c r="E126" s="195"/>
      <c r="F126" s="195"/>
      <c r="G126" s="195"/>
      <c r="H126" s="195"/>
      <c r="I126" s="330"/>
      <c r="J126" s="227"/>
      <c r="K126" s="225"/>
      <c r="L126" s="225"/>
      <c r="M126" s="226"/>
      <c r="N126" s="225"/>
      <c r="O126" s="225"/>
      <c r="P126" s="225"/>
      <c r="Q126" s="195"/>
    </row>
    <row r="127" spans="1:17" s="228" customFormat="1">
      <c r="A127" s="224"/>
      <c r="B127" s="195"/>
      <c r="C127" s="225"/>
      <c r="D127" s="226"/>
      <c r="E127" s="195"/>
      <c r="F127" s="195"/>
      <c r="G127" s="195"/>
      <c r="H127" s="195"/>
      <c r="I127" s="330"/>
      <c r="J127" s="227"/>
      <c r="K127" s="225"/>
      <c r="L127" s="225"/>
      <c r="M127" s="226"/>
      <c r="N127" s="225"/>
      <c r="O127" s="225"/>
      <c r="P127" s="225"/>
      <c r="Q127" s="195"/>
    </row>
    <row r="128" spans="1:17" s="228" customFormat="1">
      <c r="A128" s="224"/>
      <c r="B128" s="195"/>
      <c r="C128" s="225"/>
      <c r="D128" s="226"/>
      <c r="E128" s="195"/>
      <c r="F128" s="195"/>
      <c r="G128" s="195"/>
      <c r="H128" s="195"/>
      <c r="I128" s="330"/>
      <c r="J128" s="227"/>
      <c r="K128" s="225"/>
      <c r="L128" s="225"/>
      <c r="M128" s="226"/>
      <c r="N128" s="225"/>
      <c r="O128" s="225"/>
      <c r="P128" s="225"/>
      <c r="Q128" s="195"/>
    </row>
    <row r="129" spans="1:17" s="228" customFormat="1">
      <c r="A129" s="224"/>
      <c r="B129" s="195"/>
      <c r="C129" s="225"/>
      <c r="D129" s="226"/>
      <c r="E129" s="195"/>
      <c r="F129" s="195"/>
      <c r="G129" s="195"/>
      <c r="H129" s="195"/>
      <c r="I129" s="330"/>
      <c r="J129" s="227"/>
      <c r="K129" s="225"/>
      <c r="L129" s="225"/>
      <c r="M129" s="226"/>
      <c r="N129" s="225"/>
      <c r="O129" s="225"/>
      <c r="P129" s="225"/>
      <c r="Q129" s="195"/>
    </row>
    <row r="130" spans="1:17" s="228" customFormat="1">
      <c r="A130" s="224"/>
      <c r="B130" s="195"/>
      <c r="C130" s="225"/>
      <c r="D130" s="226"/>
      <c r="E130" s="195"/>
      <c r="F130" s="195"/>
      <c r="G130" s="195"/>
      <c r="H130" s="195"/>
      <c r="I130" s="330"/>
      <c r="J130" s="227"/>
      <c r="K130" s="225"/>
      <c r="L130" s="225"/>
      <c r="M130" s="226"/>
      <c r="N130" s="225"/>
      <c r="O130" s="225"/>
      <c r="P130" s="225"/>
      <c r="Q130" s="195"/>
    </row>
    <row r="131" spans="1:17" s="228" customFormat="1">
      <c r="A131" s="224"/>
      <c r="B131" s="195"/>
      <c r="C131" s="225"/>
      <c r="D131" s="226"/>
      <c r="E131" s="195"/>
      <c r="F131" s="195"/>
      <c r="G131" s="195"/>
      <c r="H131" s="195"/>
      <c r="I131" s="330"/>
      <c r="J131" s="227"/>
      <c r="K131" s="225"/>
      <c r="L131" s="225"/>
      <c r="M131" s="226"/>
      <c r="N131" s="225"/>
      <c r="O131" s="225"/>
      <c r="P131" s="225"/>
      <c r="Q131" s="195"/>
    </row>
    <row r="132" spans="1:17" s="228" customFormat="1">
      <c r="A132" s="224"/>
      <c r="B132" s="195"/>
      <c r="C132" s="225"/>
      <c r="D132" s="226"/>
      <c r="E132" s="195"/>
      <c r="F132" s="195"/>
      <c r="G132" s="195"/>
      <c r="H132" s="195"/>
      <c r="I132" s="330"/>
      <c r="J132" s="227"/>
      <c r="K132" s="225"/>
      <c r="L132" s="225"/>
      <c r="M132" s="226"/>
      <c r="N132" s="225"/>
      <c r="O132" s="225"/>
      <c r="P132" s="225"/>
      <c r="Q132" s="195"/>
    </row>
    <row r="133" spans="1:17" s="228" customFormat="1">
      <c r="A133" s="224"/>
      <c r="B133" s="195"/>
      <c r="C133" s="225"/>
      <c r="D133" s="226"/>
      <c r="E133" s="195"/>
      <c r="F133" s="195"/>
      <c r="G133" s="195"/>
      <c r="H133" s="195"/>
      <c r="I133" s="330"/>
      <c r="J133" s="227"/>
      <c r="K133" s="225"/>
      <c r="L133" s="225"/>
      <c r="M133" s="226"/>
      <c r="N133" s="225"/>
      <c r="O133" s="225"/>
      <c r="P133" s="225"/>
      <c r="Q133" s="195"/>
    </row>
    <row r="134" spans="1:17" s="228" customFormat="1">
      <c r="A134" s="224"/>
      <c r="B134" s="195"/>
      <c r="C134" s="225"/>
      <c r="D134" s="226"/>
      <c r="E134" s="195"/>
      <c r="F134" s="195"/>
      <c r="G134" s="195"/>
      <c r="H134" s="195"/>
      <c r="I134" s="330"/>
      <c r="J134" s="227"/>
      <c r="K134" s="225"/>
      <c r="L134" s="225"/>
      <c r="M134" s="226"/>
      <c r="N134" s="225"/>
      <c r="O134" s="225"/>
      <c r="P134" s="225"/>
      <c r="Q134" s="195"/>
    </row>
    <row r="135" spans="1:17" s="228" customFormat="1">
      <c r="A135" s="224"/>
      <c r="B135" s="195"/>
      <c r="C135" s="225"/>
      <c r="D135" s="226"/>
      <c r="E135" s="195"/>
      <c r="F135" s="195"/>
      <c r="G135" s="195"/>
      <c r="H135" s="195"/>
      <c r="I135" s="330"/>
      <c r="J135" s="227"/>
      <c r="K135" s="225"/>
      <c r="L135" s="225"/>
      <c r="M135" s="226"/>
      <c r="N135" s="225"/>
      <c r="O135" s="225"/>
      <c r="P135" s="225"/>
      <c r="Q135" s="195"/>
    </row>
    <row r="136" spans="1:17" s="228" customFormat="1">
      <c r="A136" s="224"/>
      <c r="B136" s="195"/>
      <c r="C136" s="225"/>
      <c r="D136" s="226"/>
      <c r="E136" s="195"/>
      <c r="F136" s="195"/>
      <c r="G136" s="195"/>
      <c r="H136" s="195"/>
      <c r="I136" s="330"/>
      <c r="J136" s="227"/>
      <c r="K136" s="225"/>
      <c r="L136" s="225"/>
      <c r="M136" s="226"/>
      <c r="N136" s="225"/>
      <c r="O136" s="225"/>
      <c r="P136" s="225"/>
      <c r="Q136" s="195"/>
    </row>
    <row r="137" spans="1:17" s="228" customFormat="1">
      <c r="A137" s="224"/>
      <c r="B137" s="195"/>
      <c r="C137" s="225"/>
      <c r="D137" s="226"/>
      <c r="E137" s="195"/>
      <c r="F137" s="195"/>
      <c r="G137" s="195"/>
      <c r="H137" s="195"/>
      <c r="I137" s="330"/>
      <c r="J137" s="227"/>
      <c r="K137" s="225"/>
      <c r="L137" s="225"/>
      <c r="M137" s="226"/>
      <c r="N137" s="225"/>
      <c r="O137" s="225"/>
      <c r="P137" s="225"/>
      <c r="Q137" s="195"/>
    </row>
    <row r="138" spans="1:17" s="228" customFormat="1">
      <c r="A138" s="224"/>
      <c r="B138" s="195"/>
      <c r="C138" s="225"/>
      <c r="D138" s="226"/>
      <c r="E138" s="195"/>
      <c r="F138" s="195"/>
      <c r="G138" s="195"/>
      <c r="H138" s="195"/>
      <c r="I138" s="330"/>
      <c r="J138" s="227"/>
      <c r="K138" s="225"/>
      <c r="L138" s="225"/>
      <c r="M138" s="226"/>
      <c r="N138" s="225"/>
      <c r="O138" s="225"/>
      <c r="P138" s="225"/>
      <c r="Q138" s="195"/>
    </row>
    <row r="139" spans="1:17" s="228" customFormat="1">
      <c r="A139" s="224"/>
      <c r="B139" s="195"/>
      <c r="C139" s="225"/>
      <c r="D139" s="226"/>
      <c r="E139" s="195"/>
      <c r="F139" s="195"/>
      <c r="G139" s="195"/>
      <c r="H139" s="195"/>
      <c r="I139" s="330"/>
      <c r="J139" s="227"/>
      <c r="K139" s="225"/>
      <c r="L139" s="225"/>
      <c r="M139" s="226"/>
      <c r="N139" s="225"/>
      <c r="O139" s="225"/>
      <c r="P139" s="225"/>
      <c r="Q139" s="195"/>
    </row>
    <row r="140" spans="1:17" s="228" customFormat="1">
      <c r="A140" s="224"/>
      <c r="B140" s="195"/>
      <c r="C140" s="225"/>
      <c r="D140" s="226"/>
      <c r="E140" s="195"/>
      <c r="F140" s="195"/>
      <c r="G140" s="195"/>
      <c r="H140" s="195"/>
      <c r="I140" s="330"/>
      <c r="J140" s="227"/>
      <c r="K140" s="225"/>
      <c r="L140" s="225"/>
      <c r="M140" s="226"/>
      <c r="N140" s="225"/>
      <c r="O140" s="225"/>
      <c r="P140" s="225"/>
      <c r="Q140" s="195"/>
    </row>
    <row r="141" spans="1:17" s="228" customFormat="1">
      <c r="A141" s="224"/>
      <c r="B141" s="195"/>
      <c r="C141" s="225"/>
      <c r="D141" s="226"/>
      <c r="E141" s="195"/>
      <c r="F141" s="195"/>
      <c r="G141" s="195"/>
      <c r="H141" s="195"/>
      <c r="I141" s="330"/>
      <c r="J141" s="227"/>
      <c r="K141" s="225"/>
      <c r="L141" s="225"/>
      <c r="M141" s="226"/>
      <c r="N141" s="225"/>
      <c r="O141" s="225"/>
      <c r="P141" s="225"/>
      <c r="Q141" s="195"/>
    </row>
    <row r="142" spans="1:17" s="228" customFormat="1">
      <c r="A142" s="224"/>
      <c r="B142" s="195"/>
      <c r="C142" s="225"/>
      <c r="D142" s="226"/>
      <c r="E142" s="195"/>
      <c r="F142" s="195"/>
      <c r="G142" s="195"/>
      <c r="H142" s="195"/>
      <c r="I142" s="330"/>
      <c r="J142" s="227"/>
      <c r="K142" s="225"/>
      <c r="L142" s="225"/>
      <c r="M142" s="226"/>
      <c r="N142" s="225"/>
      <c r="O142" s="225"/>
      <c r="P142" s="225"/>
      <c r="Q142" s="195"/>
    </row>
    <row r="143" spans="1:17" s="228" customFormat="1">
      <c r="A143" s="224"/>
      <c r="B143" s="195"/>
      <c r="C143" s="225"/>
      <c r="D143" s="226"/>
      <c r="E143" s="195"/>
      <c r="F143" s="195"/>
      <c r="G143" s="195"/>
      <c r="H143" s="195"/>
      <c r="I143" s="330"/>
      <c r="J143" s="227"/>
      <c r="K143" s="225"/>
      <c r="L143" s="225"/>
      <c r="M143" s="226"/>
      <c r="N143" s="225"/>
      <c r="O143" s="225"/>
      <c r="P143" s="225"/>
      <c r="Q143" s="195"/>
    </row>
    <row r="144" spans="1:17" s="228" customFormat="1">
      <c r="A144" s="224"/>
      <c r="B144" s="195"/>
      <c r="C144" s="225"/>
      <c r="D144" s="226"/>
      <c r="E144" s="195"/>
      <c r="F144" s="195"/>
      <c r="G144" s="195"/>
      <c r="H144" s="195"/>
      <c r="I144" s="330"/>
      <c r="J144" s="227"/>
      <c r="K144" s="225"/>
      <c r="L144" s="225"/>
      <c r="M144" s="226"/>
      <c r="N144" s="225"/>
      <c r="O144" s="225"/>
      <c r="P144" s="225"/>
      <c r="Q144" s="195"/>
    </row>
    <row r="145" spans="1:17" s="228" customFormat="1">
      <c r="A145" s="224"/>
      <c r="B145" s="195"/>
      <c r="C145" s="225"/>
      <c r="D145" s="226"/>
      <c r="E145" s="195"/>
      <c r="F145" s="195"/>
      <c r="G145" s="195"/>
      <c r="H145" s="195"/>
      <c r="I145" s="330"/>
      <c r="J145" s="227"/>
      <c r="K145" s="225"/>
      <c r="L145" s="225"/>
      <c r="M145" s="226"/>
      <c r="N145" s="225"/>
      <c r="O145" s="225"/>
      <c r="P145" s="225"/>
      <c r="Q145" s="195"/>
    </row>
    <row r="146" spans="1:17" s="228" customFormat="1">
      <c r="A146" s="224"/>
      <c r="B146" s="195"/>
      <c r="C146" s="225"/>
      <c r="D146" s="226"/>
      <c r="E146" s="195"/>
      <c r="F146" s="195"/>
      <c r="G146" s="195"/>
      <c r="H146" s="195"/>
      <c r="I146" s="330"/>
      <c r="J146" s="227"/>
      <c r="K146" s="225"/>
      <c r="L146" s="225"/>
      <c r="M146" s="226"/>
      <c r="N146" s="225"/>
      <c r="O146" s="225"/>
      <c r="P146" s="225"/>
      <c r="Q146" s="195"/>
    </row>
    <row r="147" spans="1:17" s="228" customFormat="1">
      <c r="A147" s="224"/>
      <c r="B147" s="195"/>
      <c r="C147" s="225"/>
      <c r="D147" s="226"/>
      <c r="E147" s="195"/>
      <c r="F147" s="195"/>
      <c r="G147" s="195"/>
      <c r="H147" s="195"/>
      <c r="I147" s="330"/>
      <c r="J147" s="227"/>
      <c r="K147" s="225"/>
      <c r="L147" s="225"/>
      <c r="M147" s="226"/>
      <c r="N147" s="225"/>
      <c r="O147" s="225"/>
      <c r="P147" s="225"/>
      <c r="Q147" s="195"/>
    </row>
    <row r="148" spans="1:17" s="228" customFormat="1">
      <c r="A148" s="224"/>
      <c r="B148" s="195"/>
      <c r="C148" s="225"/>
      <c r="D148" s="226"/>
      <c r="E148" s="195"/>
      <c r="F148" s="195"/>
      <c r="G148" s="195"/>
      <c r="H148" s="195"/>
      <c r="I148" s="330"/>
      <c r="J148" s="227"/>
      <c r="K148" s="225"/>
      <c r="L148" s="225"/>
      <c r="M148" s="226"/>
      <c r="N148" s="225"/>
      <c r="O148" s="225"/>
      <c r="P148" s="225"/>
      <c r="Q148" s="195"/>
    </row>
    <row r="149" spans="1:17" s="228" customFormat="1">
      <c r="A149" s="224"/>
      <c r="B149" s="195"/>
      <c r="C149" s="225"/>
      <c r="D149" s="226"/>
      <c r="E149" s="195"/>
      <c r="F149" s="195"/>
      <c r="G149" s="195"/>
      <c r="H149" s="195"/>
      <c r="I149" s="330"/>
      <c r="J149" s="227"/>
      <c r="K149" s="225"/>
      <c r="L149" s="225"/>
      <c r="M149" s="226"/>
      <c r="N149" s="225"/>
      <c r="O149" s="225"/>
      <c r="P149" s="225"/>
      <c r="Q149" s="195"/>
    </row>
  </sheetData>
  <autoFilter ref="A8:W10"/>
  <mergeCells count="18">
    <mergeCell ref="M5:M8"/>
    <mergeCell ref="P5:P8"/>
    <mergeCell ref="D6:D8"/>
    <mergeCell ref="E6:G6"/>
    <mergeCell ref="E7:E8"/>
    <mergeCell ref="F7:G7"/>
    <mergeCell ref="A1:L1"/>
    <mergeCell ref="A2:L2"/>
    <mergeCell ref="A3:L3"/>
    <mergeCell ref="A5:A8"/>
    <mergeCell ref="B5:B8"/>
    <mergeCell ref="C5:C8"/>
    <mergeCell ref="D5:G5"/>
    <mergeCell ref="H5:H8"/>
    <mergeCell ref="I5:I8"/>
    <mergeCell ref="J5:J8"/>
    <mergeCell ref="K5:K8"/>
    <mergeCell ref="L5:L8"/>
  </mergeCells>
  <pageMargins left="0.35433070866141703" right="0.15748031496063" top="0.53" bottom="0.31496062992126" header="0.15748031496063" footer="0.15748031496063"/>
  <pageSetup paperSize="9" scale="67" orientation="landscape" useFirstPageNumber="1" r:id="rId1"/>
  <headerFooter differentFirst="1">
    <oddFooter>&amp;C&amp;P</oddFooter>
  </headerFooter>
  <ignoredErrors>
    <ignoredError sqref="I18" formulaRange="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P69"/>
  <sheetViews>
    <sheetView zoomScale="85" zoomScaleNormal="85" zoomScalePageLayoutView="70" workbookViewId="0">
      <selection activeCell="B12" sqref="B12"/>
    </sheetView>
  </sheetViews>
  <sheetFormatPr defaultColWidth="13.140625" defaultRowHeight="12.75"/>
  <cols>
    <col min="1" max="1" width="5" style="880" customWidth="1"/>
    <col min="2" max="2" width="92.28515625" style="890" customWidth="1"/>
    <col min="3" max="3" width="28.85546875" style="891" customWidth="1"/>
    <col min="4" max="4" width="26.7109375" style="891" hidden="1" customWidth="1"/>
    <col min="5" max="5" width="13.28515625" style="880" hidden="1" customWidth="1"/>
    <col min="6" max="6" width="10.42578125" style="880" hidden="1" customWidth="1"/>
    <col min="7" max="7" width="9.85546875" style="880" hidden="1" customWidth="1"/>
    <col min="8" max="8" width="9.28515625" style="880" hidden="1" customWidth="1"/>
    <col min="9" max="9" width="8.5703125" style="880" hidden="1" customWidth="1"/>
    <col min="10" max="10" width="17.85546875" style="880" hidden="1" customWidth="1"/>
    <col min="11" max="11" width="17.7109375" style="880" hidden="1" customWidth="1"/>
    <col min="12" max="13" width="16.5703125" style="880" hidden="1" customWidth="1"/>
    <col min="14" max="14" width="19" style="880" hidden="1" customWidth="1"/>
    <col min="15" max="15" width="23.42578125" style="880" hidden="1" customWidth="1"/>
    <col min="16" max="16" width="21.85546875" style="879" hidden="1" customWidth="1"/>
    <col min="17" max="18" width="20.140625" style="879" hidden="1" customWidth="1"/>
    <col min="19" max="19" width="21" style="879" hidden="1" customWidth="1"/>
    <col min="20" max="20" width="21.28515625" style="879" hidden="1" customWidth="1"/>
    <col min="21" max="21" width="19.28515625" style="879" hidden="1" customWidth="1"/>
    <col min="22" max="22" width="24.7109375" style="879" hidden="1" customWidth="1"/>
    <col min="23" max="23" width="17.7109375" style="879" hidden="1" customWidth="1"/>
    <col min="24" max="24" width="14.28515625" style="879" hidden="1" customWidth="1"/>
    <col min="25" max="25" width="16.7109375" style="879" hidden="1" customWidth="1"/>
    <col min="26" max="26" width="14.42578125" style="879" hidden="1" customWidth="1"/>
    <col min="27" max="28" width="12.7109375" style="879" hidden="1" customWidth="1"/>
    <col min="29" max="30" width="13.140625" style="879" hidden="1" customWidth="1"/>
    <col min="31" max="31" width="14.140625" style="879" hidden="1" customWidth="1"/>
    <col min="32" max="32" width="11.28515625" style="879" hidden="1" customWidth="1"/>
    <col min="33" max="33" width="13.28515625" style="879" customWidth="1"/>
    <col min="34" max="34" width="13.5703125" style="879" hidden="1" customWidth="1"/>
    <col min="35" max="35" width="13" style="879" customWidth="1"/>
    <col min="36" max="36" width="13.85546875" style="879" hidden="1" customWidth="1"/>
    <col min="37" max="37" width="14.7109375" style="879" hidden="1" customWidth="1"/>
    <col min="38" max="38" width="12.140625" style="879" customWidth="1"/>
    <col min="39" max="39" width="11.7109375" style="879" customWidth="1"/>
    <col min="40" max="40" width="11.85546875" style="879" customWidth="1"/>
    <col min="41" max="41" width="17.42578125" style="879" customWidth="1"/>
    <col min="42" max="42" width="37.7109375" style="879" customWidth="1"/>
    <col min="43" max="256" width="13.140625" style="879"/>
    <col min="257" max="257" width="6.140625" style="879" customWidth="1"/>
    <col min="258" max="258" width="53.28515625" style="879" customWidth="1"/>
    <col min="259" max="259" width="20.7109375" style="879" customWidth="1"/>
    <col min="260" max="288" width="0" style="879" hidden="1" customWidth="1"/>
    <col min="289" max="289" width="17.85546875" style="879" customWidth="1"/>
    <col min="290" max="290" width="13.5703125" style="879" customWidth="1"/>
    <col min="291" max="291" width="13.7109375" style="879" customWidth="1"/>
    <col min="292" max="292" width="13.85546875" style="879" customWidth="1"/>
    <col min="293" max="293" width="14.7109375" style="879" customWidth="1"/>
    <col min="294" max="294" width="12.140625" style="879" customWidth="1"/>
    <col min="295" max="295" width="13.85546875" style="879" customWidth="1"/>
    <col min="296" max="296" width="14.140625" style="879" customWidth="1"/>
    <col min="297" max="297" width="14.7109375" style="879" customWidth="1"/>
    <col min="298" max="298" width="25.7109375" style="879" customWidth="1"/>
    <col min="299" max="512" width="13.140625" style="879"/>
    <col min="513" max="513" width="6.140625" style="879" customWidth="1"/>
    <col min="514" max="514" width="53.28515625" style="879" customWidth="1"/>
    <col min="515" max="515" width="20.7109375" style="879" customWidth="1"/>
    <col min="516" max="544" width="0" style="879" hidden="1" customWidth="1"/>
    <col min="545" max="545" width="17.85546875" style="879" customWidth="1"/>
    <col min="546" max="546" width="13.5703125" style="879" customWidth="1"/>
    <col min="547" max="547" width="13.7109375" style="879" customWidth="1"/>
    <col min="548" max="548" width="13.85546875" style="879" customWidth="1"/>
    <col min="549" max="549" width="14.7109375" style="879" customWidth="1"/>
    <col min="550" max="550" width="12.140625" style="879" customWidth="1"/>
    <col min="551" max="551" width="13.85546875" style="879" customWidth="1"/>
    <col min="552" max="552" width="14.140625" style="879" customWidth="1"/>
    <col min="553" max="553" width="14.7109375" style="879" customWidth="1"/>
    <col min="554" max="554" width="25.7109375" style="879" customWidth="1"/>
    <col min="555" max="768" width="13.140625" style="879"/>
    <col min="769" max="769" width="6.140625" style="879" customWidth="1"/>
    <col min="770" max="770" width="53.28515625" style="879" customWidth="1"/>
    <col min="771" max="771" width="20.7109375" style="879" customWidth="1"/>
    <col min="772" max="800" width="0" style="879" hidden="1" customWidth="1"/>
    <col min="801" max="801" width="17.85546875" style="879" customWidth="1"/>
    <col min="802" max="802" width="13.5703125" style="879" customWidth="1"/>
    <col min="803" max="803" width="13.7109375" style="879" customWidth="1"/>
    <col min="804" max="804" width="13.85546875" style="879" customWidth="1"/>
    <col min="805" max="805" width="14.7109375" style="879" customWidth="1"/>
    <col min="806" max="806" width="12.140625" style="879" customWidth="1"/>
    <col min="807" max="807" width="13.85546875" style="879" customWidth="1"/>
    <col min="808" max="808" width="14.140625" style="879" customWidth="1"/>
    <col min="809" max="809" width="14.7109375" style="879" customWidth="1"/>
    <col min="810" max="810" width="25.7109375" style="879" customWidth="1"/>
    <col min="811" max="1024" width="13.140625" style="879"/>
    <col min="1025" max="1025" width="6.140625" style="879" customWidth="1"/>
    <col min="1026" max="1026" width="53.28515625" style="879" customWidth="1"/>
    <col min="1027" max="1027" width="20.7109375" style="879" customWidth="1"/>
    <col min="1028" max="1056" width="0" style="879" hidden="1" customWidth="1"/>
    <col min="1057" max="1057" width="17.85546875" style="879" customWidth="1"/>
    <col min="1058" max="1058" width="13.5703125" style="879" customWidth="1"/>
    <col min="1059" max="1059" width="13.7109375" style="879" customWidth="1"/>
    <col min="1060" max="1060" width="13.85546875" style="879" customWidth="1"/>
    <col min="1061" max="1061" width="14.7109375" style="879" customWidth="1"/>
    <col min="1062" max="1062" width="12.140625" style="879" customWidth="1"/>
    <col min="1063" max="1063" width="13.85546875" style="879" customWidth="1"/>
    <col min="1064" max="1064" width="14.140625" style="879" customWidth="1"/>
    <col min="1065" max="1065" width="14.7109375" style="879" customWidth="1"/>
    <col min="1066" max="1066" width="25.7109375" style="879" customWidth="1"/>
    <col min="1067" max="1280" width="13.140625" style="879"/>
    <col min="1281" max="1281" width="6.140625" style="879" customWidth="1"/>
    <col min="1282" max="1282" width="53.28515625" style="879" customWidth="1"/>
    <col min="1283" max="1283" width="20.7109375" style="879" customWidth="1"/>
    <col min="1284" max="1312" width="0" style="879" hidden="1" customWidth="1"/>
    <col min="1313" max="1313" width="17.85546875" style="879" customWidth="1"/>
    <col min="1314" max="1314" width="13.5703125" style="879" customWidth="1"/>
    <col min="1315" max="1315" width="13.7109375" style="879" customWidth="1"/>
    <col min="1316" max="1316" width="13.85546875" style="879" customWidth="1"/>
    <col min="1317" max="1317" width="14.7109375" style="879" customWidth="1"/>
    <col min="1318" max="1318" width="12.140625" style="879" customWidth="1"/>
    <col min="1319" max="1319" width="13.85546875" style="879" customWidth="1"/>
    <col min="1320" max="1320" width="14.140625" style="879" customWidth="1"/>
    <col min="1321" max="1321" width="14.7109375" style="879" customWidth="1"/>
    <col min="1322" max="1322" width="25.7109375" style="879" customWidth="1"/>
    <col min="1323" max="1536" width="13.140625" style="879"/>
    <col min="1537" max="1537" width="6.140625" style="879" customWidth="1"/>
    <col min="1538" max="1538" width="53.28515625" style="879" customWidth="1"/>
    <col min="1539" max="1539" width="20.7109375" style="879" customWidth="1"/>
    <col min="1540" max="1568" width="0" style="879" hidden="1" customWidth="1"/>
    <col min="1569" max="1569" width="17.85546875" style="879" customWidth="1"/>
    <col min="1570" max="1570" width="13.5703125" style="879" customWidth="1"/>
    <col min="1571" max="1571" width="13.7109375" style="879" customWidth="1"/>
    <col min="1572" max="1572" width="13.85546875" style="879" customWidth="1"/>
    <col min="1573" max="1573" width="14.7109375" style="879" customWidth="1"/>
    <col min="1574" max="1574" width="12.140625" style="879" customWidth="1"/>
    <col min="1575" max="1575" width="13.85546875" style="879" customWidth="1"/>
    <col min="1576" max="1576" width="14.140625" style="879" customWidth="1"/>
    <col min="1577" max="1577" width="14.7109375" style="879" customWidth="1"/>
    <col min="1578" max="1578" width="25.7109375" style="879" customWidth="1"/>
    <col min="1579" max="1792" width="13.140625" style="879"/>
    <col min="1793" max="1793" width="6.140625" style="879" customWidth="1"/>
    <col min="1794" max="1794" width="53.28515625" style="879" customWidth="1"/>
    <col min="1795" max="1795" width="20.7109375" style="879" customWidth="1"/>
    <col min="1796" max="1824" width="0" style="879" hidden="1" customWidth="1"/>
    <col min="1825" max="1825" width="17.85546875" style="879" customWidth="1"/>
    <col min="1826" max="1826" width="13.5703125" style="879" customWidth="1"/>
    <col min="1827" max="1827" width="13.7109375" style="879" customWidth="1"/>
    <col min="1828" max="1828" width="13.85546875" style="879" customWidth="1"/>
    <col min="1829" max="1829" width="14.7109375" style="879" customWidth="1"/>
    <col min="1830" max="1830" width="12.140625" style="879" customWidth="1"/>
    <col min="1831" max="1831" width="13.85546875" style="879" customWidth="1"/>
    <col min="1832" max="1832" width="14.140625" style="879" customWidth="1"/>
    <col min="1833" max="1833" width="14.7109375" style="879" customWidth="1"/>
    <col min="1834" max="1834" width="25.7109375" style="879" customWidth="1"/>
    <col min="1835" max="2048" width="13.140625" style="879"/>
    <col min="2049" max="2049" width="6.140625" style="879" customWidth="1"/>
    <col min="2050" max="2050" width="53.28515625" style="879" customWidth="1"/>
    <col min="2051" max="2051" width="20.7109375" style="879" customWidth="1"/>
    <col min="2052" max="2080" width="0" style="879" hidden="1" customWidth="1"/>
    <col min="2081" max="2081" width="17.85546875" style="879" customWidth="1"/>
    <col min="2082" max="2082" width="13.5703125" style="879" customWidth="1"/>
    <col min="2083" max="2083" width="13.7109375" style="879" customWidth="1"/>
    <col min="2084" max="2084" width="13.85546875" style="879" customWidth="1"/>
    <col min="2085" max="2085" width="14.7109375" style="879" customWidth="1"/>
    <col min="2086" max="2086" width="12.140625" style="879" customWidth="1"/>
    <col min="2087" max="2087" width="13.85546875" style="879" customWidth="1"/>
    <col min="2088" max="2088" width="14.140625" style="879" customWidth="1"/>
    <col min="2089" max="2089" width="14.7109375" style="879" customWidth="1"/>
    <col min="2090" max="2090" width="25.7109375" style="879" customWidth="1"/>
    <col min="2091" max="2304" width="13.140625" style="879"/>
    <col min="2305" max="2305" width="6.140625" style="879" customWidth="1"/>
    <col min="2306" max="2306" width="53.28515625" style="879" customWidth="1"/>
    <col min="2307" max="2307" width="20.7109375" style="879" customWidth="1"/>
    <col min="2308" max="2336" width="0" style="879" hidden="1" customWidth="1"/>
    <col min="2337" max="2337" width="17.85546875" style="879" customWidth="1"/>
    <col min="2338" max="2338" width="13.5703125" style="879" customWidth="1"/>
    <col min="2339" max="2339" width="13.7109375" style="879" customWidth="1"/>
    <col min="2340" max="2340" width="13.85546875" style="879" customWidth="1"/>
    <col min="2341" max="2341" width="14.7109375" style="879" customWidth="1"/>
    <col min="2342" max="2342" width="12.140625" style="879" customWidth="1"/>
    <col min="2343" max="2343" width="13.85546875" style="879" customWidth="1"/>
    <col min="2344" max="2344" width="14.140625" style="879" customWidth="1"/>
    <col min="2345" max="2345" width="14.7109375" style="879" customWidth="1"/>
    <col min="2346" max="2346" width="25.7109375" style="879" customWidth="1"/>
    <col min="2347" max="2560" width="13.140625" style="879"/>
    <col min="2561" max="2561" width="6.140625" style="879" customWidth="1"/>
    <col min="2562" max="2562" width="53.28515625" style="879" customWidth="1"/>
    <col min="2563" max="2563" width="20.7109375" style="879" customWidth="1"/>
    <col min="2564" max="2592" width="0" style="879" hidden="1" customWidth="1"/>
    <col min="2593" max="2593" width="17.85546875" style="879" customWidth="1"/>
    <col min="2594" max="2594" width="13.5703125" style="879" customWidth="1"/>
    <col min="2595" max="2595" width="13.7109375" style="879" customWidth="1"/>
    <col min="2596" max="2596" width="13.85546875" style="879" customWidth="1"/>
    <col min="2597" max="2597" width="14.7109375" style="879" customWidth="1"/>
    <col min="2598" max="2598" width="12.140625" style="879" customWidth="1"/>
    <col min="2599" max="2599" width="13.85546875" style="879" customWidth="1"/>
    <col min="2600" max="2600" width="14.140625" style="879" customWidth="1"/>
    <col min="2601" max="2601" width="14.7109375" style="879" customWidth="1"/>
    <col min="2602" max="2602" width="25.7109375" style="879" customWidth="1"/>
    <col min="2603" max="2816" width="13.140625" style="879"/>
    <col min="2817" max="2817" width="6.140625" style="879" customWidth="1"/>
    <col min="2818" max="2818" width="53.28515625" style="879" customWidth="1"/>
    <col min="2819" max="2819" width="20.7109375" style="879" customWidth="1"/>
    <col min="2820" max="2848" width="0" style="879" hidden="1" customWidth="1"/>
    <col min="2849" max="2849" width="17.85546875" style="879" customWidth="1"/>
    <col min="2850" max="2850" width="13.5703125" style="879" customWidth="1"/>
    <col min="2851" max="2851" width="13.7109375" style="879" customWidth="1"/>
    <col min="2852" max="2852" width="13.85546875" style="879" customWidth="1"/>
    <col min="2853" max="2853" width="14.7109375" style="879" customWidth="1"/>
    <col min="2854" max="2854" width="12.140625" style="879" customWidth="1"/>
    <col min="2855" max="2855" width="13.85546875" style="879" customWidth="1"/>
    <col min="2856" max="2856" width="14.140625" style="879" customWidth="1"/>
    <col min="2857" max="2857" width="14.7109375" style="879" customWidth="1"/>
    <col min="2858" max="2858" width="25.7109375" style="879" customWidth="1"/>
    <col min="2859" max="3072" width="13.140625" style="879"/>
    <col min="3073" max="3073" width="6.140625" style="879" customWidth="1"/>
    <col min="3074" max="3074" width="53.28515625" style="879" customWidth="1"/>
    <col min="3075" max="3075" width="20.7109375" style="879" customWidth="1"/>
    <col min="3076" max="3104" width="0" style="879" hidden="1" customWidth="1"/>
    <col min="3105" max="3105" width="17.85546875" style="879" customWidth="1"/>
    <col min="3106" max="3106" width="13.5703125" style="879" customWidth="1"/>
    <col min="3107" max="3107" width="13.7109375" style="879" customWidth="1"/>
    <col min="3108" max="3108" width="13.85546875" style="879" customWidth="1"/>
    <col min="3109" max="3109" width="14.7109375" style="879" customWidth="1"/>
    <col min="3110" max="3110" width="12.140625" style="879" customWidth="1"/>
    <col min="3111" max="3111" width="13.85546875" style="879" customWidth="1"/>
    <col min="3112" max="3112" width="14.140625" style="879" customWidth="1"/>
    <col min="3113" max="3113" width="14.7109375" style="879" customWidth="1"/>
    <col min="3114" max="3114" width="25.7109375" style="879" customWidth="1"/>
    <col min="3115" max="3328" width="13.140625" style="879"/>
    <col min="3329" max="3329" width="6.140625" style="879" customWidth="1"/>
    <col min="3330" max="3330" width="53.28515625" style="879" customWidth="1"/>
    <col min="3331" max="3331" width="20.7109375" style="879" customWidth="1"/>
    <col min="3332" max="3360" width="0" style="879" hidden="1" customWidth="1"/>
    <col min="3361" max="3361" width="17.85546875" style="879" customWidth="1"/>
    <col min="3362" max="3362" width="13.5703125" style="879" customWidth="1"/>
    <col min="3363" max="3363" width="13.7109375" style="879" customWidth="1"/>
    <col min="3364" max="3364" width="13.85546875" style="879" customWidth="1"/>
    <col min="3365" max="3365" width="14.7109375" style="879" customWidth="1"/>
    <col min="3366" max="3366" width="12.140625" style="879" customWidth="1"/>
    <col min="3367" max="3367" width="13.85546875" style="879" customWidth="1"/>
    <col min="3368" max="3368" width="14.140625" style="879" customWidth="1"/>
    <col min="3369" max="3369" width="14.7109375" style="879" customWidth="1"/>
    <col min="3370" max="3370" width="25.7109375" style="879" customWidth="1"/>
    <col min="3371" max="3584" width="13.140625" style="879"/>
    <col min="3585" max="3585" width="6.140625" style="879" customWidth="1"/>
    <col min="3586" max="3586" width="53.28515625" style="879" customWidth="1"/>
    <col min="3587" max="3587" width="20.7109375" style="879" customWidth="1"/>
    <col min="3588" max="3616" width="0" style="879" hidden="1" customWidth="1"/>
    <col min="3617" max="3617" width="17.85546875" style="879" customWidth="1"/>
    <col min="3618" max="3618" width="13.5703125" style="879" customWidth="1"/>
    <col min="3619" max="3619" width="13.7109375" style="879" customWidth="1"/>
    <col min="3620" max="3620" width="13.85546875" style="879" customWidth="1"/>
    <col min="3621" max="3621" width="14.7109375" style="879" customWidth="1"/>
    <col min="3622" max="3622" width="12.140625" style="879" customWidth="1"/>
    <col min="3623" max="3623" width="13.85546875" style="879" customWidth="1"/>
    <col min="3624" max="3624" width="14.140625" style="879" customWidth="1"/>
    <col min="3625" max="3625" width="14.7109375" style="879" customWidth="1"/>
    <col min="3626" max="3626" width="25.7109375" style="879" customWidth="1"/>
    <col min="3627" max="3840" width="13.140625" style="879"/>
    <col min="3841" max="3841" width="6.140625" style="879" customWidth="1"/>
    <col min="3842" max="3842" width="53.28515625" style="879" customWidth="1"/>
    <col min="3843" max="3843" width="20.7109375" style="879" customWidth="1"/>
    <col min="3844" max="3872" width="0" style="879" hidden="1" customWidth="1"/>
    <col min="3873" max="3873" width="17.85546875" style="879" customWidth="1"/>
    <col min="3874" max="3874" width="13.5703125" style="879" customWidth="1"/>
    <col min="3875" max="3875" width="13.7109375" style="879" customWidth="1"/>
    <col min="3876" max="3876" width="13.85546875" style="879" customWidth="1"/>
    <col min="3877" max="3877" width="14.7109375" style="879" customWidth="1"/>
    <col min="3878" max="3878" width="12.140625" style="879" customWidth="1"/>
    <col min="3879" max="3879" width="13.85546875" style="879" customWidth="1"/>
    <col min="3880" max="3880" width="14.140625" style="879" customWidth="1"/>
    <col min="3881" max="3881" width="14.7109375" style="879" customWidth="1"/>
    <col min="3882" max="3882" width="25.7109375" style="879" customWidth="1"/>
    <col min="3883" max="4096" width="13.140625" style="879"/>
    <col min="4097" max="4097" width="6.140625" style="879" customWidth="1"/>
    <col min="4098" max="4098" width="53.28515625" style="879" customWidth="1"/>
    <col min="4099" max="4099" width="20.7109375" style="879" customWidth="1"/>
    <col min="4100" max="4128" width="0" style="879" hidden="1" customWidth="1"/>
    <col min="4129" max="4129" width="17.85546875" style="879" customWidth="1"/>
    <col min="4130" max="4130" width="13.5703125" style="879" customWidth="1"/>
    <col min="4131" max="4131" width="13.7109375" style="879" customWidth="1"/>
    <col min="4132" max="4132" width="13.85546875" style="879" customWidth="1"/>
    <col min="4133" max="4133" width="14.7109375" style="879" customWidth="1"/>
    <col min="4134" max="4134" width="12.140625" style="879" customWidth="1"/>
    <col min="4135" max="4135" width="13.85546875" style="879" customWidth="1"/>
    <col min="4136" max="4136" width="14.140625" style="879" customWidth="1"/>
    <col min="4137" max="4137" width="14.7109375" style="879" customWidth="1"/>
    <col min="4138" max="4138" width="25.7109375" style="879" customWidth="1"/>
    <col min="4139" max="4352" width="13.140625" style="879"/>
    <col min="4353" max="4353" width="6.140625" style="879" customWidth="1"/>
    <col min="4354" max="4354" width="53.28515625" style="879" customWidth="1"/>
    <col min="4355" max="4355" width="20.7109375" style="879" customWidth="1"/>
    <col min="4356" max="4384" width="0" style="879" hidden="1" customWidth="1"/>
    <col min="4385" max="4385" width="17.85546875" style="879" customWidth="1"/>
    <col min="4386" max="4386" width="13.5703125" style="879" customWidth="1"/>
    <col min="4387" max="4387" width="13.7109375" style="879" customWidth="1"/>
    <col min="4388" max="4388" width="13.85546875" style="879" customWidth="1"/>
    <col min="4389" max="4389" width="14.7109375" style="879" customWidth="1"/>
    <col min="4390" max="4390" width="12.140625" style="879" customWidth="1"/>
    <col min="4391" max="4391" width="13.85546875" style="879" customWidth="1"/>
    <col min="4392" max="4392" width="14.140625" style="879" customWidth="1"/>
    <col min="4393" max="4393" width="14.7109375" style="879" customWidth="1"/>
    <col min="4394" max="4394" width="25.7109375" style="879" customWidth="1"/>
    <col min="4395" max="4608" width="13.140625" style="879"/>
    <col min="4609" max="4609" width="6.140625" style="879" customWidth="1"/>
    <col min="4610" max="4610" width="53.28515625" style="879" customWidth="1"/>
    <col min="4611" max="4611" width="20.7109375" style="879" customWidth="1"/>
    <col min="4612" max="4640" width="0" style="879" hidden="1" customWidth="1"/>
    <col min="4641" max="4641" width="17.85546875" style="879" customWidth="1"/>
    <col min="4642" max="4642" width="13.5703125" style="879" customWidth="1"/>
    <col min="4643" max="4643" width="13.7109375" style="879" customWidth="1"/>
    <col min="4644" max="4644" width="13.85546875" style="879" customWidth="1"/>
    <col min="4645" max="4645" width="14.7109375" style="879" customWidth="1"/>
    <col min="4646" max="4646" width="12.140625" style="879" customWidth="1"/>
    <col min="4647" max="4647" width="13.85546875" style="879" customWidth="1"/>
    <col min="4648" max="4648" width="14.140625" style="879" customWidth="1"/>
    <col min="4649" max="4649" width="14.7109375" style="879" customWidth="1"/>
    <col min="4650" max="4650" width="25.7109375" style="879" customWidth="1"/>
    <col min="4651" max="4864" width="13.140625" style="879"/>
    <col min="4865" max="4865" width="6.140625" style="879" customWidth="1"/>
    <col min="4866" max="4866" width="53.28515625" style="879" customWidth="1"/>
    <col min="4867" max="4867" width="20.7109375" style="879" customWidth="1"/>
    <col min="4868" max="4896" width="0" style="879" hidden="1" customWidth="1"/>
    <col min="4897" max="4897" width="17.85546875" style="879" customWidth="1"/>
    <col min="4898" max="4898" width="13.5703125" style="879" customWidth="1"/>
    <col min="4899" max="4899" width="13.7109375" style="879" customWidth="1"/>
    <col min="4900" max="4900" width="13.85546875" style="879" customWidth="1"/>
    <col min="4901" max="4901" width="14.7109375" style="879" customWidth="1"/>
    <col min="4902" max="4902" width="12.140625" style="879" customWidth="1"/>
    <col min="4903" max="4903" width="13.85546875" style="879" customWidth="1"/>
    <col min="4904" max="4904" width="14.140625" style="879" customWidth="1"/>
    <col min="4905" max="4905" width="14.7109375" style="879" customWidth="1"/>
    <col min="4906" max="4906" width="25.7109375" style="879" customWidth="1"/>
    <col min="4907" max="5120" width="13.140625" style="879"/>
    <col min="5121" max="5121" width="6.140625" style="879" customWidth="1"/>
    <col min="5122" max="5122" width="53.28515625" style="879" customWidth="1"/>
    <col min="5123" max="5123" width="20.7109375" style="879" customWidth="1"/>
    <col min="5124" max="5152" width="0" style="879" hidden="1" customWidth="1"/>
    <col min="5153" max="5153" width="17.85546875" style="879" customWidth="1"/>
    <col min="5154" max="5154" width="13.5703125" style="879" customWidth="1"/>
    <col min="5155" max="5155" width="13.7109375" style="879" customWidth="1"/>
    <col min="5156" max="5156" width="13.85546875" style="879" customWidth="1"/>
    <col min="5157" max="5157" width="14.7109375" style="879" customWidth="1"/>
    <col min="5158" max="5158" width="12.140625" style="879" customWidth="1"/>
    <col min="5159" max="5159" width="13.85546875" style="879" customWidth="1"/>
    <col min="5160" max="5160" width="14.140625" style="879" customWidth="1"/>
    <col min="5161" max="5161" width="14.7109375" style="879" customWidth="1"/>
    <col min="5162" max="5162" width="25.7109375" style="879" customWidth="1"/>
    <col min="5163" max="5376" width="13.140625" style="879"/>
    <col min="5377" max="5377" width="6.140625" style="879" customWidth="1"/>
    <col min="5378" max="5378" width="53.28515625" style="879" customWidth="1"/>
    <col min="5379" max="5379" width="20.7109375" style="879" customWidth="1"/>
    <col min="5380" max="5408" width="0" style="879" hidden="1" customWidth="1"/>
    <col min="5409" max="5409" width="17.85546875" style="879" customWidth="1"/>
    <col min="5410" max="5410" width="13.5703125" style="879" customWidth="1"/>
    <col min="5411" max="5411" width="13.7109375" style="879" customWidth="1"/>
    <col min="5412" max="5412" width="13.85546875" style="879" customWidth="1"/>
    <col min="5413" max="5413" width="14.7109375" style="879" customWidth="1"/>
    <col min="5414" max="5414" width="12.140625" style="879" customWidth="1"/>
    <col min="5415" max="5415" width="13.85546875" style="879" customWidth="1"/>
    <col min="5416" max="5416" width="14.140625" style="879" customWidth="1"/>
    <col min="5417" max="5417" width="14.7109375" style="879" customWidth="1"/>
    <col min="5418" max="5418" width="25.7109375" style="879" customWidth="1"/>
    <col min="5419" max="5632" width="13.140625" style="879"/>
    <col min="5633" max="5633" width="6.140625" style="879" customWidth="1"/>
    <col min="5634" max="5634" width="53.28515625" style="879" customWidth="1"/>
    <col min="5635" max="5635" width="20.7109375" style="879" customWidth="1"/>
    <col min="5636" max="5664" width="0" style="879" hidden="1" customWidth="1"/>
    <col min="5665" max="5665" width="17.85546875" style="879" customWidth="1"/>
    <col min="5666" max="5666" width="13.5703125" style="879" customWidth="1"/>
    <col min="5667" max="5667" width="13.7109375" style="879" customWidth="1"/>
    <col min="5668" max="5668" width="13.85546875" style="879" customWidth="1"/>
    <col min="5669" max="5669" width="14.7109375" style="879" customWidth="1"/>
    <col min="5670" max="5670" width="12.140625" style="879" customWidth="1"/>
    <col min="5671" max="5671" width="13.85546875" style="879" customWidth="1"/>
    <col min="5672" max="5672" width="14.140625" style="879" customWidth="1"/>
    <col min="5673" max="5673" width="14.7109375" style="879" customWidth="1"/>
    <col min="5674" max="5674" width="25.7109375" style="879" customWidth="1"/>
    <col min="5675" max="5888" width="13.140625" style="879"/>
    <col min="5889" max="5889" width="6.140625" style="879" customWidth="1"/>
    <col min="5890" max="5890" width="53.28515625" style="879" customWidth="1"/>
    <col min="5891" max="5891" width="20.7109375" style="879" customWidth="1"/>
    <col min="5892" max="5920" width="0" style="879" hidden="1" customWidth="1"/>
    <col min="5921" max="5921" width="17.85546875" style="879" customWidth="1"/>
    <col min="5922" max="5922" width="13.5703125" style="879" customWidth="1"/>
    <col min="5923" max="5923" width="13.7109375" style="879" customWidth="1"/>
    <col min="5924" max="5924" width="13.85546875" style="879" customWidth="1"/>
    <col min="5925" max="5925" width="14.7109375" style="879" customWidth="1"/>
    <col min="5926" max="5926" width="12.140625" style="879" customWidth="1"/>
    <col min="5927" max="5927" width="13.85546875" style="879" customWidth="1"/>
    <col min="5928" max="5928" width="14.140625" style="879" customWidth="1"/>
    <col min="5929" max="5929" width="14.7109375" style="879" customWidth="1"/>
    <col min="5930" max="5930" width="25.7109375" style="879" customWidth="1"/>
    <col min="5931" max="6144" width="13.140625" style="879"/>
    <col min="6145" max="6145" width="6.140625" style="879" customWidth="1"/>
    <col min="6146" max="6146" width="53.28515625" style="879" customWidth="1"/>
    <col min="6147" max="6147" width="20.7109375" style="879" customWidth="1"/>
    <col min="6148" max="6176" width="0" style="879" hidden="1" customWidth="1"/>
    <col min="6177" max="6177" width="17.85546875" style="879" customWidth="1"/>
    <col min="6178" max="6178" width="13.5703125" style="879" customWidth="1"/>
    <col min="6179" max="6179" width="13.7109375" style="879" customWidth="1"/>
    <col min="6180" max="6180" width="13.85546875" style="879" customWidth="1"/>
    <col min="6181" max="6181" width="14.7109375" style="879" customWidth="1"/>
    <col min="6182" max="6182" width="12.140625" style="879" customWidth="1"/>
    <col min="6183" max="6183" width="13.85546875" style="879" customWidth="1"/>
    <col min="6184" max="6184" width="14.140625" style="879" customWidth="1"/>
    <col min="6185" max="6185" width="14.7109375" style="879" customWidth="1"/>
    <col min="6186" max="6186" width="25.7109375" style="879" customWidth="1"/>
    <col min="6187" max="6400" width="13.140625" style="879"/>
    <col min="6401" max="6401" width="6.140625" style="879" customWidth="1"/>
    <col min="6402" max="6402" width="53.28515625" style="879" customWidth="1"/>
    <col min="6403" max="6403" width="20.7109375" style="879" customWidth="1"/>
    <col min="6404" max="6432" width="0" style="879" hidden="1" customWidth="1"/>
    <col min="6433" max="6433" width="17.85546875" style="879" customWidth="1"/>
    <col min="6434" max="6434" width="13.5703125" style="879" customWidth="1"/>
    <col min="6435" max="6435" width="13.7109375" style="879" customWidth="1"/>
    <col min="6436" max="6436" width="13.85546875" style="879" customWidth="1"/>
    <col min="6437" max="6437" width="14.7109375" style="879" customWidth="1"/>
    <col min="6438" max="6438" width="12.140625" style="879" customWidth="1"/>
    <col min="6439" max="6439" width="13.85546875" style="879" customWidth="1"/>
    <col min="6440" max="6440" width="14.140625" style="879" customWidth="1"/>
    <col min="6441" max="6441" width="14.7109375" style="879" customWidth="1"/>
    <col min="6442" max="6442" width="25.7109375" style="879" customWidth="1"/>
    <col min="6443" max="6656" width="13.140625" style="879"/>
    <col min="6657" max="6657" width="6.140625" style="879" customWidth="1"/>
    <col min="6658" max="6658" width="53.28515625" style="879" customWidth="1"/>
    <col min="6659" max="6659" width="20.7109375" style="879" customWidth="1"/>
    <col min="6660" max="6688" width="0" style="879" hidden="1" customWidth="1"/>
    <col min="6689" max="6689" width="17.85546875" style="879" customWidth="1"/>
    <col min="6690" max="6690" width="13.5703125" style="879" customWidth="1"/>
    <col min="6691" max="6691" width="13.7109375" style="879" customWidth="1"/>
    <col min="6692" max="6692" width="13.85546875" style="879" customWidth="1"/>
    <col min="6693" max="6693" width="14.7109375" style="879" customWidth="1"/>
    <col min="6694" max="6694" width="12.140625" style="879" customWidth="1"/>
    <col min="6695" max="6695" width="13.85546875" style="879" customWidth="1"/>
    <col min="6696" max="6696" width="14.140625" style="879" customWidth="1"/>
    <col min="6697" max="6697" width="14.7109375" style="879" customWidth="1"/>
    <col min="6698" max="6698" width="25.7109375" style="879" customWidth="1"/>
    <col min="6699" max="6912" width="13.140625" style="879"/>
    <col min="6913" max="6913" width="6.140625" style="879" customWidth="1"/>
    <col min="6914" max="6914" width="53.28515625" style="879" customWidth="1"/>
    <col min="6915" max="6915" width="20.7109375" style="879" customWidth="1"/>
    <col min="6916" max="6944" width="0" style="879" hidden="1" customWidth="1"/>
    <col min="6945" max="6945" width="17.85546875" style="879" customWidth="1"/>
    <col min="6946" max="6946" width="13.5703125" style="879" customWidth="1"/>
    <col min="6947" max="6947" width="13.7109375" style="879" customWidth="1"/>
    <col min="6948" max="6948" width="13.85546875" style="879" customWidth="1"/>
    <col min="6949" max="6949" width="14.7109375" style="879" customWidth="1"/>
    <col min="6950" max="6950" width="12.140625" style="879" customWidth="1"/>
    <col min="6951" max="6951" width="13.85546875" style="879" customWidth="1"/>
    <col min="6952" max="6952" width="14.140625" style="879" customWidth="1"/>
    <col min="6953" max="6953" width="14.7109375" style="879" customWidth="1"/>
    <col min="6954" max="6954" width="25.7109375" style="879" customWidth="1"/>
    <col min="6955" max="7168" width="13.140625" style="879"/>
    <col min="7169" max="7169" width="6.140625" style="879" customWidth="1"/>
    <col min="7170" max="7170" width="53.28515625" style="879" customWidth="1"/>
    <col min="7171" max="7171" width="20.7109375" style="879" customWidth="1"/>
    <col min="7172" max="7200" width="0" style="879" hidden="1" customWidth="1"/>
    <col min="7201" max="7201" width="17.85546875" style="879" customWidth="1"/>
    <col min="7202" max="7202" width="13.5703125" style="879" customWidth="1"/>
    <col min="7203" max="7203" width="13.7109375" style="879" customWidth="1"/>
    <col min="7204" max="7204" width="13.85546875" style="879" customWidth="1"/>
    <col min="7205" max="7205" width="14.7109375" style="879" customWidth="1"/>
    <col min="7206" max="7206" width="12.140625" style="879" customWidth="1"/>
    <col min="7207" max="7207" width="13.85546875" style="879" customWidth="1"/>
    <col min="7208" max="7208" width="14.140625" style="879" customWidth="1"/>
    <col min="7209" max="7209" width="14.7109375" style="879" customWidth="1"/>
    <col min="7210" max="7210" width="25.7109375" style="879" customWidth="1"/>
    <col min="7211" max="7424" width="13.140625" style="879"/>
    <col min="7425" max="7425" width="6.140625" style="879" customWidth="1"/>
    <col min="7426" max="7426" width="53.28515625" style="879" customWidth="1"/>
    <col min="7427" max="7427" width="20.7109375" style="879" customWidth="1"/>
    <col min="7428" max="7456" width="0" style="879" hidden="1" customWidth="1"/>
    <col min="7457" max="7457" width="17.85546875" style="879" customWidth="1"/>
    <col min="7458" max="7458" width="13.5703125" style="879" customWidth="1"/>
    <col min="7459" max="7459" width="13.7109375" style="879" customWidth="1"/>
    <col min="7460" max="7460" width="13.85546875" style="879" customWidth="1"/>
    <col min="7461" max="7461" width="14.7109375" style="879" customWidth="1"/>
    <col min="7462" max="7462" width="12.140625" style="879" customWidth="1"/>
    <col min="7463" max="7463" width="13.85546875" style="879" customWidth="1"/>
    <col min="7464" max="7464" width="14.140625" style="879" customWidth="1"/>
    <col min="7465" max="7465" width="14.7109375" style="879" customWidth="1"/>
    <col min="7466" max="7466" width="25.7109375" style="879" customWidth="1"/>
    <col min="7467" max="7680" width="13.140625" style="879"/>
    <col min="7681" max="7681" width="6.140625" style="879" customWidth="1"/>
    <col min="7682" max="7682" width="53.28515625" style="879" customWidth="1"/>
    <col min="7683" max="7683" width="20.7109375" style="879" customWidth="1"/>
    <col min="7684" max="7712" width="0" style="879" hidden="1" customWidth="1"/>
    <col min="7713" max="7713" width="17.85546875" style="879" customWidth="1"/>
    <col min="7714" max="7714" width="13.5703125" style="879" customWidth="1"/>
    <col min="7715" max="7715" width="13.7109375" style="879" customWidth="1"/>
    <col min="7716" max="7716" width="13.85546875" style="879" customWidth="1"/>
    <col min="7717" max="7717" width="14.7109375" style="879" customWidth="1"/>
    <col min="7718" max="7718" width="12.140625" style="879" customWidth="1"/>
    <col min="7719" max="7719" width="13.85546875" style="879" customWidth="1"/>
    <col min="7720" max="7720" width="14.140625" style="879" customWidth="1"/>
    <col min="7721" max="7721" width="14.7109375" style="879" customWidth="1"/>
    <col min="7722" max="7722" width="25.7109375" style="879" customWidth="1"/>
    <col min="7723" max="7936" width="13.140625" style="879"/>
    <col min="7937" max="7937" width="6.140625" style="879" customWidth="1"/>
    <col min="7938" max="7938" width="53.28515625" style="879" customWidth="1"/>
    <col min="7939" max="7939" width="20.7109375" style="879" customWidth="1"/>
    <col min="7940" max="7968" width="0" style="879" hidden="1" customWidth="1"/>
    <col min="7969" max="7969" width="17.85546875" style="879" customWidth="1"/>
    <col min="7970" max="7970" width="13.5703125" style="879" customWidth="1"/>
    <col min="7971" max="7971" width="13.7109375" style="879" customWidth="1"/>
    <col min="7972" max="7972" width="13.85546875" style="879" customWidth="1"/>
    <col min="7973" max="7973" width="14.7109375" style="879" customWidth="1"/>
    <col min="7974" max="7974" width="12.140625" style="879" customWidth="1"/>
    <col min="7975" max="7975" width="13.85546875" style="879" customWidth="1"/>
    <col min="7976" max="7976" width="14.140625" style="879" customWidth="1"/>
    <col min="7977" max="7977" width="14.7109375" style="879" customWidth="1"/>
    <col min="7978" max="7978" width="25.7109375" style="879" customWidth="1"/>
    <col min="7979" max="8192" width="13.140625" style="879"/>
    <col min="8193" max="8193" width="6.140625" style="879" customWidth="1"/>
    <col min="8194" max="8194" width="53.28515625" style="879" customWidth="1"/>
    <col min="8195" max="8195" width="20.7109375" style="879" customWidth="1"/>
    <col min="8196" max="8224" width="0" style="879" hidden="1" customWidth="1"/>
    <col min="8225" max="8225" width="17.85546875" style="879" customWidth="1"/>
    <col min="8226" max="8226" width="13.5703125" style="879" customWidth="1"/>
    <col min="8227" max="8227" width="13.7109375" style="879" customWidth="1"/>
    <col min="8228" max="8228" width="13.85546875" style="879" customWidth="1"/>
    <col min="8229" max="8229" width="14.7109375" style="879" customWidth="1"/>
    <col min="8230" max="8230" width="12.140625" style="879" customWidth="1"/>
    <col min="8231" max="8231" width="13.85546875" style="879" customWidth="1"/>
    <col min="8232" max="8232" width="14.140625" style="879" customWidth="1"/>
    <col min="8233" max="8233" width="14.7109375" style="879" customWidth="1"/>
    <col min="8234" max="8234" width="25.7109375" style="879" customWidth="1"/>
    <col min="8235" max="8448" width="13.140625" style="879"/>
    <col min="8449" max="8449" width="6.140625" style="879" customWidth="1"/>
    <col min="8450" max="8450" width="53.28515625" style="879" customWidth="1"/>
    <col min="8451" max="8451" width="20.7109375" style="879" customWidth="1"/>
    <col min="8452" max="8480" width="0" style="879" hidden="1" customWidth="1"/>
    <col min="8481" max="8481" width="17.85546875" style="879" customWidth="1"/>
    <col min="8482" max="8482" width="13.5703125" style="879" customWidth="1"/>
    <col min="8483" max="8483" width="13.7109375" style="879" customWidth="1"/>
    <col min="8484" max="8484" width="13.85546875" style="879" customWidth="1"/>
    <col min="8485" max="8485" width="14.7109375" style="879" customWidth="1"/>
    <col min="8486" max="8486" width="12.140625" style="879" customWidth="1"/>
    <col min="8487" max="8487" width="13.85546875" style="879" customWidth="1"/>
    <col min="8488" max="8488" width="14.140625" style="879" customWidth="1"/>
    <col min="8489" max="8489" width="14.7109375" style="879" customWidth="1"/>
    <col min="8490" max="8490" width="25.7109375" style="879" customWidth="1"/>
    <col min="8491" max="8704" width="13.140625" style="879"/>
    <col min="8705" max="8705" width="6.140625" style="879" customWidth="1"/>
    <col min="8706" max="8706" width="53.28515625" style="879" customWidth="1"/>
    <col min="8707" max="8707" width="20.7109375" style="879" customWidth="1"/>
    <col min="8708" max="8736" width="0" style="879" hidden="1" customWidth="1"/>
    <col min="8737" max="8737" width="17.85546875" style="879" customWidth="1"/>
    <col min="8738" max="8738" width="13.5703125" style="879" customWidth="1"/>
    <col min="8739" max="8739" width="13.7109375" style="879" customWidth="1"/>
    <col min="8740" max="8740" width="13.85546875" style="879" customWidth="1"/>
    <col min="8741" max="8741" width="14.7109375" style="879" customWidth="1"/>
    <col min="8742" max="8742" width="12.140625" style="879" customWidth="1"/>
    <col min="8743" max="8743" width="13.85546875" style="879" customWidth="1"/>
    <col min="8744" max="8744" width="14.140625" style="879" customWidth="1"/>
    <col min="8745" max="8745" width="14.7109375" style="879" customWidth="1"/>
    <col min="8746" max="8746" width="25.7109375" style="879" customWidth="1"/>
    <col min="8747" max="8960" width="13.140625" style="879"/>
    <col min="8961" max="8961" width="6.140625" style="879" customWidth="1"/>
    <col min="8962" max="8962" width="53.28515625" style="879" customWidth="1"/>
    <col min="8963" max="8963" width="20.7109375" style="879" customWidth="1"/>
    <col min="8964" max="8992" width="0" style="879" hidden="1" customWidth="1"/>
    <col min="8993" max="8993" width="17.85546875" style="879" customWidth="1"/>
    <col min="8994" max="8994" width="13.5703125" style="879" customWidth="1"/>
    <col min="8995" max="8995" width="13.7109375" style="879" customWidth="1"/>
    <col min="8996" max="8996" width="13.85546875" style="879" customWidth="1"/>
    <col min="8997" max="8997" width="14.7109375" style="879" customWidth="1"/>
    <col min="8998" max="8998" width="12.140625" style="879" customWidth="1"/>
    <col min="8999" max="8999" width="13.85546875" style="879" customWidth="1"/>
    <col min="9000" max="9000" width="14.140625" style="879" customWidth="1"/>
    <col min="9001" max="9001" width="14.7109375" style="879" customWidth="1"/>
    <col min="9002" max="9002" width="25.7109375" style="879" customWidth="1"/>
    <col min="9003" max="9216" width="13.140625" style="879"/>
    <col min="9217" max="9217" width="6.140625" style="879" customWidth="1"/>
    <col min="9218" max="9218" width="53.28515625" style="879" customWidth="1"/>
    <col min="9219" max="9219" width="20.7109375" style="879" customWidth="1"/>
    <col min="9220" max="9248" width="0" style="879" hidden="1" customWidth="1"/>
    <col min="9249" max="9249" width="17.85546875" style="879" customWidth="1"/>
    <col min="9250" max="9250" width="13.5703125" style="879" customWidth="1"/>
    <col min="9251" max="9251" width="13.7109375" style="879" customWidth="1"/>
    <col min="9252" max="9252" width="13.85546875" style="879" customWidth="1"/>
    <col min="9253" max="9253" width="14.7109375" style="879" customWidth="1"/>
    <col min="9254" max="9254" width="12.140625" style="879" customWidth="1"/>
    <col min="9255" max="9255" width="13.85546875" style="879" customWidth="1"/>
    <col min="9256" max="9256" width="14.140625" style="879" customWidth="1"/>
    <col min="9257" max="9257" width="14.7109375" style="879" customWidth="1"/>
    <col min="9258" max="9258" width="25.7109375" style="879" customWidth="1"/>
    <col min="9259" max="9472" width="13.140625" style="879"/>
    <col min="9473" max="9473" width="6.140625" style="879" customWidth="1"/>
    <col min="9474" max="9474" width="53.28515625" style="879" customWidth="1"/>
    <col min="9475" max="9475" width="20.7109375" style="879" customWidth="1"/>
    <col min="9476" max="9504" width="0" style="879" hidden="1" customWidth="1"/>
    <col min="9505" max="9505" width="17.85546875" style="879" customWidth="1"/>
    <col min="9506" max="9506" width="13.5703125" style="879" customWidth="1"/>
    <col min="9507" max="9507" width="13.7109375" style="879" customWidth="1"/>
    <col min="9508" max="9508" width="13.85546875" style="879" customWidth="1"/>
    <col min="9509" max="9509" width="14.7109375" style="879" customWidth="1"/>
    <col min="9510" max="9510" width="12.140625" style="879" customWidth="1"/>
    <col min="9511" max="9511" width="13.85546875" style="879" customWidth="1"/>
    <col min="9512" max="9512" width="14.140625" style="879" customWidth="1"/>
    <col min="9513" max="9513" width="14.7109375" style="879" customWidth="1"/>
    <col min="9514" max="9514" width="25.7109375" style="879" customWidth="1"/>
    <col min="9515" max="9728" width="13.140625" style="879"/>
    <col min="9729" max="9729" width="6.140625" style="879" customWidth="1"/>
    <col min="9730" max="9730" width="53.28515625" style="879" customWidth="1"/>
    <col min="9731" max="9731" width="20.7109375" style="879" customWidth="1"/>
    <col min="9732" max="9760" width="0" style="879" hidden="1" customWidth="1"/>
    <col min="9761" max="9761" width="17.85546875" style="879" customWidth="1"/>
    <col min="9762" max="9762" width="13.5703125" style="879" customWidth="1"/>
    <col min="9763" max="9763" width="13.7109375" style="879" customWidth="1"/>
    <col min="9764" max="9764" width="13.85546875" style="879" customWidth="1"/>
    <col min="9765" max="9765" width="14.7109375" style="879" customWidth="1"/>
    <col min="9766" max="9766" width="12.140625" style="879" customWidth="1"/>
    <col min="9767" max="9767" width="13.85546875" style="879" customWidth="1"/>
    <col min="9768" max="9768" width="14.140625" style="879" customWidth="1"/>
    <col min="9769" max="9769" width="14.7109375" style="879" customWidth="1"/>
    <col min="9770" max="9770" width="25.7109375" style="879" customWidth="1"/>
    <col min="9771" max="9984" width="13.140625" style="879"/>
    <col min="9985" max="9985" width="6.140625" style="879" customWidth="1"/>
    <col min="9986" max="9986" width="53.28515625" style="879" customWidth="1"/>
    <col min="9987" max="9987" width="20.7109375" style="879" customWidth="1"/>
    <col min="9988" max="10016" width="0" style="879" hidden="1" customWidth="1"/>
    <col min="10017" max="10017" width="17.85546875" style="879" customWidth="1"/>
    <col min="10018" max="10018" width="13.5703125" style="879" customWidth="1"/>
    <col min="10019" max="10019" width="13.7109375" style="879" customWidth="1"/>
    <col min="10020" max="10020" width="13.85546875" style="879" customWidth="1"/>
    <col min="10021" max="10021" width="14.7109375" style="879" customWidth="1"/>
    <col min="10022" max="10022" width="12.140625" style="879" customWidth="1"/>
    <col min="10023" max="10023" width="13.85546875" style="879" customWidth="1"/>
    <col min="10024" max="10024" width="14.140625" style="879" customWidth="1"/>
    <col min="10025" max="10025" width="14.7109375" style="879" customWidth="1"/>
    <col min="10026" max="10026" width="25.7109375" style="879" customWidth="1"/>
    <col min="10027" max="10240" width="13.140625" style="879"/>
    <col min="10241" max="10241" width="6.140625" style="879" customWidth="1"/>
    <col min="10242" max="10242" width="53.28515625" style="879" customWidth="1"/>
    <col min="10243" max="10243" width="20.7109375" style="879" customWidth="1"/>
    <col min="10244" max="10272" width="0" style="879" hidden="1" customWidth="1"/>
    <col min="10273" max="10273" width="17.85546875" style="879" customWidth="1"/>
    <col min="10274" max="10274" width="13.5703125" style="879" customWidth="1"/>
    <col min="10275" max="10275" width="13.7109375" style="879" customWidth="1"/>
    <col min="10276" max="10276" width="13.85546875" style="879" customWidth="1"/>
    <col min="10277" max="10277" width="14.7109375" style="879" customWidth="1"/>
    <col min="10278" max="10278" width="12.140625" style="879" customWidth="1"/>
    <col min="10279" max="10279" width="13.85546875" style="879" customWidth="1"/>
    <col min="10280" max="10280" width="14.140625" style="879" customWidth="1"/>
    <col min="10281" max="10281" width="14.7109375" style="879" customWidth="1"/>
    <col min="10282" max="10282" width="25.7109375" style="879" customWidth="1"/>
    <col min="10283" max="10496" width="13.140625" style="879"/>
    <col min="10497" max="10497" width="6.140625" style="879" customWidth="1"/>
    <col min="10498" max="10498" width="53.28515625" style="879" customWidth="1"/>
    <col min="10499" max="10499" width="20.7109375" style="879" customWidth="1"/>
    <col min="10500" max="10528" width="0" style="879" hidden="1" customWidth="1"/>
    <col min="10529" max="10529" width="17.85546875" style="879" customWidth="1"/>
    <col min="10530" max="10530" width="13.5703125" style="879" customWidth="1"/>
    <col min="10531" max="10531" width="13.7109375" style="879" customWidth="1"/>
    <col min="10532" max="10532" width="13.85546875" style="879" customWidth="1"/>
    <col min="10533" max="10533" width="14.7109375" style="879" customWidth="1"/>
    <col min="10534" max="10534" width="12.140625" style="879" customWidth="1"/>
    <col min="10535" max="10535" width="13.85546875" style="879" customWidth="1"/>
    <col min="10536" max="10536" width="14.140625" style="879" customWidth="1"/>
    <col min="10537" max="10537" width="14.7109375" style="879" customWidth="1"/>
    <col min="10538" max="10538" width="25.7109375" style="879" customWidth="1"/>
    <col min="10539" max="10752" width="13.140625" style="879"/>
    <col min="10753" max="10753" width="6.140625" style="879" customWidth="1"/>
    <col min="10754" max="10754" width="53.28515625" style="879" customWidth="1"/>
    <col min="10755" max="10755" width="20.7109375" style="879" customWidth="1"/>
    <col min="10756" max="10784" width="0" style="879" hidden="1" customWidth="1"/>
    <col min="10785" max="10785" width="17.85546875" style="879" customWidth="1"/>
    <col min="10786" max="10786" width="13.5703125" style="879" customWidth="1"/>
    <col min="10787" max="10787" width="13.7109375" style="879" customWidth="1"/>
    <col min="10788" max="10788" width="13.85546875" style="879" customWidth="1"/>
    <col min="10789" max="10789" width="14.7109375" style="879" customWidth="1"/>
    <col min="10790" max="10790" width="12.140625" style="879" customWidth="1"/>
    <col min="10791" max="10791" width="13.85546875" style="879" customWidth="1"/>
    <col min="10792" max="10792" width="14.140625" style="879" customWidth="1"/>
    <col min="10793" max="10793" width="14.7109375" style="879" customWidth="1"/>
    <col min="10794" max="10794" width="25.7109375" style="879" customWidth="1"/>
    <col min="10795" max="11008" width="13.140625" style="879"/>
    <col min="11009" max="11009" width="6.140625" style="879" customWidth="1"/>
    <col min="11010" max="11010" width="53.28515625" style="879" customWidth="1"/>
    <col min="11011" max="11011" width="20.7109375" style="879" customWidth="1"/>
    <col min="11012" max="11040" width="0" style="879" hidden="1" customWidth="1"/>
    <col min="11041" max="11041" width="17.85546875" style="879" customWidth="1"/>
    <col min="11042" max="11042" width="13.5703125" style="879" customWidth="1"/>
    <col min="11043" max="11043" width="13.7109375" style="879" customWidth="1"/>
    <col min="11044" max="11044" width="13.85546875" style="879" customWidth="1"/>
    <col min="11045" max="11045" width="14.7109375" style="879" customWidth="1"/>
    <col min="11046" max="11046" width="12.140625" style="879" customWidth="1"/>
    <col min="11047" max="11047" width="13.85546875" style="879" customWidth="1"/>
    <col min="11048" max="11048" width="14.140625" style="879" customWidth="1"/>
    <col min="11049" max="11049" width="14.7109375" style="879" customWidth="1"/>
    <col min="11050" max="11050" width="25.7109375" style="879" customWidth="1"/>
    <col min="11051" max="11264" width="13.140625" style="879"/>
    <col min="11265" max="11265" width="6.140625" style="879" customWidth="1"/>
    <col min="11266" max="11266" width="53.28515625" style="879" customWidth="1"/>
    <col min="11267" max="11267" width="20.7109375" style="879" customWidth="1"/>
    <col min="11268" max="11296" width="0" style="879" hidden="1" customWidth="1"/>
    <col min="11297" max="11297" width="17.85546875" style="879" customWidth="1"/>
    <col min="11298" max="11298" width="13.5703125" style="879" customWidth="1"/>
    <col min="11299" max="11299" width="13.7109375" style="879" customWidth="1"/>
    <col min="11300" max="11300" width="13.85546875" style="879" customWidth="1"/>
    <col min="11301" max="11301" width="14.7109375" style="879" customWidth="1"/>
    <col min="11302" max="11302" width="12.140625" style="879" customWidth="1"/>
    <col min="11303" max="11303" width="13.85546875" style="879" customWidth="1"/>
    <col min="11304" max="11304" width="14.140625" style="879" customWidth="1"/>
    <col min="11305" max="11305" width="14.7109375" style="879" customWidth="1"/>
    <col min="11306" max="11306" width="25.7109375" style="879" customWidth="1"/>
    <col min="11307" max="11520" width="13.140625" style="879"/>
    <col min="11521" max="11521" width="6.140625" style="879" customWidth="1"/>
    <col min="11522" max="11522" width="53.28515625" style="879" customWidth="1"/>
    <col min="11523" max="11523" width="20.7109375" style="879" customWidth="1"/>
    <col min="11524" max="11552" width="0" style="879" hidden="1" customWidth="1"/>
    <col min="11553" max="11553" width="17.85546875" style="879" customWidth="1"/>
    <col min="11554" max="11554" width="13.5703125" style="879" customWidth="1"/>
    <col min="11555" max="11555" width="13.7109375" style="879" customWidth="1"/>
    <col min="11556" max="11556" width="13.85546875" style="879" customWidth="1"/>
    <col min="11557" max="11557" width="14.7109375" style="879" customWidth="1"/>
    <col min="11558" max="11558" width="12.140625" style="879" customWidth="1"/>
    <col min="11559" max="11559" width="13.85546875" style="879" customWidth="1"/>
    <col min="11560" max="11560" width="14.140625" style="879" customWidth="1"/>
    <col min="11561" max="11561" width="14.7109375" style="879" customWidth="1"/>
    <col min="11562" max="11562" width="25.7109375" style="879" customWidth="1"/>
    <col min="11563" max="11776" width="13.140625" style="879"/>
    <col min="11777" max="11777" width="6.140625" style="879" customWidth="1"/>
    <col min="11778" max="11778" width="53.28515625" style="879" customWidth="1"/>
    <col min="11779" max="11779" width="20.7109375" style="879" customWidth="1"/>
    <col min="11780" max="11808" width="0" style="879" hidden="1" customWidth="1"/>
    <col min="11809" max="11809" width="17.85546875" style="879" customWidth="1"/>
    <col min="11810" max="11810" width="13.5703125" style="879" customWidth="1"/>
    <col min="11811" max="11811" width="13.7109375" style="879" customWidth="1"/>
    <col min="11812" max="11812" width="13.85546875" style="879" customWidth="1"/>
    <col min="11813" max="11813" width="14.7109375" style="879" customWidth="1"/>
    <col min="11814" max="11814" width="12.140625" style="879" customWidth="1"/>
    <col min="11815" max="11815" width="13.85546875" style="879" customWidth="1"/>
    <col min="11816" max="11816" width="14.140625" style="879" customWidth="1"/>
    <col min="11817" max="11817" width="14.7109375" style="879" customWidth="1"/>
    <col min="11818" max="11818" width="25.7109375" style="879" customWidth="1"/>
    <col min="11819" max="12032" width="13.140625" style="879"/>
    <col min="12033" max="12033" width="6.140625" style="879" customWidth="1"/>
    <col min="12034" max="12034" width="53.28515625" style="879" customWidth="1"/>
    <col min="12035" max="12035" width="20.7109375" style="879" customWidth="1"/>
    <col min="12036" max="12064" width="0" style="879" hidden="1" customWidth="1"/>
    <col min="12065" max="12065" width="17.85546875" style="879" customWidth="1"/>
    <col min="12066" max="12066" width="13.5703125" style="879" customWidth="1"/>
    <col min="12067" max="12067" width="13.7109375" style="879" customWidth="1"/>
    <col min="12068" max="12068" width="13.85546875" style="879" customWidth="1"/>
    <col min="12069" max="12069" width="14.7109375" style="879" customWidth="1"/>
    <col min="12070" max="12070" width="12.140625" style="879" customWidth="1"/>
    <col min="12071" max="12071" width="13.85546875" style="879" customWidth="1"/>
    <col min="12072" max="12072" width="14.140625" style="879" customWidth="1"/>
    <col min="12073" max="12073" width="14.7109375" style="879" customWidth="1"/>
    <col min="12074" max="12074" width="25.7109375" style="879" customWidth="1"/>
    <col min="12075" max="12288" width="13.140625" style="879"/>
    <col min="12289" max="12289" width="6.140625" style="879" customWidth="1"/>
    <col min="12290" max="12290" width="53.28515625" style="879" customWidth="1"/>
    <col min="12291" max="12291" width="20.7109375" style="879" customWidth="1"/>
    <col min="12292" max="12320" width="0" style="879" hidden="1" customWidth="1"/>
    <col min="12321" max="12321" width="17.85546875" style="879" customWidth="1"/>
    <col min="12322" max="12322" width="13.5703125" style="879" customWidth="1"/>
    <col min="12323" max="12323" width="13.7109375" style="879" customWidth="1"/>
    <col min="12324" max="12324" width="13.85546875" style="879" customWidth="1"/>
    <col min="12325" max="12325" width="14.7109375" style="879" customWidth="1"/>
    <col min="12326" max="12326" width="12.140625" style="879" customWidth="1"/>
    <col min="12327" max="12327" width="13.85546875" style="879" customWidth="1"/>
    <col min="12328" max="12328" width="14.140625" style="879" customWidth="1"/>
    <col min="12329" max="12329" width="14.7109375" style="879" customWidth="1"/>
    <col min="12330" max="12330" width="25.7109375" style="879" customWidth="1"/>
    <col min="12331" max="12544" width="13.140625" style="879"/>
    <col min="12545" max="12545" width="6.140625" style="879" customWidth="1"/>
    <col min="12546" max="12546" width="53.28515625" style="879" customWidth="1"/>
    <col min="12547" max="12547" width="20.7109375" style="879" customWidth="1"/>
    <col min="12548" max="12576" width="0" style="879" hidden="1" customWidth="1"/>
    <col min="12577" max="12577" width="17.85546875" style="879" customWidth="1"/>
    <col min="12578" max="12578" width="13.5703125" style="879" customWidth="1"/>
    <col min="12579" max="12579" width="13.7109375" style="879" customWidth="1"/>
    <col min="12580" max="12580" width="13.85546875" style="879" customWidth="1"/>
    <col min="12581" max="12581" width="14.7109375" style="879" customWidth="1"/>
    <col min="12582" max="12582" width="12.140625" style="879" customWidth="1"/>
    <col min="12583" max="12583" width="13.85546875" style="879" customWidth="1"/>
    <col min="12584" max="12584" width="14.140625" style="879" customWidth="1"/>
    <col min="12585" max="12585" width="14.7109375" style="879" customWidth="1"/>
    <col min="12586" max="12586" width="25.7109375" style="879" customWidth="1"/>
    <col min="12587" max="12800" width="13.140625" style="879"/>
    <col min="12801" max="12801" width="6.140625" style="879" customWidth="1"/>
    <col min="12802" max="12802" width="53.28515625" style="879" customWidth="1"/>
    <col min="12803" max="12803" width="20.7109375" style="879" customWidth="1"/>
    <col min="12804" max="12832" width="0" style="879" hidden="1" customWidth="1"/>
    <col min="12833" max="12833" width="17.85546875" style="879" customWidth="1"/>
    <col min="12834" max="12834" width="13.5703125" style="879" customWidth="1"/>
    <col min="12835" max="12835" width="13.7109375" style="879" customWidth="1"/>
    <col min="12836" max="12836" width="13.85546875" style="879" customWidth="1"/>
    <col min="12837" max="12837" width="14.7109375" style="879" customWidth="1"/>
    <col min="12838" max="12838" width="12.140625" style="879" customWidth="1"/>
    <col min="12839" max="12839" width="13.85546875" style="879" customWidth="1"/>
    <col min="12840" max="12840" width="14.140625" style="879" customWidth="1"/>
    <col min="12841" max="12841" width="14.7109375" style="879" customWidth="1"/>
    <col min="12842" max="12842" width="25.7109375" style="879" customWidth="1"/>
    <col min="12843" max="13056" width="13.140625" style="879"/>
    <col min="13057" max="13057" width="6.140625" style="879" customWidth="1"/>
    <col min="13058" max="13058" width="53.28515625" style="879" customWidth="1"/>
    <col min="13059" max="13059" width="20.7109375" style="879" customWidth="1"/>
    <col min="13060" max="13088" width="0" style="879" hidden="1" customWidth="1"/>
    <col min="13089" max="13089" width="17.85546875" style="879" customWidth="1"/>
    <col min="13090" max="13090" width="13.5703125" style="879" customWidth="1"/>
    <col min="13091" max="13091" width="13.7109375" style="879" customWidth="1"/>
    <col min="13092" max="13092" width="13.85546875" style="879" customWidth="1"/>
    <col min="13093" max="13093" width="14.7109375" style="879" customWidth="1"/>
    <col min="13094" max="13094" width="12.140625" style="879" customWidth="1"/>
    <col min="13095" max="13095" width="13.85546875" style="879" customWidth="1"/>
    <col min="13096" max="13096" width="14.140625" style="879" customWidth="1"/>
    <col min="13097" max="13097" width="14.7109375" style="879" customWidth="1"/>
    <col min="13098" max="13098" width="25.7109375" style="879" customWidth="1"/>
    <col min="13099" max="13312" width="13.140625" style="879"/>
    <col min="13313" max="13313" width="6.140625" style="879" customWidth="1"/>
    <col min="13314" max="13314" width="53.28515625" style="879" customWidth="1"/>
    <col min="13315" max="13315" width="20.7109375" style="879" customWidth="1"/>
    <col min="13316" max="13344" width="0" style="879" hidden="1" customWidth="1"/>
    <col min="13345" max="13345" width="17.85546875" style="879" customWidth="1"/>
    <col min="13346" max="13346" width="13.5703125" style="879" customWidth="1"/>
    <col min="13347" max="13347" width="13.7109375" style="879" customWidth="1"/>
    <col min="13348" max="13348" width="13.85546875" style="879" customWidth="1"/>
    <col min="13349" max="13349" width="14.7109375" style="879" customWidth="1"/>
    <col min="13350" max="13350" width="12.140625" style="879" customWidth="1"/>
    <col min="13351" max="13351" width="13.85546875" style="879" customWidth="1"/>
    <col min="13352" max="13352" width="14.140625" style="879" customWidth="1"/>
    <col min="13353" max="13353" width="14.7109375" style="879" customWidth="1"/>
    <col min="13354" max="13354" width="25.7109375" style="879" customWidth="1"/>
    <col min="13355" max="13568" width="13.140625" style="879"/>
    <col min="13569" max="13569" width="6.140625" style="879" customWidth="1"/>
    <col min="13570" max="13570" width="53.28515625" style="879" customWidth="1"/>
    <col min="13571" max="13571" width="20.7109375" style="879" customWidth="1"/>
    <col min="13572" max="13600" width="0" style="879" hidden="1" customWidth="1"/>
    <col min="13601" max="13601" width="17.85546875" style="879" customWidth="1"/>
    <col min="13602" max="13602" width="13.5703125" style="879" customWidth="1"/>
    <col min="13603" max="13603" width="13.7109375" style="879" customWidth="1"/>
    <col min="13604" max="13604" width="13.85546875" style="879" customWidth="1"/>
    <col min="13605" max="13605" width="14.7109375" style="879" customWidth="1"/>
    <col min="13606" max="13606" width="12.140625" style="879" customWidth="1"/>
    <col min="13607" max="13607" width="13.85546875" style="879" customWidth="1"/>
    <col min="13608" max="13608" width="14.140625" style="879" customWidth="1"/>
    <col min="13609" max="13609" width="14.7109375" style="879" customWidth="1"/>
    <col min="13610" max="13610" width="25.7109375" style="879" customWidth="1"/>
    <col min="13611" max="13824" width="13.140625" style="879"/>
    <col min="13825" max="13825" width="6.140625" style="879" customWidth="1"/>
    <col min="13826" max="13826" width="53.28515625" style="879" customWidth="1"/>
    <col min="13827" max="13827" width="20.7109375" style="879" customWidth="1"/>
    <col min="13828" max="13856" width="0" style="879" hidden="1" customWidth="1"/>
    <col min="13857" max="13857" width="17.85546875" style="879" customWidth="1"/>
    <col min="13858" max="13858" width="13.5703125" style="879" customWidth="1"/>
    <col min="13859" max="13859" width="13.7109375" style="879" customWidth="1"/>
    <col min="13860" max="13860" width="13.85546875" style="879" customWidth="1"/>
    <col min="13861" max="13861" width="14.7109375" style="879" customWidth="1"/>
    <col min="13862" max="13862" width="12.140625" style="879" customWidth="1"/>
    <col min="13863" max="13863" width="13.85546875" style="879" customWidth="1"/>
    <col min="13864" max="13864" width="14.140625" style="879" customWidth="1"/>
    <col min="13865" max="13865" width="14.7109375" style="879" customWidth="1"/>
    <col min="13866" max="13866" width="25.7109375" style="879" customWidth="1"/>
    <col min="13867" max="14080" width="13.140625" style="879"/>
    <col min="14081" max="14081" width="6.140625" style="879" customWidth="1"/>
    <col min="14082" max="14082" width="53.28515625" style="879" customWidth="1"/>
    <col min="14083" max="14083" width="20.7109375" style="879" customWidth="1"/>
    <col min="14084" max="14112" width="0" style="879" hidden="1" customWidth="1"/>
    <col min="14113" max="14113" width="17.85546875" style="879" customWidth="1"/>
    <col min="14114" max="14114" width="13.5703125" style="879" customWidth="1"/>
    <col min="14115" max="14115" width="13.7109375" style="879" customWidth="1"/>
    <col min="14116" max="14116" width="13.85546875" style="879" customWidth="1"/>
    <col min="14117" max="14117" width="14.7109375" style="879" customWidth="1"/>
    <col min="14118" max="14118" width="12.140625" style="879" customWidth="1"/>
    <col min="14119" max="14119" width="13.85546875" style="879" customWidth="1"/>
    <col min="14120" max="14120" width="14.140625" style="879" customWidth="1"/>
    <col min="14121" max="14121" width="14.7109375" style="879" customWidth="1"/>
    <col min="14122" max="14122" width="25.7109375" style="879" customWidth="1"/>
    <col min="14123" max="14336" width="13.140625" style="879"/>
    <col min="14337" max="14337" width="6.140625" style="879" customWidth="1"/>
    <col min="14338" max="14338" width="53.28515625" style="879" customWidth="1"/>
    <col min="14339" max="14339" width="20.7109375" style="879" customWidth="1"/>
    <col min="14340" max="14368" width="0" style="879" hidden="1" customWidth="1"/>
    <col min="14369" max="14369" width="17.85546875" style="879" customWidth="1"/>
    <col min="14370" max="14370" width="13.5703125" style="879" customWidth="1"/>
    <col min="14371" max="14371" width="13.7109375" style="879" customWidth="1"/>
    <col min="14372" max="14372" width="13.85546875" style="879" customWidth="1"/>
    <col min="14373" max="14373" width="14.7109375" style="879" customWidth="1"/>
    <col min="14374" max="14374" width="12.140625" style="879" customWidth="1"/>
    <col min="14375" max="14375" width="13.85546875" style="879" customWidth="1"/>
    <col min="14376" max="14376" width="14.140625" style="879" customWidth="1"/>
    <col min="14377" max="14377" width="14.7109375" style="879" customWidth="1"/>
    <col min="14378" max="14378" width="25.7109375" style="879" customWidth="1"/>
    <col min="14379" max="14592" width="13.140625" style="879"/>
    <col min="14593" max="14593" width="6.140625" style="879" customWidth="1"/>
    <col min="14594" max="14594" width="53.28515625" style="879" customWidth="1"/>
    <col min="14595" max="14595" width="20.7109375" style="879" customWidth="1"/>
    <col min="14596" max="14624" width="0" style="879" hidden="1" customWidth="1"/>
    <col min="14625" max="14625" width="17.85546875" style="879" customWidth="1"/>
    <col min="14626" max="14626" width="13.5703125" style="879" customWidth="1"/>
    <col min="14627" max="14627" width="13.7109375" style="879" customWidth="1"/>
    <col min="14628" max="14628" width="13.85546875" style="879" customWidth="1"/>
    <col min="14629" max="14629" width="14.7109375" style="879" customWidth="1"/>
    <col min="14630" max="14630" width="12.140625" style="879" customWidth="1"/>
    <col min="14631" max="14631" width="13.85546875" style="879" customWidth="1"/>
    <col min="14632" max="14632" width="14.140625" style="879" customWidth="1"/>
    <col min="14633" max="14633" width="14.7109375" style="879" customWidth="1"/>
    <col min="14634" max="14634" width="25.7109375" style="879" customWidth="1"/>
    <col min="14635" max="14848" width="13.140625" style="879"/>
    <col min="14849" max="14849" width="6.140625" style="879" customWidth="1"/>
    <col min="14850" max="14850" width="53.28515625" style="879" customWidth="1"/>
    <col min="14851" max="14851" width="20.7109375" style="879" customWidth="1"/>
    <col min="14852" max="14880" width="0" style="879" hidden="1" customWidth="1"/>
    <col min="14881" max="14881" width="17.85546875" style="879" customWidth="1"/>
    <col min="14882" max="14882" width="13.5703125" style="879" customWidth="1"/>
    <col min="14883" max="14883" width="13.7109375" style="879" customWidth="1"/>
    <col min="14884" max="14884" width="13.85546875" style="879" customWidth="1"/>
    <col min="14885" max="14885" width="14.7109375" style="879" customWidth="1"/>
    <col min="14886" max="14886" width="12.140625" style="879" customWidth="1"/>
    <col min="14887" max="14887" width="13.85546875" style="879" customWidth="1"/>
    <col min="14888" max="14888" width="14.140625" style="879" customWidth="1"/>
    <col min="14889" max="14889" width="14.7109375" style="879" customWidth="1"/>
    <col min="14890" max="14890" width="25.7109375" style="879" customWidth="1"/>
    <col min="14891" max="15104" width="13.140625" style="879"/>
    <col min="15105" max="15105" width="6.140625" style="879" customWidth="1"/>
    <col min="15106" max="15106" width="53.28515625" style="879" customWidth="1"/>
    <col min="15107" max="15107" width="20.7109375" style="879" customWidth="1"/>
    <col min="15108" max="15136" width="0" style="879" hidden="1" customWidth="1"/>
    <col min="15137" max="15137" width="17.85546875" style="879" customWidth="1"/>
    <col min="15138" max="15138" width="13.5703125" style="879" customWidth="1"/>
    <col min="15139" max="15139" width="13.7109375" style="879" customWidth="1"/>
    <col min="15140" max="15140" width="13.85546875" style="879" customWidth="1"/>
    <col min="15141" max="15141" width="14.7109375" style="879" customWidth="1"/>
    <col min="15142" max="15142" width="12.140625" style="879" customWidth="1"/>
    <col min="15143" max="15143" width="13.85546875" style="879" customWidth="1"/>
    <col min="15144" max="15144" width="14.140625" style="879" customWidth="1"/>
    <col min="15145" max="15145" width="14.7109375" style="879" customWidth="1"/>
    <col min="15146" max="15146" width="25.7109375" style="879" customWidth="1"/>
    <col min="15147" max="15360" width="13.140625" style="879"/>
    <col min="15361" max="15361" width="6.140625" style="879" customWidth="1"/>
    <col min="15362" max="15362" width="53.28515625" style="879" customWidth="1"/>
    <col min="15363" max="15363" width="20.7109375" style="879" customWidth="1"/>
    <col min="15364" max="15392" width="0" style="879" hidden="1" customWidth="1"/>
    <col min="15393" max="15393" width="17.85546875" style="879" customWidth="1"/>
    <col min="15394" max="15394" width="13.5703125" style="879" customWidth="1"/>
    <col min="15395" max="15395" width="13.7109375" style="879" customWidth="1"/>
    <col min="15396" max="15396" width="13.85546875" style="879" customWidth="1"/>
    <col min="15397" max="15397" width="14.7109375" style="879" customWidth="1"/>
    <col min="15398" max="15398" width="12.140625" style="879" customWidth="1"/>
    <col min="15399" max="15399" width="13.85546875" style="879" customWidth="1"/>
    <col min="15400" max="15400" width="14.140625" style="879" customWidth="1"/>
    <col min="15401" max="15401" width="14.7109375" style="879" customWidth="1"/>
    <col min="15402" max="15402" width="25.7109375" style="879" customWidth="1"/>
    <col min="15403" max="15616" width="13.140625" style="879"/>
    <col min="15617" max="15617" width="6.140625" style="879" customWidth="1"/>
    <col min="15618" max="15618" width="53.28515625" style="879" customWidth="1"/>
    <col min="15619" max="15619" width="20.7109375" style="879" customWidth="1"/>
    <col min="15620" max="15648" width="0" style="879" hidden="1" customWidth="1"/>
    <col min="15649" max="15649" width="17.85546875" style="879" customWidth="1"/>
    <col min="15650" max="15650" width="13.5703125" style="879" customWidth="1"/>
    <col min="15651" max="15651" width="13.7109375" style="879" customWidth="1"/>
    <col min="15652" max="15652" width="13.85546875" style="879" customWidth="1"/>
    <col min="15653" max="15653" width="14.7109375" style="879" customWidth="1"/>
    <col min="15654" max="15654" width="12.140625" style="879" customWidth="1"/>
    <col min="15655" max="15655" width="13.85546875" style="879" customWidth="1"/>
    <col min="15656" max="15656" width="14.140625" style="879" customWidth="1"/>
    <col min="15657" max="15657" width="14.7109375" style="879" customWidth="1"/>
    <col min="15658" max="15658" width="25.7109375" style="879" customWidth="1"/>
    <col min="15659" max="15872" width="13.140625" style="879"/>
    <col min="15873" max="15873" width="6.140625" style="879" customWidth="1"/>
    <col min="15874" max="15874" width="53.28515625" style="879" customWidth="1"/>
    <col min="15875" max="15875" width="20.7109375" style="879" customWidth="1"/>
    <col min="15876" max="15904" width="0" style="879" hidden="1" customWidth="1"/>
    <col min="15905" max="15905" width="17.85546875" style="879" customWidth="1"/>
    <col min="15906" max="15906" width="13.5703125" style="879" customWidth="1"/>
    <col min="15907" max="15907" width="13.7109375" style="879" customWidth="1"/>
    <col min="15908" max="15908" width="13.85546875" style="879" customWidth="1"/>
    <col min="15909" max="15909" width="14.7109375" style="879" customWidth="1"/>
    <col min="15910" max="15910" width="12.140625" style="879" customWidth="1"/>
    <col min="15911" max="15911" width="13.85546875" style="879" customWidth="1"/>
    <col min="15912" max="15912" width="14.140625" style="879" customWidth="1"/>
    <col min="15913" max="15913" width="14.7109375" style="879" customWidth="1"/>
    <col min="15914" max="15914" width="25.7109375" style="879" customWidth="1"/>
    <col min="15915" max="16128" width="13.140625" style="879"/>
    <col min="16129" max="16129" width="6.140625" style="879" customWidth="1"/>
    <col min="16130" max="16130" width="53.28515625" style="879" customWidth="1"/>
    <col min="16131" max="16131" width="20.7109375" style="879" customWidth="1"/>
    <col min="16132" max="16160" width="0" style="879" hidden="1" customWidth="1"/>
    <col min="16161" max="16161" width="17.85546875" style="879" customWidth="1"/>
    <col min="16162" max="16162" width="13.5703125" style="879" customWidth="1"/>
    <col min="16163" max="16163" width="13.7109375" style="879" customWidth="1"/>
    <col min="16164" max="16164" width="13.85546875" style="879" customWidth="1"/>
    <col min="16165" max="16165" width="14.7109375" style="879" customWidth="1"/>
    <col min="16166" max="16166" width="12.140625" style="879" customWidth="1"/>
    <col min="16167" max="16167" width="13.85546875" style="879" customWidth="1"/>
    <col min="16168" max="16168" width="14.140625" style="879" customWidth="1"/>
    <col min="16169" max="16169" width="14.7109375" style="879" customWidth="1"/>
    <col min="16170" max="16170" width="25.7109375" style="879" customWidth="1"/>
    <col min="16171" max="16384" width="13.140625" style="879"/>
  </cols>
  <sheetData>
    <row r="1" spans="1:42" ht="18.75">
      <c r="A1" s="1378" t="s">
        <v>1523</v>
      </c>
      <c r="B1" s="1379"/>
      <c r="C1" s="1379"/>
      <c r="D1" s="1379"/>
      <c r="E1" s="1379"/>
      <c r="F1" s="1379"/>
      <c r="G1" s="1379"/>
      <c r="H1" s="1379"/>
      <c r="I1" s="1379"/>
      <c r="J1" s="1379"/>
      <c r="K1" s="1379"/>
      <c r="L1" s="1379"/>
      <c r="M1" s="1379"/>
      <c r="N1" s="1379"/>
      <c r="O1" s="1379"/>
      <c r="P1" s="1379"/>
      <c r="Q1" s="1379"/>
      <c r="R1" s="1379"/>
      <c r="S1" s="1379"/>
      <c r="T1" s="1379"/>
      <c r="U1" s="1379"/>
      <c r="V1" s="1379"/>
      <c r="W1" s="1379"/>
      <c r="X1" s="1379"/>
      <c r="Y1" s="1379"/>
      <c r="Z1" s="1379"/>
      <c r="AA1" s="1379"/>
      <c r="AB1" s="1379"/>
      <c r="AC1" s="1379"/>
      <c r="AD1" s="1379"/>
      <c r="AE1" s="1379"/>
      <c r="AF1" s="1379"/>
      <c r="AG1" s="1379"/>
      <c r="AH1" s="1379"/>
      <c r="AI1" s="1379"/>
      <c r="AJ1" s="1379"/>
      <c r="AK1" s="1379"/>
      <c r="AL1" s="1379"/>
      <c r="AM1" s="1379"/>
      <c r="AN1" s="1379"/>
      <c r="AO1" s="1379"/>
      <c r="AP1" s="1379"/>
    </row>
    <row r="2" spans="1:42" ht="18.75">
      <c r="A2" s="1378" t="s">
        <v>591</v>
      </c>
      <c r="B2" s="1379"/>
      <c r="C2" s="1379"/>
      <c r="D2" s="1379"/>
      <c r="E2" s="1379"/>
      <c r="F2" s="1379"/>
      <c r="G2" s="1379"/>
      <c r="H2" s="1379"/>
      <c r="I2" s="1379"/>
      <c r="J2" s="1379"/>
      <c r="K2" s="1379"/>
      <c r="L2" s="1379"/>
      <c r="M2" s="1379"/>
      <c r="N2" s="1379"/>
      <c r="O2" s="1379"/>
      <c r="P2" s="1379"/>
      <c r="Q2" s="1379"/>
      <c r="R2" s="1379"/>
      <c r="S2" s="1379"/>
      <c r="T2" s="1379"/>
      <c r="U2" s="1379"/>
      <c r="V2" s="1379"/>
      <c r="W2" s="1379"/>
      <c r="X2" s="1379"/>
      <c r="Y2" s="1379"/>
      <c r="Z2" s="1379"/>
      <c r="AA2" s="1379"/>
      <c r="AB2" s="1379"/>
      <c r="AC2" s="1379"/>
      <c r="AD2" s="1379"/>
      <c r="AE2" s="1379"/>
      <c r="AF2" s="1379"/>
      <c r="AG2" s="1379"/>
      <c r="AH2" s="1379"/>
      <c r="AI2" s="1379"/>
      <c r="AJ2" s="1379"/>
      <c r="AK2" s="1379"/>
      <c r="AL2" s="1379"/>
      <c r="AM2" s="1379"/>
      <c r="AN2" s="1379"/>
      <c r="AO2" s="1379"/>
      <c r="AP2" s="1379"/>
    </row>
    <row r="3" spans="1:42" ht="16.5">
      <c r="A3" s="1380" t="str">
        <f>'B37-ND31-ok'!A3:AC3</f>
        <v>(Kèm theo Nghị quyết số 267/2020/NQ-HĐND ngày 09/7/2020 của HĐND tỉnh Quảng Ninh)</v>
      </c>
      <c r="B3" s="1381"/>
      <c r="C3" s="1381"/>
      <c r="D3" s="1381"/>
      <c r="E3" s="1381"/>
      <c r="F3" s="1381"/>
      <c r="G3" s="1381"/>
      <c r="H3" s="1381"/>
      <c r="I3" s="1381"/>
      <c r="J3" s="1381"/>
      <c r="K3" s="1381"/>
      <c r="L3" s="1381"/>
      <c r="M3" s="1381"/>
      <c r="N3" s="1381"/>
      <c r="O3" s="1381"/>
      <c r="P3" s="1381"/>
      <c r="Q3" s="1381"/>
      <c r="R3" s="1381"/>
      <c r="S3" s="1381"/>
      <c r="T3" s="1381"/>
      <c r="U3" s="1381"/>
      <c r="V3" s="1381"/>
      <c r="W3" s="1381"/>
      <c r="X3" s="1381"/>
      <c r="Y3" s="1381"/>
      <c r="Z3" s="1381"/>
      <c r="AA3" s="1381"/>
      <c r="AB3" s="1381"/>
      <c r="AC3" s="1381"/>
      <c r="AD3" s="1381"/>
      <c r="AE3" s="1381"/>
      <c r="AF3" s="1381"/>
      <c r="AG3" s="1381"/>
      <c r="AH3" s="1381"/>
      <c r="AI3" s="1381"/>
      <c r="AJ3" s="1381"/>
      <c r="AK3" s="1381"/>
      <c r="AL3" s="1381"/>
      <c r="AM3" s="1381"/>
      <c r="AN3" s="1381"/>
      <c r="AO3" s="1381"/>
      <c r="AP3" s="1381"/>
    </row>
    <row r="4" spans="1:42" ht="21" customHeight="1">
      <c r="B4" s="536"/>
      <c r="C4" s="537"/>
      <c r="D4" s="881"/>
      <c r="N4" s="882"/>
      <c r="O4" s="882"/>
      <c r="P4" s="538"/>
      <c r="Q4" s="538"/>
      <c r="R4" s="538"/>
      <c r="S4" s="538"/>
      <c r="T4" s="538"/>
      <c r="U4" s="538"/>
      <c r="V4" s="538" t="e">
        <f>#REF!-#REF!-#REF!</f>
        <v>#REF!</v>
      </c>
      <c r="W4" s="538"/>
      <c r="X4" s="538"/>
      <c r="Z4" s="883"/>
      <c r="AA4" s="883"/>
      <c r="AB4" s="883"/>
      <c r="AC4" s="883"/>
      <c r="AD4" s="883"/>
      <c r="AE4" s="883"/>
      <c r="AF4" s="883"/>
      <c r="AG4" s="883"/>
      <c r="AH4" s="1382" t="s">
        <v>592</v>
      </c>
      <c r="AI4" s="1382"/>
      <c r="AJ4" s="1382"/>
      <c r="AK4" s="1382"/>
      <c r="AL4" s="1382"/>
      <c r="AM4" s="1382"/>
      <c r="AN4" s="1382"/>
      <c r="AO4" s="1382"/>
      <c r="AP4" s="1382"/>
    </row>
    <row r="5" spans="1:42" s="884" customFormat="1" ht="120.75" customHeight="1">
      <c r="A5" s="893" t="s">
        <v>499</v>
      </c>
      <c r="B5" s="893" t="s">
        <v>346</v>
      </c>
      <c r="C5" s="893" t="s">
        <v>345</v>
      </c>
      <c r="D5" s="893"/>
      <c r="E5" s="894"/>
      <c r="F5" s="894"/>
      <c r="G5" s="894"/>
      <c r="H5" s="894"/>
      <c r="I5" s="893"/>
      <c r="J5" s="894"/>
      <c r="K5" s="894"/>
      <c r="L5" s="894"/>
      <c r="M5" s="894"/>
      <c r="N5" s="894"/>
      <c r="O5" s="894"/>
      <c r="P5" s="894"/>
      <c r="Q5" s="894"/>
      <c r="R5" s="894"/>
      <c r="S5" s="893"/>
      <c r="T5" s="893"/>
      <c r="U5" s="894"/>
      <c r="V5" s="893"/>
      <c r="W5" s="893"/>
      <c r="X5" s="893"/>
      <c r="Y5" s="893"/>
      <c r="Z5" s="894"/>
      <c r="AA5" s="894"/>
      <c r="AB5" s="894"/>
      <c r="AC5" s="894"/>
      <c r="AD5" s="895"/>
      <c r="AE5" s="895"/>
      <c r="AF5" s="895"/>
      <c r="AG5" s="894" t="s">
        <v>1534</v>
      </c>
      <c r="AH5" s="894" t="s">
        <v>593</v>
      </c>
      <c r="AI5" s="894" t="s">
        <v>1535</v>
      </c>
      <c r="AJ5" s="894" t="s">
        <v>594</v>
      </c>
      <c r="AK5" s="894" t="s">
        <v>595</v>
      </c>
      <c r="AL5" s="894" t="s">
        <v>1378</v>
      </c>
      <c r="AM5" s="894" t="s">
        <v>1379</v>
      </c>
      <c r="AN5" s="894" t="s">
        <v>596</v>
      </c>
      <c r="AO5" s="894" t="s">
        <v>597</v>
      </c>
      <c r="AP5" s="894" t="s">
        <v>77</v>
      </c>
    </row>
    <row r="6" spans="1:42" s="885" customFormat="1" ht="21" hidden="1" customHeight="1">
      <c r="A6" s="896" t="s">
        <v>577</v>
      </c>
      <c r="B6" s="897" t="s">
        <v>580</v>
      </c>
      <c r="C6" s="897" t="s">
        <v>587</v>
      </c>
      <c r="D6" s="897" t="s">
        <v>598</v>
      </c>
      <c r="E6" s="897"/>
      <c r="F6" s="897"/>
      <c r="G6" s="897"/>
      <c r="H6" s="897"/>
      <c r="I6" s="896"/>
      <c r="J6" s="897"/>
      <c r="K6" s="897"/>
      <c r="L6" s="897"/>
      <c r="M6" s="897"/>
      <c r="N6" s="897"/>
      <c r="O6" s="897"/>
      <c r="P6" s="897"/>
      <c r="Q6" s="897"/>
      <c r="R6" s="897"/>
      <c r="S6" s="896"/>
      <c r="T6" s="896"/>
      <c r="U6" s="897"/>
      <c r="V6" s="896"/>
      <c r="W6" s="896"/>
      <c r="X6" s="896"/>
      <c r="Y6" s="896"/>
      <c r="Z6" s="897">
        <v>1</v>
      </c>
      <c r="AA6" s="897" t="s">
        <v>599</v>
      </c>
      <c r="AB6" s="897">
        <v>3</v>
      </c>
      <c r="AC6" s="897">
        <v>4</v>
      </c>
      <c r="AD6" s="897">
        <v>5</v>
      </c>
      <c r="AE6" s="897">
        <v>6</v>
      </c>
      <c r="AF6" s="897">
        <v>7</v>
      </c>
      <c r="AG6" s="897">
        <v>1</v>
      </c>
      <c r="AH6" s="897">
        <v>2</v>
      </c>
      <c r="AI6" s="896" t="s">
        <v>600</v>
      </c>
      <c r="AJ6" s="896">
        <v>4</v>
      </c>
      <c r="AK6" s="896" t="s">
        <v>601</v>
      </c>
      <c r="AL6" s="896">
        <v>4</v>
      </c>
      <c r="AM6" s="896">
        <v>5</v>
      </c>
      <c r="AN6" s="896">
        <v>6</v>
      </c>
      <c r="AO6" s="896" t="s">
        <v>602</v>
      </c>
      <c r="AP6" s="896" t="s">
        <v>598</v>
      </c>
    </row>
    <row r="7" spans="1:42" s="884" customFormat="1" ht="16.5">
      <c r="A7" s="898"/>
      <c r="B7" s="899" t="s">
        <v>349</v>
      </c>
      <c r="C7" s="899"/>
      <c r="D7" s="899"/>
      <c r="E7" s="899"/>
      <c r="F7" s="899"/>
      <c r="G7" s="899"/>
      <c r="H7" s="899"/>
      <c r="I7" s="898"/>
      <c r="J7" s="899"/>
      <c r="K7" s="899"/>
      <c r="L7" s="899"/>
      <c r="M7" s="899"/>
      <c r="N7" s="899"/>
      <c r="O7" s="899"/>
      <c r="P7" s="899"/>
      <c r="Q7" s="899"/>
      <c r="R7" s="899"/>
      <c r="S7" s="898"/>
      <c r="T7" s="898"/>
      <c r="U7" s="899"/>
      <c r="V7" s="898"/>
      <c r="W7" s="898"/>
      <c r="X7" s="898"/>
      <c r="Y7" s="898"/>
      <c r="Z7" s="900" t="e">
        <f t="shared" ref="Z7:AF7" si="0">Z9+Z24+Z55</f>
        <v>#REF!</v>
      </c>
      <c r="AA7" s="900">
        <f t="shared" si="0"/>
        <v>3469617</v>
      </c>
      <c r="AB7" s="900">
        <f t="shared" si="0"/>
        <v>906519.174</v>
      </c>
      <c r="AC7" s="900">
        <f t="shared" si="0"/>
        <v>1405086.8259999999</v>
      </c>
      <c r="AD7" s="900">
        <f t="shared" si="0"/>
        <v>0</v>
      </c>
      <c r="AE7" s="900">
        <f t="shared" si="0"/>
        <v>511000</v>
      </c>
      <c r="AF7" s="900">
        <f t="shared" si="0"/>
        <v>894086.826</v>
      </c>
      <c r="AG7" s="900">
        <f>AG8+AG65</f>
        <v>9121444</v>
      </c>
      <c r="AH7" s="900">
        <f t="shared" ref="AH7:AN7" si="1">AH8+AH65</f>
        <v>545000</v>
      </c>
      <c r="AI7" s="900">
        <f t="shared" si="1"/>
        <v>8576444</v>
      </c>
      <c r="AJ7" s="900">
        <f t="shared" si="1"/>
        <v>7893352.1809999999</v>
      </c>
      <c r="AK7" s="900">
        <f t="shared" si="1"/>
        <v>358753.81900000002</v>
      </c>
      <c r="AL7" s="900">
        <f t="shared" si="1"/>
        <v>5077</v>
      </c>
      <c r="AM7" s="900">
        <f>AM8+AM65</f>
        <v>683091.81900000002</v>
      </c>
      <c r="AN7" s="900">
        <f t="shared" si="1"/>
        <v>683091.81900000002</v>
      </c>
      <c r="AO7" s="900">
        <f>AO8+AO65</f>
        <v>8576444</v>
      </c>
      <c r="AP7" s="900"/>
    </row>
    <row r="8" spans="1:42" s="884" customFormat="1" ht="16.5">
      <c r="A8" s="898" t="s">
        <v>577</v>
      </c>
      <c r="B8" s="901" t="s">
        <v>603</v>
      </c>
      <c r="C8" s="899"/>
      <c r="D8" s="899"/>
      <c r="E8" s="899"/>
      <c r="F8" s="899"/>
      <c r="G8" s="899"/>
      <c r="H8" s="899"/>
      <c r="I8" s="898"/>
      <c r="J8" s="899"/>
      <c r="K8" s="899"/>
      <c r="L8" s="899"/>
      <c r="M8" s="899"/>
      <c r="N8" s="899"/>
      <c r="O8" s="899"/>
      <c r="P8" s="899"/>
      <c r="Q8" s="899"/>
      <c r="R8" s="899"/>
      <c r="S8" s="898"/>
      <c r="T8" s="898"/>
      <c r="U8" s="899"/>
      <c r="V8" s="898"/>
      <c r="W8" s="898"/>
      <c r="X8" s="898"/>
      <c r="Y8" s="898"/>
      <c r="Z8" s="900"/>
      <c r="AA8" s="900"/>
      <c r="AB8" s="900"/>
      <c r="AC8" s="900"/>
      <c r="AD8" s="900"/>
      <c r="AE8" s="900"/>
      <c r="AF8" s="900"/>
      <c r="AG8" s="900">
        <f t="shared" ref="AG8:AO8" si="2">AG9+AG24+AG55</f>
        <v>2100000</v>
      </c>
      <c r="AH8" s="900">
        <f t="shared" si="2"/>
        <v>545000</v>
      </c>
      <c r="AI8" s="900">
        <f t="shared" si="2"/>
        <v>1555000</v>
      </c>
      <c r="AJ8" s="900">
        <f t="shared" si="2"/>
        <v>871908.18099999998</v>
      </c>
      <c r="AK8" s="900">
        <f t="shared" si="2"/>
        <v>358753.81900000002</v>
      </c>
      <c r="AL8" s="900">
        <f t="shared" si="2"/>
        <v>5077</v>
      </c>
      <c r="AM8" s="900">
        <f t="shared" si="2"/>
        <v>683091.81900000002</v>
      </c>
      <c r="AN8" s="900">
        <f t="shared" si="2"/>
        <v>0</v>
      </c>
      <c r="AO8" s="900">
        <f t="shared" si="2"/>
        <v>871908.18099999998</v>
      </c>
      <c r="AP8" s="900"/>
    </row>
    <row r="9" spans="1:42" s="885" customFormat="1" ht="16.5">
      <c r="A9" s="902" t="s">
        <v>78</v>
      </c>
      <c r="B9" s="903" t="s">
        <v>604</v>
      </c>
      <c r="C9" s="902"/>
      <c r="D9" s="904"/>
      <c r="E9" s="905"/>
      <c r="F9" s="905"/>
      <c r="G9" s="906"/>
      <c r="H9" s="906"/>
      <c r="I9" s="905"/>
      <c r="J9" s="905"/>
      <c r="K9" s="905"/>
      <c r="L9" s="905"/>
      <c r="M9" s="905"/>
      <c r="N9" s="907"/>
      <c r="O9" s="908" t="e">
        <f>#REF!+#REF!</f>
        <v>#REF!</v>
      </c>
      <c r="P9" s="908" t="e">
        <f>#REF!+#REF!</f>
        <v>#REF!</v>
      </c>
      <c r="Q9" s="908" t="e">
        <f>#REF!+#REF!</f>
        <v>#REF!</v>
      </c>
      <c r="R9" s="908" t="e">
        <f>#REF!+#REF!</f>
        <v>#REF!</v>
      </c>
      <c r="S9" s="908" t="e">
        <f>#REF!+#REF!</f>
        <v>#REF!</v>
      </c>
      <c r="T9" s="908" t="e">
        <f>#REF!+#REF!</f>
        <v>#REF!</v>
      </c>
      <c r="U9" s="908" t="e">
        <f>#REF!+#REF!</f>
        <v>#REF!</v>
      </c>
      <c r="V9" s="908" t="e">
        <f>#REF!+#REF!</f>
        <v>#REF!</v>
      </c>
      <c r="W9" s="909"/>
      <c r="X9" s="909"/>
      <c r="Y9" s="910"/>
      <c r="Z9" s="911">
        <f t="shared" ref="Z9:AN9" si="3">Z10+Z16+Z23</f>
        <v>1295354</v>
      </c>
      <c r="AA9" s="911">
        <f t="shared" si="3"/>
        <v>1314466</v>
      </c>
      <c r="AB9" s="911">
        <f t="shared" si="3"/>
        <v>300311</v>
      </c>
      <c r="AC9" s="911">
        <f t="shared" si="3"/>
        <v>689155</v>
      </c>
      <c r="AD9" s="911">
        <f t="shared" si="3"/>
        <v>0</v>
      </c>
      <c r="AE9" s="911">
        <f t="shared" si="3"/>
        <v>70000</v>
      </c>
      <c r="AF9" s="911">
        <f t="shared" si="3"/>
        <v>619155</v>
      </c>
      <c r="AG9" s="911">
        <f t="shared" si="3"/>
        <v>780000</v>
      </c>
      <c r="AH9" s="911">
        <f t="shared" si="3"/>
        <v>385000</v>
      </c>
      <c r="AI9" s="911">
        <f t="shared" si="3"/>
        <v>395000</v>
      </c>
      <c r="AJ9" s="911">
        <f t="shared" si="3"/>
        <v>245111</v>
      </c>
      <c r="AK9" s="911">
        <f t="shared" si="3"/>
        <v>149889</v>
      </c>
      <c r="AL9" s="911">
        <f>AL10+AL16+AL23</f>
        <v>0</v>
      </c>
      <c r="AM9" s="911">
        <f t="shared" si="3"/>
        <v>149889</v>
      </c>
      <c r="AN9" s="911">
        <f t="shared" si="3"/>
        <v>0</v>
      </c>
      <c r="AO9" s="900">
        <f>AI9-AM9+AN9</f>
        <v>245111</v>
      </c>
      <c r="AP9" s="911"/>
    </row>
    <row r="10" spans="1:42" s="886" customFormat="1" ht="17.25">
      <c r="A10" s="902">
        <v>1</v>
      </c>
      <c r="B10" s="912" t="s">
        <v>605</v>
      </c>
      <c r="C10" s="902"/>
      <c r="D10" s="913"/>
      <c r="E10" s="914"/>
      <c r="F10" s="914"/>
      <c r="G10" s="915"/>
      <c r="H10" s="915"/>
      <c r="I10" s="914"/>
      <c r="J10" s="914"/>
      <c r="K10" s="914"/>
      <c r="L10" s="914"/>
      <c r="M10" s="914"/>
      <c r="N10" s="916"/>
      <c r="O10" s="908"/>
      <c r="P10" s="908"/>
      <c r="Q10" s="908"/>
      <c r="R10" s="908"/>
      <c r="S10" s="908"/>
      <c r="T10" s="908"/>
      <c r="U10" s="908"/>
      <c r="V10" s="908"/>
      <c r="W10" s="909"/>
      <c r="X10" s="909"/>
      <c r="Y10" s="917"/>
      <c r="Z10" s="911">
        <f>SUM(Z11:Z15)</f>
        <v>484009</v>
      </c>
      <c r="AA10" s="911">
        <f>SUM(AA11:AA15)</f>
        <v>484009</v>
      </c>
      <c r="AB10" s="911">
        <f t="shared" ref="AB10:AM10" si="4">SUM(AB11:AB15)</f>
        <v>0</v>
      </c>
      <c r="AC10" s="911">
        <f t="shared" si="4"/>
        <v>339200</v>
      </c>
      <c r="AD10" s="911">
        <f t="shared" si="4"/>
        <v>0</v>
      </c>
      <c r="AE10" s="911">
        <f t="shared" si="4"/>
        <v>0</v>
      </c>
      <c r="AF10" s="911">
        <f t="shared" si="4"/>
        <v>339200</v>
      </c>
      <c r="AG10" s="911">
        <f t="shared" si="4"/>
        <v>144809</v>
      </c>
      <c r="AH10" s="911">
        <f t="shared" si="4"/>
        <v>0</v>
      </c>
      <c r="AI10" s="911">
        <f t="shared" si="4"/>
        <v>144809</v>
      </c>
      <c r="AJ10" s="911">
        <f t="shared" si="4"/>
        <v>144809</v>
      </c>
      <c r="AK10" s="911">
        <f t="shared" si="4"/>
        <v>0</v>
      </c>
      <c r="AL10" s="911">
        <f>SUM(AL11:AL15)</f>
        <v>0</v>
      </c>
      <c r="AM10" s="911">
        <f t="shared" si="4"/>
        <v>0</v>
      </c>
      <c r="AN10" s="911"/>
      <c r="AO10" s="900">
        <f t="shared" ref="AO10:AO65" si="5">AI10-AM10+AN10</f>
        <v>144809</v>
      </c>
      <c r="AP10" s="911"/>
    </row>
    <row r="11" spans="1:42" s="885" customFormat="1" ht="39.75" customHeight="1">
      <c r="A11" s="918"/>
      <c r="B11" s="919" t="s">
        <v>606</v>
      </c>
      <c r="C11" s="904" t="s">
        <v>434</v>
      </c>
      <c r="D11" s="904" t="s">
        <v>607</v>
      </c>
      <c r="E11" s="905"/>
      <c r="F11" s="906"/>
      <c r="G11" s="906"/>
      <c r="H11" s="906"/>
      <c r="I11" s="906"/>
      <c r="J11" s="905"/>
      <c r="K11" s="905"/>
      <c r="L11" s="905"/>
      <c r="M11" s="905"/>
      <c r="N11" s="907"/>
      <c r="O11" s="920"/>
      <c r="P11" s="921"/>
      <c r="Q11" s="921"/>
      <c r="R11" s="921"/>
      <c r="S11" s="921"/>
      <c r="T11" s="908"/>
      <c r="U11" s="907"/>
      <c r="V11" s="922"/>
      <c r="W11" s="922"/>
      <c r="X11" s="922"/>
      <c r="Y11" s="910"/>
      <c r="Z11" s="920">
        <v>79066</v>
      </c>
      <c r="AA11" s="920">
        <f>AB11+AF11+AI11</f>
        <v>79066</v>
      </c>
      <c r="AB11" s="920"/>
      <c r="AC11" s="920">
        <v>55300</v>
      </c>
      <c r="AD11" s="920"/>
      <c r="AE11" s="920"/>
      <c r="AF11" s="920">
        <f>AC11-AD11-AE11</f>
        <v>55300</v>
      </c>
      <c r="AG11" s="920">
        <v>23766</v>
      </c>
      <c r="AH11" s="920"/>
      <c r="AI11" s="920">
        <f>AG11-AH11</f>
        <v>23766</v>
      </c>
      <c r="AJ11" s="920">
        <v>23766</v>
      </c>
      <c r="AK11" s="920">
        <f>AI11-AJ11</f>
        <v>0</v>
      </c>
      <c r="AL11" s="920"/>
      <c r="AM11" s="920"/>
      <c r="AN11" s="920"/>
      <c r="AO11" s="923">
        <f>AI11-AM11+AN11</f>
        <v>23766</v>
      </c>
      <c r="AP11" s="920"/>
    </row>
    <row r="12" spans="1:42" s="885" customFormat="1" ht="49.5">
      <c r="A12" s="918"/>
      <c r="B12" s="919" t="s">
        <v>608</v>
      </c>
      <c r="C12" s="904" t="s">
        <v>434</v>
      </c>
      <c r="D12" s="904" t="s">
        <v>609</v>
      </c>
      <c r="E12" s="905"/>
      <c r="F12" s="906"/>
      <c r="G12" s="906"/>
      <c r="H12" s="906"/>
      <c r="I12" s="906"/>
      <c r="J12" s="905"/>
      <c r="K12" s="905"/>
      <c r="L12" s="905"/>
      <c r="M12" s="905"/>
      <c r="N12" s="907"/>
      <c r="O12" s="920"/>
      <c r="P12" s="921"/>
      <c r="Q12" s="921"/>
      <c r="R12" s="921"/>
      <c r="S12" s="921"/>
      <c r="T12" s="908"/>
      <c r="U12" s="907"/>
      <c r="V12" s="922"/>
      <c r="W12" s="922"/>
      <c r="X12" s="922"/>
      <c r="Y12" s="910"/>
      <c r="Z12" s="920">
        <v>201127</v>
      </c>
      <c r="AA12" s="920">
        <f>AB12+AF12+AI12</f>
        <v>201127</v>
      </c>
      <c r="AB12" s="920"/>
      <c r="AC12" s="920">
        <v>140800</v>
      </c>
      <c r="AD12" s="920"/>
      <c r="AE12" s="920"/>
      <c r="AF12" s="920">
        <f>AC12-AD12-AE12</f>
        <v>140800</v>
      </c>
      <c r="AG12" s="920">
        <v>60327</v>
      </c>
      <c r="AH12" s="920"/>
      <c r="AI12" s="920">
        <f>AG12-AH12</f>
        <v>60327</v>
      </c>
      <c r="AJ12" s="920">
        <v>60327</v>
      </c>
      <c r="AK12" s="920">
        <f>AI12-AJ12</f>
        <v>0</v>
      </c>
      <c r="AL12" s="920"/>
      <c r="AM12" s="920"/>
      <c r="AN12" s="920"/>
      <c r="AO12" s="923">
        <f t="shared" si="5"/>
        <v>60327</v>
      </c>
      <c r="AP12" s="920"/>
    </row>
    <row r="13" spans="1:42" s="885" customFormat="1" ht="36.75" customHeight="1">
      <c r="A13" s="918"/>
      <c r="B13" s="919" t="s">
        <v>610</v>
      </c>
      <c r="C13" s="904" t="s">
        <v>434</v>
      </c>
      <c r="D13" s="904" t="s">
        <v>611</v>
      </c>
      <c r="E13" s="905"/>
      <c r="F13" s="906"/>
      <c r="G13" s="906"/>
      <c r="H13" s="906"/>
      <c r="I13" s="906"/>
      <c r="J13" s="905"/>
      <c r="K13" s="905"/>
      <c r="L13" s="905"/>
      <c r="M13" s="905"/>
      <c r="N13" s="907"/>
      <c r="O13" s="920"/>
      <c r="P13" s="921"/>
      <c r="Q13" s="921"/>
      <c r="R13" s="921"/>
      <c r="S13" s="921"/>
      <c r="T13" s="908"/>
      <c r="U13" s="907"/>
      <c r="V13" s="922"/>
      <c r="W13" s="922"/>
      <c r="X13" s="922"/>
      <c r="Y13" s="910"/>
      <c r="Z13" s="920">
        <v>132099</v>
      </c>
      <c r="AA13" s="920">
        <f>AB13+AF13+AI13</f>
        <v>132099</v>
      </c>
      <c r="AB13" s="920"/>
      <c r="AC13" s="920">
        <v>92500</v>
      </c>
      <c r="AD13" s="920"/>
      <c r="AE13" s="920"/>
      <c r="AF13" s="920">
        <f>AC13-AD13-AE13</f>
        <v>92500</v>
      </c>
      <c r="AG13" s="920">
        <v>39599</v>
      </c>
      <c r="AH13" s="920"/>
      <c r="AI13" s="920">
        <f>AG13-AH13</f>
        <v>39599</v>
      </c>
      <c r="AJ13" s="920">
        <v>39599</v>
      </c>
      <c r="AK13" s="920">
        <f>AI13-AJ13</f>
        <v>0</v>
      </c>
      <c r="AL13" s="920"/>
      <c r="AM13" s="920"/>
      <c r="AN13" s="920"/>
      <c r="AO13" s="923">
        <f t="shared" si="5"/>
        <v>39599</v>
      </c>
      <c r="AP13" s="920"/>
    </row>
    <row r="14" spans="1:42" s="885" customFormat="1" ht="39" customHeight="1">
      <c r="A14" s="918"/>
      <c r="B14" s="919" t="s">
        <v>612</v>
      </c>
      <c r="C14" s="904" t="s">
        <v>434</v>
      </c>
      <c r="D14" s="904" t="s">
        <v>613</v>
      </c>
      <c r="E14" s="905"/>
      <c r="F14" s="906"/>
      <c r="G14" s="906"/>
      <c r="H14" s="906"/>
      <c r="I14" s="906"/>
      <c r="J14" s="905"/>
      <c r="K14" s="905"/>
      <c r="L14" s="905"/>
      <c r="M14" s="905"/>
      <c r="N14" s="907"/>
      <c r="O14" s="920"/>
      <c r="P14" s="921"/>
      <c r="Q14" s="921"/>
      <c r="R14" s="921"/>
      <c r="S14" s="921"/>
      <c r="T14" s="908"/>
      <c r="U14" s="907"/>
      <c r="V14" s="922"/>
      <c r="W14" s="922"/>
      <c r="X14" s="922"/>
      <c r="Y14" s="910"/>
      <c r="Z14" s="920">
        <v>59396</v>
      </c>
      <c r="AA14" s="920">
        <f>AB14+AF14+AI14</f>
        <v>59396</v>
      </c>
      <c r="AB14" s="920"/>
      <c r="AC14" s="920">
        <v>41600</v>
      </c>
      <c r="AD14" s="920"/>
      <c r="AE14" s="920"/>
      <c r="AF14" s="920">
        <f>AC14-AD14-AE14</f>
        <v>41600</v>
      </c>
      <c r="AG14" s="920">
        <v>17796</v>
      </c>
      <c r="AH14" s="920"/>
      <c r="AI14" s="920">
        <f>AG14-AH14</f>
        <v>17796</v>
      </c>
      <c r="AJ14" s="920">
        <v>17796</v>
      </c>
      <c r="AK14" s="920">
        <f>AI14-AJ14</f>
        <v>0</v>
      </c>
      <c r="AL14" s="920"/>
      <c r="AM14" s="920"/>
      <c r="AN14" s="920"/>
      <c r="AO14" s="923">
        <f t="shared" si="5"/>
        <v>17796</v>
      </c>
      <c r="AP14" s="920"/>
    </row>
    <row r="15" spans="1:42" s="885" customFormat="1" ht="36" customHeight="1">
      <c r="A15" s="918"/>
      <c r="B15" s="919" t="s">
        <v>614</v>
      </c>
      <c r="C15" s="904" t="s">
        <v>434</v>
      </c>
      <c r="D15" s="904" t="s">
        <v>615</v>
      </c>
      <c r="E15" s="905"/>
      <c r="F15" s="906"/>
      <c r="G15" s="906"/>
      <c r="H15" s="906"/>
      <c r="I15" s="906"/>
      <c r="J15" s="905"/>
      <c r="K15" s="905"/>
      <c r="L15" s="905"/>
      <c r="M15" s="905"/>
      <c r="N15" s="907"/>
      <c r="O15" s="920"/>
      <c r="P15" s="921"/>
      <c r="Q15" s="921"/>
      <c r="R15" s="921"/>
      <c r="S15" s="921"/>
      <c r="T15" s="908"/>
      <c r="U15" s="907"/>
      <c r="V15" s="922"/>
      <c r="W15" s="922"/>
      <c r="X15" s="922"/>
      <c r="Y15" s="910"/>
      <c r="Z15" s="920">
        <v>12321</v>
      </c>
      <c r="AA15" s="920">
        <f>AB15+AF15+AI15</f>
        <v>12321</v>
      </c>
      <c r="AB15" s="920"/>
      <c r="AC15" s="920">
        <v>9000</v>
      </c>
      <c r="AD15" s="920"/>
      <c r="AE15" s="920"/>
      <c r="AF15" s="920">
        <f>AC15-AD15-AE15</f>
        <v>9000</v>
      </c>
      <c r="AG15" s="920">
        <v>3321</v>
      </c>
      <c r="AH15" s="920"/>
      <c r="AI15" s="920">
        <f>AG15-AH15</f>
        <v>3321</v>
      </c>
      <c r="AJ15" s="920">
        <v>3321</v>
      </c>
      <c r="AK15" s="920">
        <f>AI15-AJ15</f>
        <v>0</v>
      </c>
      <c r="AL15" s="920"/>
      <c r="AM15" s="920"/>
      <c r="AN15" s="920"/>
      <c r="AO15" s="923">
        <f t="shared" si="5"/>
        <v>3321</v>
      </c>
      <c r="AP15" s="920"/>
    </row>
    <row r="16" spans="1:42" s="884" customFormat="1" ht="16.5">
      <c r="A16" s="902">
        <v>2</v>
      </c>
      <c r="B16" s="912" t="s">
        <v>616</v>
      </c>
      <c r="C16" s="913"/>
      <c r="D16" s="913"/>
      <c r="E16" s="902"/>
      <c r="F16" s="924"/>
      <c r="G16" s="924"/>
      <c r="H16" s="924"/>
      <c r="I16" s="924"/>
      <c r="J16" s="902"/>
      <c r="K16" s="902"/>
      <c r="L16" s="902"/>
      <c r="M16" s="902"/>
      <c r="N16" s="911"/>
      <c r="O16" s="911"/>
      <c r="P16" s="925"/>
      <c r="Q16" s="925"/>
      <c r="R16" s="925"/>
      <c r="S16" s="925"/>
      <c r="T16" s="908"/>
      <c r="U16" s="911"/>
      <c r="V16" s="909"/>
      <c r="W16" s="909"/>
      <c r="X16" s="909"/>
      <c r="Y16" s="926"/>
      <c r="Z16" s="911">
        <f t="shared" ref="Z16:AN16" si="6">+Z17+Z20</f>
        <v>811345</v>
      </c>
      <c r="AA16" s="911">
        <f t="shared" si="6"/>
        <v>680568</v>
      </c>
      <c r="AB16" s="911">
        <f t="shared" si="6"/>
        <v>300311</v>
      </c>
      <c r="AC16" s="911">
        <f t="shared" si="6"/>
        <v>349955</v>
      </c>
      <c r="AD16" s="911">
        <f t="shared" si="6"/>
        <v>0</v>
      </c>
      <c r="AE16" s="911">
        <f t="shared" si="6"/>
        <v>70000</v>
      </c>
      <c r="AF16" s="911">
        <f t="shared" si="6"/>
        <v>279955</v>
      </c>
      <c r="AG16" s="911">
        <f t="shared" si="6"/>
        <v>100302</v>
      </c>
      <c r="AH16" s="911">
        <f t="shared" si="6"/>
        <v>0</v>
      </c>
      <c r="AI16" s="911">
        <f>+AI17+AI20</f>
        <v>100302</v>
      </c>
      <c r="AJ16" s="911">
        <f t="shared" si="6"/>
        <v>100302</v>
      </c>
      <c r="AK16" s="911">
        <f t="shared" si="6"/>
        <v>0</v>
      </c>
      <c r="AL16" s="911">
        <f t="shared" si="6"/>
        <v>0</v>
      </c>
      <c r="AM16" s="911">
        <f t="shared" si="6"/>
        <v>0</v>
      </c>
      <c r="AN16" s="911">
        <f t="shared" si="6"/>
        <v>0</v>
      </c>
      <c r="AO16" s="900">
        <f t="shared" si="5"/>
        <v>100302</v>
      </c>
      <c r="AP16" s="911"/>
    </row>
    <row r="17" spans="1:42" s="887" customFormat="1" ht="33">
      <c r="A17" s="918" t="s">
        <v>10</v>
      </c>
      <c r="B17" s="919" t="s">
        <v>617</v>
      </c>
      <c r="C17" s="904" t="s">
        <v>618</v>
      </c>
      <c r="D17" s="904" t="s">
        <v>619</v>
      </c>
      <c r="E17" s="918">
        <v>1104470</v>
      </c>
      <c r="F17" s="927" t="s">
        <v>1</v>
      </c>
      <c r="G17" s="927" t="s">
        <v>620</v>
      </c>
      <c r="H17" s="927" t="s">
        <v>621</v>
      </c>
      <c r="I17" s="927" t="s">
        <v>622</v>
      </c>
      <c r="J17" s="918"/>
      <c r="K17" s="918"/>
      <c r="L17" s="918"/>
      <c r="M17" s="918"/>
      <c r="N17" s="920"/>
      <c r="O17" s="920">
        <f>P17+Q17+R17</f>
        <v>179591000000</v>
      </c>
      <c r="P17" s="928">
        <v>179591000000</v>
      </c>
      <c r="Q17" s="928"/>
      <c r="R17" s="928"/>
      <c r="S17" s="928">
        <v>179591000000</v>
      </c>
      <c r="T17" s="928"/>
      <c r="U17" s="928"/>
      <c r="V17" s="928">
        <f>P17-S17-T17-U17</f>
        <v>0</v>
      </c>
      <c r="W17" s="922" t="s">
        <v>623</v>
      </c>
      <c r="X17" s="922" t="s">
        <v>624</v>
      </c>
      <c r="Y17" s="929"/>
      <c r="Z17" s="920">
        <f>Z18+Z19</f>
        <v>411804</v>
      </c>
      <c r="AA17" s="920">
        <f>AA18+AA19</f>
        <v>333936</v>
      </c>
      <c r="AB17" s="920">
        <f t="shared" ref="AB17:AJ17" si="7">AB18+AB19</f>
        <v>151057</v>
      </c>
      <c r="AC17" s="920">
        <f t="shared" si="7"/>
        <v>179591</v>
      </c>
      <c r="AD17" s="920">
        <f t="shared" si="7"/>
        <v>0</v>
      </c>
      <c r="AE17" s="920">
        <f t="shared" si="7"/>
        <v>35000</v>
      </c>
      <c r="AF17" s="920">
        <f t="shared" si="7"/>
        <v>144591</v>
      </c>
      <c r="AG17" s="920">
        <f t="shared" si="7"/>
        <v>38288</v>
      </c>
      <c r="AH17" s="920">
        <f t="shared" si="7"/>
        <v>0</v>
      </c>
      <c r="AI17" s="920">
        <f t="shared" si="7"/>
        <v>38288</v>
      </c>
      <c r="AJ17" s="920">
        <f t="shared" si="7"/>
        <v>38288</v>
      </c>
      <c r="AK17" s="920">
        <f>AI17-AJ17</f>
        <v>0</v>
      </c>
      <c r="AL17" s="920"/>
      <c r="AM17" s="920"/>
      <c r="AN17" s="920"/>
      <c r="AO17" s="923">
        <f t="shared" si="5"/>
        <v>38288</v>
      </c>
      <c r="AP17" s="930"/>
    </row>
    <row r="18" spans="1:42" s="887" customFormat="1" ht="24" customHeight="1">
      <c r="A18" s="918"/>
      <c r="B18" s="919"/>
      <c r="C18" s="904" t="s">
        <v>434</v>
      </c>
      <c r="D18" s="904" t="s">
        <v>625</v>
      </c>
      <c r="E18" s="918"/>
      <c r="F18" s="927"/>
      <c r="G18" s="927"/>
      <c r="H18" s="927"/>
      <c r="I18" s="927"/>
      <c r="J18" s="918"/>
      <c r="K18" s="918"/>
      <c r="L18" s="918"/>
      <c r="M18" s="918"/>
      <c r="N18" s="920"/>
      <c r="O18" s="920"/>
      <c r="P18" s="928"/>
      <c r="Q18" s="928"/>
      <c r="R18" s="928"/>
      <c r="S18" s="928"/>
      <c r="T18" s="928"/>
      <c r="U18" s="928"/>
      <c r="V18" s="928"/>
      <c r="W18" s="922"/>
      <c r="X18" s="922"/>
      <c r="Y18" s="929"/>
      <c r="Z18" s="920">
        <v>1033</v>
      </c>
      <c r="AA18" s="920">
        <f>AB18+AF18+AI18</f>
        <v>1057</v>
      </c>
      <c r="AB18" s="920">
        <v>1057</v>
      </c>
      <c r="AC18" s="920"/>
      <c r="AD18" s="920"/>
      <c r="AE18" s="920"/>
      <c r="AF18" s="920">
        <f>AC18-AD18-AE18</f>
        <v>0</v>
      </c>
      <c r="AG18" s="920"/>
      <c r="AH18" s="920"/>
      <c r="AI18" s="920">
        <f>AG18-AH18</f>
        <v>0</v>
      </c>
      <c r="AJ18" s="920">
        <v>0</v>
      </c>
      <c r="AK18" s="920">
        <f>AI18-AJ18</f>
        <v>0</v>
      </c>
      <c r="AL18" s="920"/>
      <c r="AM18" s="920"/>
      <c r="AN18" s="920"/>
      <c r="AO18" s="923">
        <f t="shared" si="5"/>
        <v>0</v>
      </c>
      <c r="AP18" s="930"/>
    </row>
    <row r="19" spans="1:42" s="887" customFormat="1" ht="33">
      <c r="A19" s="918"/>
      <c r="B19" s="919"/>
      <c r="C19" s="904" t="s">
        <v>618</v>
      </c>
      <c r="D19" s="904"/>
      <c r="E19" s="918"/>
      <c r="F19" s="927"/>
      <c r="G19" s="927"/>
      <c r="H19" s="927"/>
      <c r="I19" s="927"/>
      <c r="J19" s="918"/>
      <c r="K19" s="918"/>
      <c r="L19" s="918"/>
      <c r="M19" s="918"/>
      <c r="N19" s="920"/>
      <c r="O19" s="920"/>
      <c r="P19" s="928"/>
      <c r="Q19" s="928"/>
      <c r="R19" s="928"/>
      <c r="S19" s="928"/>
      <c r="T19" s="928"/>
      <c r="U19" s="928"/>
      <c r="V19" s="928"/>
      <c r="W19" s="922"/>
      <c r="X19" s="922"/>
      <c r="Y19" s="929"/>
      <c r="Z19" s="920">
        <v>410771</v>
      </c>
      <c r="AA19" s="920">
        <f>AB19+AF19+AI19</f>
        <v>332879</v>
      </c>
      <c r="AB19" s="920">
        <v>150000</v>
      </c>
      <c r="AC19" s="920">
        <v>179591</v>
      </c>
      <c r="AD19" s="920"/>
      <c r="AE19" s="920">
        <v>35000</v>
      </c>
      <c r="AF19" s="920">
        <f>AC19-AD19-AE19</f>
        <v>144591</v>
      </c>
      <c r="AG19" s="920">
        <v>38288</v>
      </c>
      <c r="AH19" s="920"/>
      <c r="AI19" s="920">
        <f>AG19-AH19</f>
        <v>38288</v>
      </c>
      <c r="AJ19" s="931">
        <v>38288</v>
      </c>
      <c r="AK19" s="920">
        <f>AI19-AJ19</f>
        <v>0</v>
      </c>
      <c r="AL19" s="920"/>
      <c r="AM19" s="920"/>
      <c r="AN19" s="920"/>
      <c r="AO19" s="923">
        <f t="shared" si="5"/>
        <v>38288</v>
      </c>
      <c r="AP19" s="930"/>
    </row>
    <row r="20" spans="1:42" s="887" customFormat="1" ht="33">
      <c r="A20" s="918" t="s">
        <v>11</v>
      </c>
      <c r="B20" s="919" t="s">
        <v>626</v>
      </c>
      <c r="C20" s="904" t="s">
        <v>618</v>
      </c>
      <c r="D20" s="904" t="s">
        <v>627</v>
      </c>
      <c r="E20" s="918">
        <v>1104471</v>
      </c>
      <c r="F20" s="927" t="s">
        <v>1</v>
      </c>
      <c r="G20" s="927" t="s">
        <v>620</v>
      </c>
      <c r="H20" s="927" t="s">
        <v>621</v>
      </c>
      <c r="I20" s="927" t="s">
        <v>628</v>
      </c>
      <c r="J20" s="918"/>
      <c r="K20" s="918"/>
      <c r="L20" s="918"/>
      <c r="M20" s="918"/>
      <c r="N20" s="920"/>
      <c r="O20" s="920">
        <f>P20+Q20+R20</f>
        <v>170364000000</v>
      </c>
      <c r="P20" s="928">
        <v>170364000000</v>
      </c>
      <c r="Q20" s="928"/>
      <c r="R20" s="928"/>
      <c r="S20" s="928">
        <f>P20</f>
        <v>170364000000</v>
      </c>
      <c r="T20" s="920"/>
      <c r="U20" s="920"/>
      <c r="V20" s="928">
        <f>P20-S20-T20-U20</f>
        <v>0</v>
      </c>
      <c r="W20" s="922" t="s">
        <v>623</v>
      </c>
      <c r="X20" s="922" t="s">
        <v>624</v>
      </c>
      <c r="Y20" s="929"/>
      <c r="Z20" s="920">
        <f t="shared" ref="Z20:AK20" si="8">Z21+Z22</f>
        <v>399541</v>
      </c>
      <c r="AA20" s="920">
        <f t="shared" si="8"/>
        <v>346632</v>
      </c>
      <c r="AB20" s="920">
        <f t="shared" si="8"/>
        <v>149254</v>
      </c>
      <c r="AC20" s="920">
        <f t="shared" si="8"/>
        <v>170364</v>
      </c>
      <c r="AD20" s="920">
        <f t="shared" si="8"/>
        <v>0</v>
      </c>
      <c r="AE20" s="920">
        <f t="shared" si="8"/>
        <v>35000</v>
      </c>
      <c r="AF20" s="920">
        <f t="shared" si="8"/>
        <v>135364</v>
      </c>
      <c r="AG20" s="920">
        <f t="shared" si="8"/>
        <v>62014</v>
      </c>
      <c r="AH20" s="920">
        <f t="shared" si="8"/>
        <v>0</v>
      </c>
      <c r="AI20" s="920">
        <f t="shared" si="8"/>
        <v>62014</v>
      </c>
      <c r="AJ20" s="920">
        <f t="shared" si="8"/>
        <v>62014</v>
      </c>
      <c r="AK20" s="920">
        <f t="shared" si="8"/>
        <v>0</v>
      </c>
      <c r="AL20" s="920"/>
      <c r="AM20" s="920"/>
      <c r="AN20" s="920"/>
      <c r="AO20" s="923">
        <f t="shared" si="5"/>
        <v>62014</v>
      </c>
      <c r="AP20" s="930"/>
    </row>
    <row r="21" spans="1:42" s="887" customFormat="1" ht="24" customHeight="1">
      <c r="A21" s="918"/>
      <c r="B21" s="919"/>
      <c r="C21" s="904" t="s">
        <v>434</v>
      </c>
      <c r="D21" s="904" t="s">
        <v>629</v>
      </c>
      <c r="E21" s="918"/>
      <c r="F21" s="927"/>
      <c r="G21" s="927"/>
      <c r="H21" s="927"/>
      <c r="I21" s="927"/>
      <c r="J21" s="918"/>
      <c r="K21" s="918"/>
      <c r="L21" s="918"/>
      <c r="M21" s="918"/>
      <c r="N21" s="920"/>
      <c r="O21" s="920"/>
      <c r="P21" s="928"/>
      <c r="Q21" s="928"/>
      <c r="R21" s="928"/>
      <c r="S21" s="928"/>
      <c r="T21" s="928"/>
      <c r="U21" s="928"/>
      <c r="V21" s="928"/>
      <c r="W21" s="922"/>
      <c r="X21" s="922"/>
      <c r="Y21" s="929"/>
      <c r="Z21" s="920">
        <v>1052</v>
      </c>
      <c r="AA21" s="920">
        <f>AB21+AF21+AI21</f>
        <v>1075</v>
      </c>
      <c r="AB21" s="920">
        <v>1075</v>
      </c>
      <c r="AC21" s="920">
        <v>0</v>
      </c>
      <c r="AD21" s="920"/>
      <c r="AE21" s="920"/>
      <c r="AF21" s="920">
        <f>AC21-AD21-AE21</f>
        <v>0</v>
      </c>
      <c r="AG21" s="920"/>
      <c r="AH21" s="920"/>
      <c r="AI21" s="920">
        <f>AG21-AH21</f>
        <v>0</v>
      </c>
      <c r="AJ21" s="920"/>
      <c r="AK21" s="920">
        <f>AI21-AJ21</f>
        <v>0</v>
      </c>
      <c r="AL21" s="920"/>
      <c r="AM21" s="920"/>
      <c r="AN21" s="920"/>
      <c r="AO21" s="900">
        <f t="shared" si="5"/>
        <v>0</v>
      </c>
      <c r="AP21" s="932"/>
    </row>
    <row r="22" spans="1:42" s="887" customFormat="1" ht="33">
      <c r="A22" s="918"/>
      <c r="B22" s="919"/>
      <c r="C22" s="904" t="s">
        <v>618</v>
      </c>
      <c r="D22" s="904"/>
      <c r="E22" s="918"/>
      <c r="F22" s="927"/>
      <c r="G22" s="927"/>
      <c r="H22" s="927"/>
      <c r="I22" s="927"/>
      <c r="J22" s="918"/>
      <c r="K22" s="918"/>
      <c r="L22" s="918"/>
      <c r="M22" s="918"/>
      <c r="N22" s="920"/>
      <c r="O22" s="920"/>
      <c r="P22" s="928"/>
      <c r="Q22" s="928"/>
      <c r="R22" s="928"/>
      <c r="S22" s="928"/>
      <c r="T22" s="928"/>
      <c r="U22" s="928"/>
      <c r="V22" s="928"/>
      <c r="W22" s="922"/>
      <c r="X22" s="922"/>
      <c r="Y22" s="929"/>
      <c r="Z22" s="920">
        <v>398489</v>
      </c>
      <c r="AA22" s="920">
        <f>AB22+AF22+AI22</f>
        <v>345557</v>
      </c>
      <c r="AB22" s="920">
        <v>148179</v>
      </c>
      <c r="AC22" s="920">
        <v>170364</v>
      </c>
      <c r="AD22" s="920"/>
      <c r="AE22" s="920">
        <v>35000</v>
      </c>
      <c r="AF22" s="920">
        <f>AC22-AD22-AE22</f>
        <v>135364</v>
      </c>
      <c r="AG22" s="920">
        <v>62014</v>
      </c>
      <c r="AH22" s="920"/>
      <c r="AI22" s="920">
        <f>AG22-AH22</f>
        <v>62014</v>
      </c>
      <c r="AJ22" s="931">
        <v>62014</v>
      </c>
      <c r="AK22" s="920">
        <f>AI22-AJ22</f>
        <v>0</v>
      </c>
      <c r="AL22" s="920"/>
      <c r="AM22" s="920"/>
      <c r="AN22" s="920"/>
      <c r="AO22" s="900">
        <f t="shared" si="5"/>
        <v>62014</v>
      </c>
      <c r="AP22" s="932"/>
    </row>
    <row r="23" spans="1:42" s="888" customFormat="1" ht="16.5">
      <c r="A23" s="902">
        <v>3</v>
      </c>
      <c r="B23" s="912" t="s">
        <v>630</v>
      </c>
      <c r="C23" s="913"/>
      <c r="D23" s="913"/>
      <c r="E23" s="902"/>
      <c r="F23" s="924"/>
      <c r="G23" s="924"/>
      <c r="H23" s="924"/>
      <c r="I23" s="924"/>
      <c r="J23" s="902"/>
      <c r="K23" s="902"/>
      <c r="L23" s="902"/>
      <c r="M23" s="902"/>
      <c r="N23" s="911"/>
      <c r="O23" s="911"/>
      <c r="P23" s="933"/>
      <c r="Q23" s="933"/>
      <c r="R23" s="933"/>
      <c r="S23" s="933"/>
      <c r="T23" s="933"/>
      <c r="U23" s="933"/>
      <c r="V23" s="933"/>
      <c r="W23" s="909"/>
      <c r="X23" s="909"/>
      <c r="Y23" s="926"/>
      <c r="Z23" s="911"/>
      <c r="AA23" s="911">
        <f>AB23+AF23+AI23</f>
        <v>149889</v>
      </c>
      <c r="AB23" s="911"/>
      <c r="AC23" s="911"/>
      <c r="AD23" s="911"/>
      <c r="AE23" s="911"/>
      <c r="AF23" s="911"/>
      <c r="AG23" s="911">
        <f>780000-AG10-AG16</f>
        <v>534889</v>
      </c>
      <c r="AH23" s="911">
        <v>385000</v>
      </c>
      <c r="AI23" s="911">
        <f>AG23-AH23</f>
        <v>149889</v>
      </c>
      <c r="AJ23" s="911"/>
      <c r="AK23" s="911">
        <f>AI23-AJ23</f>
        <v>149889</v>
      </c>
      <c r="AL23" s="911"/>
      <c r="AM23" s="911">
        <f>AK23</f>
        <v>149889</v>
      </c>
      <c r="AN23" s="911"/>
      <c r="AO23" s="900">
        <f t="shared" si="5"/>
        <v>0</v>
      </c>
      <c r="AP23" s="934"/>
    </row>
    <row r="24" spans="1:42" s="884" customFormat="1" ht="16.5">
      <c r="A24" s="902" t="s">
        <v>79</v>
      </c>
      <c r="B24" s="912" t="s">
        <v>631</v>
      </c>
      <c r="C24" s="913"/>
      <c r="D24" s="913"/>
      <c r="E24" s="902"/>
      <c r="F24" s="902"/>
      <c r="G24" s="924"/>
      <c r="H24" s="924"/>
      <c r="I24" s="902"/>
      <c r="J24" s="902"/>
      <c r="K24" s="902"/>
      <c r="L24" s="902"/>
      <c r="M24" s="902"/>
      <c r="N24" s="911"/>
      <c r="O24" s="911" t="e">
        <f>#REF!+#REF!</f>
        <v>#REF!</v>
      </c>
      <c r="P24" s="911" t="e">
        <f>#REF!+#REF!</f>
        <v>#REF!</v>
      </c>
      <c r="Q24" s="911" t="e">
        <f>#REF!+#REF!</f>
        <v>#REF!</v>
      </c>
      <c r="R24" s="911" t="e">
        <f>#REF!+#REF!</f>
        <v>#REF!</v>
      </c>
      <c r="S24" s="911" t="e">
        <f>#REF!+#REF!</f>
        <v>#REF!</v>
      </c>
      <c r="T24" s="911" t="e">
        <f>#REF!+#REF!</f>
        <v>#REF!</v>
      </c>
      <c r="U24" s="911" t="e">
        <f>#REF!+#REF!</f>
        <v>#REF!</v>
      </c>
      <c r="V24" s="911" t="e">
        <f>#REF!+#REF!</f>
        <v>#REF!</v>
      </c>
      <c r="W24" s="909"/>
      <c r="X24" s="909"/>
      <c r="Y24" s="926"/>
      <c r="Z24" s="911" t="e">
        <f t="shared" ref="Z24:AF24" si="9">Z26+Z45+Z51</f>
        <v>#REF!</v>
      </c>
      <c r="AA24" s="911">
        <f t="shared" si="9"/>
        <v>1789554</v>
      </c>
      <c r="AB24" s="911">
        <f t="shared" si="9"/>
        <v>605718</v>
      </c>
      <c r="AC24" s="911">
        <f t="shared" si="9"/>
        <v>642825</v>
      </c>
      <c r="AD24" s="911">
        <f t="shared" si="9"/>
        <v>0</v>
      </c>
      <c r="AE24" s="911">
        <f t="shared" si="9"/>
        <v>373000</v>
      </c>
      <c r="AF24" s="911">
        <f t="shared" si="9"/>
        <v>269825</v>
      </c>
      <c r="AG24" s="911">
        <f t="shared" ref="AG24:AO24" si="10">AG25+AG51</f>
        <v>960000</v>
      </c>
      <c r="AH24" s="911">
        <f t="shared" si="10"/>
        <v>160000</v>
      </c>
      <c r="AI24" s="911">
        <f t="shared" si="10"/>
        <v>800000</v>
      </c>
      <c r="AJ24" s="911">
        <f t="shared" si="10"/>
        <v>476796.7</v>
      </c>
      <c r="AK24" s="911">
        <f t="shared" si="10"/>
        <v>-1134.6999999999998</v>
      </c>
      <c r="AL24" s="911">
        <f t="shared" si="10"/>
        <v>5077</v>
      </c>
      <c r="AM24" s="911">
        <f t="shared" si="10"/>
        <v>323203.3</v>
      </c>
      <c r="AN24" s="911">
        <f t="shared" si="10"/>
        <v>0</v>
      </c>
      <c r="AO24" s="911">
        <f t="shared" si="10"/>
        <v>476796.7</v>
      </c>
      <c r="AP24" s="935"/>
    </row>
    <row r="25" spans="1:42" s="884" customFormat="1" ht="16.5">
      <c r="A25" s="902">
        <v>1</v>
      </c>
      <c r="B25" s="912" t="s">
        <v>632</v>
      </c>
      <c r="C25" s="913"/>
      <c r="D25" s="913"/>
      <c r="E25" s="902"/>
      <c r="F25" s="902"/>
      <c r="G25" s="924"/>
      <c r="H25" s="924"/>
      <c r="I25" s="902"/>
      <c r="J25" s="902"/>
      <c r="K25" s="902"/>
      <c r="L25" s="902"/>
      <c r="M25" s="902"/>
      <c r="N25" s="911"/>
      <c r="O25" s="911"/>
      <c r="P25" s="911"/>
      <c r="Q25" s="911"/>
      <c r="R25" s="911"/>
      <c r="S25" s="911"/>
      <c r="T25" s="911"/>
      <c r="U25" s="911"/>
      <c r="V25" s="911"/>
      <c r="W25" s="909"/>
      <c r="X25" s="909"/>
      <c r="Y25" s="926"/>
      <c r="Z25" s="911"/>
      <c r="AA25" s="911"/>
      <c r="AB25" s="911"/>
      <c r="AC25" s="911"/>
      <c r="AD25" s="911"/>
      <c r="AE25" s="911"/>
      <c r="AF25" s="911"/>
      <c r="AG25" s="911">
        <f>AG26+AG45</f>
        <v>475662</v>
      </c>
      <c r="AH25" s="911">
        <f t="shared" ref="AH25:AO25" si="11">AH26+AH45</f>
        <v>0</v>
      </c>
      <c r="AI25" s="911">
        <f t="shared" si="11"/>
        <v>475662</v>
      </c>
      <c r="AJ25" s="911">
        <f t="shared" si="11"/>
        <v>471719.7</v>
      </c>
      <c r="AK25" s="911">
        <f>AK26+AK45</f>
        <v>3942.3</v>
      </c>
      <c r="AL25" s="911">
        <f>AL26+AL45</f>
        <v>0</v>
      </c>
      <c r="AM25" s="911">
        <f t="shared" si="11"/>
        <v>3942.3</v>
      </c>
      <c r="AN25" s="911">
        <f t="shared" si="11"/>
        <v>0</v>
      </c>
      <c r="AO25" s="911">
        <f t="shared" si="11"/>
        <v>471719.7</v>
      </c>
      <c r="AP25" s="935"/>
    </row>
    <row r="26" spans="1:42" s="884" customFormat="1" ht="16.5">
      <c r="A26" s="902" t="s">
        <v>10</v>
      </c>
      <c r="B26" s="912" t="s">
        <v>616</v>
      </c>
      <c r="C26" s="913"/>
      <c r="D26" s="913"/>
      <c r="E26" s="902"/>
      <c r="F26" s="902"/>
      <c r="G26" s="924"/>
      <c r="H26" s="924"/>
      <c r="I26" s="902"/>
      <c r="J26" s="902"/>
      <c r="K26" s="902"/>
      <c r="L26" s="902"/>
      <c r="M26" s="902"/>
      <c r="N26" s="911"/>
      <c r="O26" s="911"/>
      <c r="P26" s="911"/>
      <c r="Q26" s="911"/>
      <c r="R26" s="911"/>
      <c r="S26" s="911"/>
      <c r="T26" s="911"/>
      <c r="U26" s="911"/>
      <c r="V26" s="911"/>
      <c r="W26" s="909"/>
      <c r="X26" s="909"/>
      <c r="Y26" s="926"/>
      <c r="Z26" s="911" t="e">
        <f>+Z27+Z30+Z31+Z34+Z37+Z38+Z39+Z42</f>
        <v>#REF!</v>
      </c>
      <c r="AA26" s="911">
        <f t="shared" ref="AA26:AF26" si="12">+AA27+AA30+AA31+AA34+AA37+AA38+AA39+AA42</f>
        <v>1251518</v>
      </c>
      <c r="AB26" s="911">
        <f t="shared" si="12"/>
        <v>599718</v>
      </c>
      <c r="AC26" s="911">
        <f t="shared" si="12"/>
        <v>599325</v>
      </c>
      <c r="AD26" s="911">
        <f t="shared" si="12"/>
        <v>0</v>
      </c>
      <c r="AE26" s="911">
        <f t="shared" si="12"/>
        <v>373000</v>
      </c>
      <c r="AF26" s="911">
        <f t="shared" si="12"/>
        <v>226325</v>
      </c>
      <c r="AG26" s="911">
        <f t="shared" ref="AG26:AO26" si="13">AG27+AG30+AG31+AG34+AG37+AG39+AG42</f>
        <v>425475</v>
      </c>
      <c r="AH26" s="911">
        <f t="shared" si="13"/>
        <v>0</v>
      </c>
      <c r="AI26" s="911">
        <f t="shared" si="13"/>
        <v>425475</v>
      </c>
      <c r="AJ26" s="911">
        <f t="shared" si="13"/>
        <v>424154</v>
      </c>
      <c r="AK26" s="911">
        <f t="shared" si="13"/>
        <v>1321</v>
      </c>
      <c r="AL26" s="911">
        <f t="shared" si="13"/>
        <v>0</v>
      </c>
      <c r="AM26" s="911">
        <f t="shared" si="13"/>
        <v>1321</v>
      </c>
      <c r="AN26" s="911">
        <f t="shared" si="13"/>
        <v>0</v>
      </c>
      <c r="AO26" s="911">
        <f t="shared" si="13"/>
        <v>424154</v>
      </c>
      <c r="AP26" s="935"/>
    </row>
    <row r="27" spans="1:42" s="887" customFormat="1" ht="33">
      <c r="A27" s="918" t="s">
        <v>633</v>
      </c>
      <c r="B27" s="919" t="s">
        <v>634</v>
      </c>
      <c r="C27" s="904" t="s">
        <v>618</v>
      </c>
      <c r="D27" s="904" t="s">
        <v>635</v>
      </c>
      <c r="E27" s="918">
        <v>1104472</v>
      </c>
      <c r="F27" s="927" t="s">
        <v>1</v>
      </c>
      <c r="G27" s="927" t="s">
        <v>620</v>
      </c>
      <c r="H27" s="927">
        <v>100</v>
      </c>
      <c r="I27" s="927">
        <v>103</v>
      </c>
      <c r="J27" s="918"/>
      <c r="K27" s="918"/>
      <c r="L27" s="918"/>
      <c r="M27" s="918"/>
      <c r="N27" s="920"/>
      <c r="O27" s="920">
        <f>P27+Q27+R27</f>
        <v>102817000000</v>
      </c>
      <c r="P27" s="928">
        <v>102817000000</v>
      </c>
      <c r="Q27" s="928"/>
      <c r="R27" s="928"/>
      <c r="S27" s="928">
        <v>102817000000</v>
      </c>
      <c r="T27" s="920"/>
      <c r="U27" s="920"/>
      <c r="V27" s="928">
        <f>P27-S27-T27-U27</f>
        <v>0</v>
      </c>
      <c r="W27" s="922" t="s">
        <v>636</v>
      </c>
      <c r="X27" s="922" t="s">
        <v>637</v>
      </c>
      <c r="Y27" s="929"/>
      <c r="Z27" s="920">
        <f t="shared" ref="Z27:AK27" si="14">Z28+Z29</f>
        <v>304931</v>
      </c>
      <c r="AA27" s="920">
        <f>AA28+AA29</f>
        <v>255198</v>
      </c>
      <c r="AB27" s="920">
        <f t="shared" si="14"/>
        <v>141115</v>
      </c>
      <c r="AC27" s="920">
        <f t="shared" si="14"/>
        <v>102817</v>
      </c>
      <c r="AD27" s="920"/>
      <c r="AE27" s="920">
        <f t="shared" si="14"/>
        <v>30000</v>
      </c>
      <c r="AF27" s="920">
        <f t="shared" si="14"/>
        <v>72817</v>
      </c>
      <c r="AG27" s="920">
        <f t="shared" si="14"/>
        <v>41266</v>
      </c>
      <c r="AH27" s="920">
        <f t="shared" si="14"/>
        <v>0</v>
      </c>
      <c r="AI27" s="920">
        <f t="shared" si="14"/>
        <v>41266</v>
      </c>
      <c r="AJ27" s="920">
        <f t="shared" si="14"/>
        <v>41266</v>
      </c>
      <c r="AK27" s="920">
        <f t="shared" si="14"/>
        <v>0</v>
      </c>
      <c r="AL27" s="920"/>
      <c r="AM27" s="920"/>
      <c r="AN27" s="920"/>
      <c r="AO27" s="923">
        <f>AI27-AM27+AN27</f>
        <v>41266</v>
      </c>
      <c r="AP27" s="932"/>
    </row>
    <row r="28" spans="1:42" s="887" customFormat="1" ht="41.25" customHeight="1">
      <c r="A28" s="936"/>
      <c r="B28" s="919"/>
      <c r="C28" s="904" t="s">
        <v>638</v>
      </c>
      <c r="D28" s="904" t="s">
        <v>639</v>
      </c>
      <c r="E28" s="918"/>
      <c r="F28" s="918"/>
      <c r="G28" s="927"/>
      <c r="H28" s="927"/>
      <c r="I28" s="927"/>
      <c r="J28" s="918"/>
      <c r="K28" s="918"/>
      <c r="L28" s="918"/>
      <c r="M28" s="918"/>
      <c r="N28" s="920"/>
      <c r="O28" s="920"/>
      <c r="P28" s="928"/>
      <c r="Q28" s="928"/>
      <c r="R28" s="928"/>
      <c r="S28" s="928"/>
      <c r="T28" s="928"/>
      <c r="U28" s="928"/>
      <c r="V28" s="928"/>
      <c r="W28" s="922"/>
      <c r="X28" s="922"/>
      <c r="Y28" s="929"/>
      <c r="Z28" s="920">
        <v>1131</v>
      </c>
      <c r="AA28" s="920">
        <f>AB28+AF28+AI28</f>
        <v>1115</v>
      </c>
      <c r="AB28" s="920">
        <v>1115</v>
      </c>
      <c r="AC28" s="920">
        <v>0</v>
      </c>
      <c r="AD28" s="920"/>
      <c r="AE28" s="920"/>
      <c r="AF28" s="920">
        <f>AC28-AD28-AE28</f>
        <v>0</v>
      </c>
      <c r="AG28" s="920"/>
      <c r="AH28" s="920"/>
      <c r="AI28" s="920">
        <f t="shared" ref="AI28:AI49" si="15">AG28-AH28</f>
        <v>0</v>
      </c>
      <c r="AJ28" s="920"/>
      <c r="AK28" s="920"/>
      <c r="AL28" s="920"/>
      <c r="AM28" s="920"/>
      <c r="AN28" s="920"/>
      <c r="AO28" s="923">
        <f t="shared" si="5"/>
        <v>0</v>
      </c>
      <c r="AP28" s="932"/>
    </row>
    <row r="29" spans="1:42" s="887" customFormat="1" ht="33">
      <c r="A29" s="936"/>
      <c r="B29" s="919"/>
      <c r="C29" s="904" t="s">
        <v>618</v>
      </c>
      <c r="D29" s="904"/>
      <c r="E29" s="918"/>
      <c r="F29" s="918"/>
      <c r="G29" s="927"/>
      <c r="H29" s="927"/>
      <c r="I29" s="927"/>
      <c r="J29" s="918"/>
      <c r="K29" s="918"/>
      <c r="L29" s="918"/>
      <c r="M29" s="918"/>
      <c r="N29" s="920"/>
      <c r="O29" s="920">
        <f ca="1">P29+Q29+R29</f>
        <v>316612000000</v>
      </c>
      <c r="P29" s="928">
        <f t="shared" ref="P29:V29" ca="1" si="16">SUM(P27:P34)</f>
        <v>316612000000</v>
      </c>
      <c r="Q29" s="928">
        <f t="shared" ca="1" si="16"/>
        <v>0</v>
      </c>
      <c r="R29" s="928">
        <f t="shared" ca="1" si="16"/>
        <v>0</v>
      </c>
      <c r="S29" s="928">
        <f t="shared" ca="1" si="16"/>
        <v>316612000000</v>
      </c>
      <c r="T29" s="928">
        <f t="shared" ca="1" si="16"/>
        <v>0</v>
      </c>
      <c r="U29" s="928">
        <f t="shared" ca="1" si="16"/>
        <v>0</v>
      </c>
      <c r="V29" s="928">
        <f t="shared" ca="1" si="16"/>
        <v>0</v>
      </c>
      <c r="W29" s="922"/>
      <c r="X29" s="922"/>
      <c r="Y29" s="929"/>
      <c r="Z29" s="920">
        <v>303800</v>
      </c>
      <c r="AA29" s="920">
        <f>AB29+AF29+AI29</f>
        <v>254083</v>
      </c>
      <c r="AB29" s="920">
        <v>140000</v>
      </c>
      <c r="AC29" s="920">
        <v>102817</v>
      </c>
      <c r="AD29" s="920"/>
      <c r="AE29" s="920">
        <v>30000</v>
      </c>
      <c r="AF29" s="920">
        <f>AC29-AD29-AE29</f>
        <v>72817</v>
      </c>
      <c r="AG29" s="920">
        <v>41266</v>
      </c>
      <c r="AH29" s="920"/>
      <c r="AI29" s="920">
        <f t="shared" si="15"/>
        <v>41266</v>
      </c>
      <c r="AJ29" s="931">
        <v>41266</v>
      </c>
      <c r="AK29" s="920">
        <f>AI29-AJ29</f>
        <v>0</v>
      </c>
      <c r="AL29" s="920"/>
      <c r="AM29" s="920"/>
      <c r="AN29" s="920"/>
      <c r="AO29" s="923">
        <f t="shared" si="5"/>
        <v>41266</v>
      </c>
      <c r="AP29" s="932"/>
    </row>
    <row r="30" spans="1:42" s="887" customFormat="1" ht="45" customHeight="1">
      <c r="A30" s="918" t="s">
        <v>633</v>
      </c>
      <c r="B30" s="919" t="s">
        <v>640</v>
      </c>
      <c r="C30" s="904" t="s">
        <v>638</v>
      </c>
      <c r="D30" s="904" t="s">
        <v>641</v>
      </c>
      <c r="E30" s="918"/>
      <c r="F30" s="918"/>
      <c r="G30" s="927"/>
      <c r="H30" s="927"/>
      <c r="I30" s="927"/>
      <c r="J30" s="918"/>
      <c r="K30" s="918"/>
      <c r="L30" s="918"/>
      <c r="M30" s="918"/>
      <c r="N30" s="920"/>
      <c r="O30" s="920"/>
      <c r="P30" s="928"/>
      <c r="Q30" s="928"/>
      <c r="R30" s="928"/>
      <c r="S30" s="928"/>
      <c r="T30" s="928"/>
      <c r="U30" s="928"/>
      <c r="V30" s="928"/>
      <c r="W30" s="922"/>
      <c r="X30" s="922"/>
      <c r="Y30" s="929"/>
      <c r="Z30" s="920">
        <v>2325</v>
      </c>
      <c r="AA30" s="920">
        <f>AB30+AF30+AI30</f>
        <v>2325</v>
      </c>
      <c r="AB30" s="920">
        <v>1610</v>
      </c>
      <c r="AC30" s="920">
        <v>705</v>
      </c>
      <c r="AD30" s="920"/>
      <c r="AE30" s="920"/>
      <c r="AF30" s="920">
        <f>AC30-AD30-AE30</f>
        <v>705</v>
      </c>
      <c r="AG30" s="920">
        <v>10</v>
      </c>
      <c r="AH30" s="920"/>
      <c r="AI30" s="920">
        <f t="shared" si="15"/>
        <v>10</v>
      </c>
      <c r="AJ30" s="920">
        <v>10</v>
      </c>
      <c r="AK30" s="920">
        <f>AI30-AJ30</f>
        <v>0</v>
      </c>
      <c r="AL30" s="920"/>
      <c r="AM30" s="920"/>
      <c r="AN30" s="920"/>
      <c r="AO30" s="923">
        <f t="shared" si="5"/>
        <v>10</v>
      </c>
      <c r="AP30" s="932"/>
    </row>
    <row r="31" spans="1:42" s="887" customFormat="1" ht="33">
      <c r="A31" s="918" t="s">
        <v>633</v>
      </c>
      <c r="B31" s="919" t="s">
        <v>642</v>
      </c>
      <c r="C31" s="904" t="s">
        <v>618</v>
      </c>
      <c r="D31" s="904" t="s">
        <v>643</v>
      </c>
      <c r="E31" s="918">
        <v>1104473</v>
      </c>
      <c r="F31" s="927" t="s">
        <v>1</v>
      </c>
      <c r="G31" s="927" t="s">
        <v>620</v>
      </c>
      <c r="H31" s="927">
        <v>100</v>
      </c>
      <c r="I31" s="927">
        <v>103</v>
      </c>
      <c r="J31" s="918"/>
      <c r="K31" s="918"/>
      <c r="L31" s="918"/>
      <c r="M31" s="918"/>
      <c r="N31" s="920"/>
      <c r="O31" s="920">
        <f>P31+Q31+R31</f>
        <v>154374000000</v>
      </c>
      <c r="P31" s="928">
        <v>154374000000</v>
      </c>
      <c r="Q31" s="928"/>
      <c r="R31" s="928"/>
      <c r="S31" s="928">
        <v>154374000000</v>
      </c>
      <c r="T31" s="920"/>
      <c r="U31" s="920"/>
      <c r="V31" s="928">
        <f>P31-S31-T31-U31</f>
        <v>0</v>
      </c>
      <c r="W31" s="922" t="s">
        <v>636</v>
      </c>
      <c r="X31" s="922" t="s">
        <v>637</v>
      </c>
      <c r="Y31" s="929"/>
      <c r="Z31" s="920">
        <f>Z32+Z33</f>
        <v>460468</v>
      </c>
      <c r="AA31" s="920">
        <f t="shared" ref="AA31:AK31" si="17">AA32+AA33</f>
        <v>312468</v>
      </c>
      <c r="AB31" s="920">
        <f t="shared" si="17"/>
        <v>215224</v>
      </c>
      <c r="AC31" s="920">
        <f t="shared" si="17"/>
        <v>154374</v>
      </c>
      <c r="AD31" s="920">
        <f t="shared" si="17"/>
        <v>0</v>
      </c>
      <c r="AE31" s="920">
        <f t="shared" si="17"/>
        <v>148000</v>
      </c>
      <c r="AF31" s="920">
        <f t="shared" si="17"/>
        <v>6374</v>
      </c>
      <c r="AG31" s="920">
        <f t="shared" si="17"/>
        <v>90870</v>
      </c>
      <c r="AH31" s="920">
        <f t="shared" si="17"/>
        <v>0</v>
      </c>
      <c r="AI31" s="920">
        <f t="shared" si="17"/>
        <v>90870</v>
      </c>
      <c r="AJ31" s="920">
        <f t="shared" si="17"/>
        <v>90870</v>
      </c>
      <c r="AK31" s="920">
        <f t="shared" si="17"/>
        <v>0</v>
      </c>
      <c r="AL31" s="920"/>
      <c r="AM31" s="920"/>
      <c r="AN31" s="920"/>
      <c r="AO31" s="923">
        <f t="shared" si="5"/>
        <v>90870</v>
      </c>
      <c r="AP31" s="932"/>
    </row>
    <row r="32" spans="1:42" s="887" customFormat="1" ht="16.5">
      <c r="A32" s="918"/>
      <c r="B32" s="919"/>
      <c r="C32" s="904" t="s">
        <v>644</v>
      </c>
      <c r="D32" s="904"/>
      <c r="E32" s="918"/>
      <c r="F32" s="927"/>
      <c r="G32" s="927"/>
      <c r="H32" s="927"/>
      <c r="I32" s="927"/>
      <c r="J32" s="918"/>
      <c r="K32" s="918"/>
      <c r="L32" s="918"/>
      <c r="M32" s="918"/>
      <c r="N32" s="920"/>
      <c r="O32" s="920"/>
      <c r="P32" s="928"/>
      <c r="Q32" s="928"/>
      <c r="R32" s="928"/>
      <c r="S32" s="928"/>
      <c r="T32" s="920"/>
      <c r="U32" s="920"/>
      <c r="V32" s="928"/>
      <c r="W32" s="922"/>
      <c r="X32" s="922"/>
      <c r="Y32" s="929"/>
      <c r="Z32" s="920">
        <v>1224</v>
      </c>
      <c r="AA32" s="920">
        <f>AB32+AF32+AI32</f>
        <v>1224</v>
      </c>
      <c r="AB32" s="920">
        <v>1224</v>
      </c>
      <c r="AC32" s="920">
        <v>0</v>
      </c>
      <c r="AD32" s="920"/>
      <c r="AE32" s="920"/>
      <c r="AF32" s="920">
        <f>AC32-AD32-AE32</f>
        <v>0</v>
      </c>
      <c r="AG32" s="920"/>
      <c r="AH32" s="920"/>
      <c r="AI32" s="920">
        <f t="shared" si="15"/>
        <v>0</v>
      </c>
      <c r="AJ32" s="920"/>
      <c r="AK32" s="920"/>
      <c r="AL32" s="920"/>
      <c r="AM32" s="920"/>
      <c r="AN32" s="920"/>
      <c r="AO32" s="923">
        <f t="shared" si="5"/>
        <v>0</v>
      </c>
      <c r="AP32" s="932"/>
    </row>
    <row r="33" spans="1:42" s="887" customFormat="1" ht="33">
      <c r="A33" s="918"/>
      <c r="B33" s="919"/>
      <c r="C33" s="904" t="s">
        <v>618</v>
      </c>
      <c r="D33" s="904"/>
      <c r="E33" s="918"/>
      <c r="F33" s="927"/>
      <c r="G33" s="927"/>
      <c r="H33" s="927"/>
      <c r="I33" s="927"/>
      <c r="J33" s="918"/>
      <c r="K33" s="918"/>
      <c r="L33" s="918"/>
      <c r="M33" s="918"/>
      <c r="N33" s="920"/>
      <c r="O33" s="920"/>
      <c r="P33" s="928"/>
      <c r="Q33" s="928"/>
      <c r="R33" s="928"/>
      <c r="S33" s="928"/>
      <c r="T33" s="920"/>
      <c r="U33" s="920"/>
      <c r="V33" s="928"/>
      <c r="W33" s="922"/>
      <c r="X33" s="922"/>
      <c r="Y33" s="929"/>
      <c r="Z33" s="920">
        <v>459244</v>
      </c>
      <c r="AA33" s="920">
        <f>AB33+AF33+AI33</f>
        <v>311244</v>
      </c>
      <c r="AB33" s="920">
        <v>214000</v>
      </c>
      <c r="AC33" s="920">
        <v>154374</v>
      </c>
      <c r="AD33" s="920"/>
      <c r="AE33" s="920">
        <v>148000</v>
      </c>
      <c r="AF33" s="920">
        <f>AC33-AD33-AE33</f>
        <v>6374</v>
      </c>
      <c r="AG33" s="920">
        <v>90870</v>
      </c>
      <c r="AH33" s="920"/>
      <c r="AI33" s="920">
        <f t="shared" si="15"/>
        <v>90870</v>
      </c>
      <c r="AJ33" s="920">
        <v>90870</v>
      </c>
      <c r="AK33" s="920">
        <f>AI33-AJ33</f>
        <v>0</v>
      </c>
      <c r="AL33" s="920"/>
      <c r="AM33" s="920"/>
      <c r="AN33" s="920"/>
      <c r="AO33" s="923">
        <f t="shared" si="5"/>
        <v>90870</v>
      </c>
      <c r="AP33" s="932"/>
    </row>
    <row r="34" spans="1:42" s="887" customFormat="1" ht="33">
      <c r="A34" s="918" t="s">
        <v>633</v>
      </c>
      <c r="B34" s="919" t="s">
        <v>645</v>
      </c>
      <c r="C34" s="904" t="s">
        <v>618</v>
      </c>
      <c r="D34" s="904" t="s">
        <v>646</v>
      </c>
      <c r="E34" s="918">
        <v>1104474</v>
      </c>
      <c r="F34" s="927" t="s">
        <v>1</v>
      </c>
      <c r="G34" s="927" t="s">
        <v>620</v>
      </c>
      <c r="H34" s="927">
        <v>100</v>
      </c>
      <c r="I34" s="927">
        <v>103</v>
      </c>
      <c r="J34" s="918"/>
      <c r="K34" s="918"/>
      <c r="L34" s="918"/>
      <c r="M34" s="918"/>
      <c r="N34" s="920"/>
      <c r="O34" s="920">
        <f>P34+Q34+R34</f>
        <v>59421000000</v>
      </c>
      <c r="P34" s="928">
        <v>59421000000</v>
      </c>
      <c r="Q34" s="928"/>
      <c r="R34" s="928"/>
      <c r="S34" s="928">
        <v>59421000000</v>
      </c>
      <c r="T34" s="920"/>
      <c r="U34" s="920"/>
      <c r="V34" s="928">
        <f>P34-S34-T34-U34</f>
        <v>0</v>
      </c>
      <c r="W34" s="922" t="s">
        <v>636</v>
      </c>
      <c r="X34" s="922" t="s">
        <v>637</v>
      </c>
      <c r="Y34" s="929"/>
      <c r="Z34" s="920">
        <f>Z35+Z36</f>
        <v>170135</v>
      </c>
      <c r="AA34" s="920">
        <f t="shared" ref="AA34:AK34" si="18">AA35+AA36</f>
        <v>114135</v>
      </c>
      <c r="AB34" s="920">
        <f t="shared" si="18"/>
        <v>77416</v>
      </c>
      <c r="AC34" s="920">
        <f t="shared" si="18"/>
        <v>59421</v>
      </c>
      <c r="AD34" s="920">
        <f t="shared" si="18"/>
        <v>0</v>
      </c>
      <c r="AE34" s="920">
        <f t="shared" si="18"/>
        <v>56000</v>
      </c>
      <c r="AF34" s="920">
        <f t="shared" si="18"/>
        <v>3421</v>
      </c>
      <c r="AG34" s="920">
        <f t="shared" si="18"/>
        <v>33298</v>
      </c>
      <c r="AH34" s="920"/>
      <c r="AI34" s="920">
        <f t="shared" si="18"/>
        <v>33298</v>
      </c>
      <c r="AJ34" s="920">
        <f t="shared" si="18"/>
        <v>33298</v>
      </c>
      <c r="AK34" s="920">
        <f t="shared" si="18"/>
        <v>0</v>
      </c>
      <c r="AL34" s="920"/>
      <c r="AM34" s="920"/>
      <c r="AN34" s="920"/>
      <c r="AO34" s="923">
        <f t="shared" si="5"/>
        <v>33298</v>
      </c>
      <c r="AP34" s="932"/>
    </row>
    <row r="35" spans="1:42" s="887" customFormat="1" ht="16.5">
      <c r="A35" s="918"/>
      <c r="B35" s="919"/>
      <c r="C35" s="904" t="s">
        <v>644</v>
      </c>
      <c r="D35" s="904"/>
      <c r="E35" s="918"/>
      <c r="F35" s="927"/>
      <c r="G35" s="927"/>
      <c r="H35" s="927"/>
      <c r="I35" s="927"/>
      <c r="J35" s="918"/>
      <c r="K35" s="918"/>
      <c r="L35" s="918"/>
      <c r="M35" s="918"/>
      <c r="N35" s="920"/>
      <c r="O35" s="920"/>
      <c r="P35" s="928"/>
      <c r="Q35" s="928"/>
      <c r="R35" s="928"/>
      <c r="S35" s="928"/>
      <c r="T35" s="920"/>
      <c r="U35" s="920"/>
      <c r="V35" s="928"/>
      <c r="W35" s="922"/>
      <c r="X35" s="922"/>
      <c r="Y35" s="929"/>
      <c r="Z35" s="920">
        <v>729</v>
      </c>
      <c r="AA35" s="920">
        <f>AB35+AF35+AG35</f>
        <v>729</v>
      </c>
      <c r="AB35" s="920">
        <v>729</v>
      </c>
      <c r="AC35" s="920">
        <v>0</v>
      </c>
      <c r="AD35" s="920"/>
      <c r="AE35" s="920"/>
      <c r="AF35" s="920">
        <f>AC35-AD35-AE35</f>
        <v>0</v>
      </c>
      <c r="AG35" s="920"/>
      <c r="AH35" s="920"/>
      <c r="AI35" s="920">
        <f t="shared" si="15"/>
        <v>0</v>
      </c>
      <c r="AJ35" s="920"/>
      <c r="AK35" s="920"/>
      <c r="AL35" s="920"/>
      <c r="AM35" s="920"/>
      <c r="AN35" s="920"/>
      <c r="AO35" s="923">
        <f t="shared" si="5"/>
        <v>0</v>
      </c>
      <c r="AP35" s="932"/>
    </row>
    <row r="36" spans="1:42" s="887" customFormat="1" ht="33">
      <c r="A36" s="918"/>
      <c r="B36" s="919"/>
      <c r="C36" s="904" t="s">
        <v>618</v>
      </c>
      <c r="D36" s="904"/>
      <c r="E36" s="918"/>
      <c r="F36" s="927"/>
      <c r="G36" s="927"/>
      <c r="H36" s="927"/>
      <c r="I36" s="927"/>
      <c r="J36" s="918"/>
      <c r="K36" s="918"/>
      <c r="L36" s="918"/>
      <c r="M36" s="918"/>
      <c r="N36" s="920"/>
      <c r="O36" s="920"/>
      <c r="P36" s="928"/>
      <c r="Q36" s="928"/>
      <c r="R36" s="928"/>
      <c r="S36" s="928"/>
      <c r="T36" s="920"/>
      <c r="U36" s="920"/>
      <c r="V36" s="928"/>
      <c r="W36" s="922"/>
      <c r="X36" s="922"/>
      <c r="Y36" s="929"/>
      <c r="Z36" s="920">
        <v>169406</v>
      </c>
      <c r="AA36" s="920">
        <f>AB36+AF36+AI36</f>
        <v>113406</v>
      </c>
      <c r="AB36" s="920">
        <v>76687</v>
      </c>
      <c r="AC36" s="920">
        <v>59421</v>
      </c>
      <c r="AD36" s="920"/>
      <c r="AE36" s="920">
        <v>56000</v>
      </c>
      <c r="AF36" s="920">
        <f>AC36-AD36-AE36</f>
        <v>3421</v>
      </c>
      <c r="AG36" s="920">
        <v>33298</v>
      </c>
      <c r="AH36" s="920"/>
      <c r="AI36" s="920">
        <f t="shared" si="15"/>
        <v>33298</v>
      </c>
      <c r="AJ36" s="920">
        <v>33298</v>
      </c>
      <c r="AK36" s="920">
        <f>AI36-AJ36</f>
        <v>0</v>
      </c>
      <c r="AL36" s="920"/>
      <c r="AM36" s="920"/>
      <c r="AN36" s="920"/>
      <c r="AO36" s="923">
        <f t="shared" si="5"/>
        <v>33298</v>
      </c>
      <c r="AP36" s="932"/>
    </row>
    <row r="37" spans="1:42" s="887" customFormat="1" ht="36.75" customHeight="1">
      <c r="A37" s="918" t="s">
        <v>633</v>
      </c>
      <c r="B37" s="919" t="s">
        <v>647</v>
      </c>
      <c r="C37" s="904" t="s">
        <v>648</v>
      </c>
      <c r="D37" s="904" t="s">
        <v>649</v>
      </c>
      <c r="E37" s="918"/>
      <c r="F37" s="918"/>
      <c r="G37" s="927"/>
      <c r="H37" s="927"/>
      <c r="I37" s="927"/>
      <c r="J37" s="918"/>
      <c r="K37" s="918"/>
      <c r="L37" s="918"/>
      <c r="M37" s="918"/>
      <c r="N37" s="920"/>
      <c r="O37" s="920">
        <f>P37+Q37+R37</f>
        <v>5008000000</v>
      </c>
      <c r="P37" s="928">
        <v>5008000000</v>
      </c>
      <c r="Q37" s="928"/>
      <c r="R37" s="928"/>
      <c r="S37" s="928">
        <v>5008000000</v>
      </c>
      <c r="T37" s="920"/>
      <c r="U37" s="920"/>
      <c r="V37" s="928">
        <f>P37-S37-T37-U37</f>
        <v>0</v>
      </c>
      <c r="W37" s="922"/>
      <c r="X37" s="922"/>
      <c r="Y37" s="929"/>
      <c r="Z37" s="920">
        <f>96841-5757</f>
        <v>91084</v>
      </c>
      <c r="AA37" s="920">
        <f>AB37+AF37+AI37</f>
        <v>87430</v>
      </c>
      <c r="AB37" s="920">
        <v>62353</v>
      </c>
      <c r="AC37" s="920">
        <v>5008</v>
      </c>
      <c r="AD37" s="920"/>
      <c r="AE37" s="920">
        <v>0</v>
      </c>
      <c r="AF37" s="920">
        <f>AC37-AD37-AE37</f>
        <v>5008</v>
      </c>
      <c r="AG37" s="920">
        <v>20069</v>
      </c>
      <c r="AH37" s="920"/>
      <c r="AI37" s="920">
        <f t="shared" si="15"/>
        <v>20069</v>
      </c>
      <c r="AJ37" s="920">
        <v>18748</v>
      </c>
      <c r="AK37" s="920">
        <f>AI37-AJ37</f>
        <v>1321</v>
      </c>
      <c r="AL37" s="920"/>
      <c r="AM37" s="920">
        <v>1321</v>
      </c>
      <c r="AN37" s="920"/>
      <c r="AO37" s="923">
        <f>AI37-AM37+AN37</f>
        <v>18748</v>
      </c>
      <c r="AP37" s="930"/>
    </row>
    <row r="38" spans="1:42" s="889" customFormat="1" ht="33">
      <c r="A38" s="918" t="s">
        <v>650</v>
      </c>
      <c r="B38" s="919" t="s">
        <v>651</v>
      </c>
      <c r="C38" s="904" t="s">
        <v>348</v>
      </c>
      <c r="D38" s="904" t="s">
        <v>652</v>
      </c>
      <c r="E38" s="918"/>
      <c r="F38" s="918"/>
      <c r="G38" s="927"/>
      <c r="H38" s="927"/>
      <c r="I38" s="927"/>
      <c r="J38" s="918"/>
      <c r="K38" s="918"/>
      <c r="L38" s="918"/>
      <c r="M38" s="918"/>
      <c r="N38" s="920"/>
      <c r="O38" s="920">
        <f>P38+Q38+R38</f>
        <v>32000000000</v>
      </c>
      <c r="P38" s="928">
        <v>32000000000</v>
      </c>
      <c r="Q38" s="928"/>
      <c r="R38" s="928"/>
      <c r="S38" s="928">
        <v>0</v>
      </c>
      <c r="T38" s="920"/>
      <c r="U38" s="920"/>
      <c r="V38" s="928">
        <f>P38-S38-T38-U38</f>
        <v>32000000000</v>
      </c>
      <c r="W38" s="922"/>
      <c r="X38" s="922"/>
      <c r="Y38" s="929"/>
      <c r="Z38" s="920" t="e">
        <f>+#REF!/1000000</f>
        <v>#REF!</v>
      </c>
      <c r="AA38" s="920">
        <f>AB38+AF38+AG38</f>
        <v>125000</v>
      </c>
      <c r="AB38" s="920">
        <v>102000</v>
      </c>
      <c r="AC38" s="920">
        <v>32000</v>
      </c>
      <c r="AD38" s="920"/>
      <c r="AE38" s="920">
        <v>9000</v>
      </c>
      <c r="AF38" s="920">
        <f>AC38-AD38-AE38</f>
        <v>23000</v>
      </c>
      <c r="AG38" s="920"/>
      <c r="AH38" s="920"/>
      <c r="AI38" s="920">
        <f t="shared" si="15"/>
        <v>0</v>
      </c>
      <c r="AJ38" s="920"/>
      <c r="AK38" s="920"/>
      <c r="AL38" s="920"/>
      <c r="AM38" s="920"/>
      <c r="AN38" s="920"/>
      <c r="AO38" s="923">
        <f t="shared" si="5"/>
        <v>0</v>
      </c>
      <c r="AP38" s="932"/>
    </row>
    <row r="39" spans="1:42" s="887" customFormat="1" ht="33">
      <c r="A39" s="918" t="s">
        <v>633</v>
      </c>
      <c r="B39" s="919" t="s">
        <v>653</v>
      </c>
      <c r="C39" s="904" t="s">
        <v>618</v>
      </c>
      <c r="D39" s="904" t="s">
        <v>654</v>
      </c>
      <c r="E39" s="918"/>
      <c r="F39" s="927"/>
      <c r="G39" s="927"/>
      <c r="H39" s="927"/>
      <c r="I39" s="927"/>
      <c r="J39" s="918"/>
      <c r="K39" s="918"/>
      <c r="L39" s="918"/>
      <c r="M39" s="918"/>
      <c r="N39" s="920"/>
      <c r="O39" s="920">
        <f>O40+O41</f>
        <v>162000000000</v>
      </c>
      <c r="P39" s="920">
        <f t="shared" ref="P39:V39" si="19">P40+P41</f>
        <v>162000000000</v>
      </c>
      <c r="Q39" s="920">
        <f t="shared" si="19"/>
        <v>0</v>
      </c>
      <c r="R39" s="920">
        <f t="shared" si="19"/>
        <v>0</v>
      </c>
      <c r="S39" s="920">
        <f t="shared" si="19"/>
        <v>161136000000</v>
      </c>
      <c r="T39" s="920">
        <f t="shared" si="19"/>
        <v>0</v>
      </c>
      <c r="U39" s="920">
        <f t="shared" si="19"/>
        <v>864000000</v>
      </c>
      <c r="V39" s="920">
        <f t="shared" si="19"/>
        <v>0</v>
      </c>
      <c r="W39" s="920" t="s">
        <v>655</v>
      </c>
      <c r="X39" s="920"/>
      <c r="Y39" s="929"/>
      <c r="Z39" s="920">
        <f>Z40+Z41</f>
        <v>334830</v>
      </c>
      <c r="AA39" s="920">
        <f>SUM(AA40:AA41)</f>
        <v>121416</v>
      </c>
      <c r="AB39" s="920">
        <f>AB40+AB41</f>
        <v>0</v>
      </c>
      <c r="AC39" s="920">
        <f>AC40+AC41</f>
        <v>162000</v>
      </c>
      <c r="AD39" s="920"/>
      <c r="AE39" s="920">
        <f t="shared" ref="AE39:AK39" si="20">AE40+AE41</f>
        <v>130000</v>
      </c>
      <c r="AF39" s="920">
        <f t="shared" si="20"/>
        <v>32000</v>
      </c>
      <c r="AG39" s="920">
        <f t="shared" si="20"/>
        <v>89416</v>
      </c>
      <c r="AH39" s="920">
        <f t="shared" si="20"/>
        <v>0</v>
      </c>
      <c r="AI39" s="920">
        <f t="shared" si="20"/>
        <v>89416</v>
      </c>
      <c r="AJ39" s="920">
        <f t="shared" si="20"/>
        <v>89416</v>
      </c>
      <c r="AK39" s="920">
        <f t="shared" si="20"/>
        <v>0</v>
      </c>
      <c r="AL39" s="920"/>
      <c r="AM39" s="920"/>
      <c r="AN39" s="920"/>
      <c r="AO39" s="923">
        <f t="shared" si="5"/>
        <v>89416</v>
      </c>
      <c r="AP39" s="932"/>
    </row>
    <row r="40" spans="1:42" s="887" customFormat="1" ht="16.5">
      <c r="A40" s="918"/>
      <c r="B40" s="919"/>
      <c r="C40" s="904" t="s">
        <v>21</v>
      </c>
      <c r="D40" s="904"/>
      <c r="E40" s="918">
        <v>1104470</v>
      </c>
      <c r="F40" s="918"/>
      <c r="G40" s="927">
        <v>599</v>
      </c>
      <c r="H40" s="927">
        <v>100</v>
      </c>
      <c r="I40" s="927">
        <v>103</v>
      </c>
      <c r="J40" s="918"/>
      <c r="K40" s="918"/>
      <c r="L40" s="918"/>
      <c r="M40" s="918"/>
      <c r="N40" s="920"/>
      <c r="O40" s="920">
        <f>P40+Q40+R40</f>
        <v>161136000000</v>
      </c>
      <c r="P40" s="928">
        <v>161136000000</v>
      </c>
      <c r="Q40" s="928"/>
      <c r="R40" s="928"/>
      <c r="S40" s="928">
        <v>161136000000</v>
      </c>
      <c r="T40" s="920"/>
      <c r="U40" s="920"/>
      <c r="V40" s="928">
        <f>O40-S40-T40-U40</f>
        <v>0</v>
      </c>
      <c r="W40" s="922"/>
      <c r="X40" s="922" t="s">
        <v>656</v>
      </c>
      <c r="Y40" s="929"/>
      <c r="Z40" s="920">
        <v>864</v>
      </c>
      <c r="AA40" s="920">
        <f>AB40+AF40+AG40</f>
        <v>864</v>
      </c>
      <c r="AB40" s="920">
        <v>0</v>
      </c>
      <c r="AC40" s="920">
        <v>864</v>
      </c>
      <c r="AD40" s="920"/>
      <c r="AE40" s="920"/>
      <c r="AF40" s="920">
        <f>AC40-AD40-AE40</f>
        <v>864</v>
      </c>
      <c r="AG40" s="920"/>
      <c r="AH40" s="920"/>
      <c r="AI40" s="920">
        <f t="shared" si="15"/>
        <v>0</v>
      </c>
      <c r="AJ40" s="920"/>
      <c r="AK40" s="920"/>
      <c r="AL40" s="920"/>
      <c r="AM40" s="920"/>
      <c r="AN40" s="920"/>
      <c r="AO40" s="923">
        <f t="shared" si="5"/>
        <v>0</v>
      </c>
      <c r="AP40" s="932"/>
    </row>
    <row r="41" spans="1:42" s="887" customFormat="1" ht="33">
      <c r="A41" s="918"/>
      <c r="B41" s="919"/>
      <c r="C41" s="904" t="s">
        <v>618</v>
      </c>
      <c r="D41" s="904"/>
      <c r="E41" s="918"/>
      <c r="F41" s="918"/>
      <c r="G41" s="927"/>
      <c r="H41" s="927"/>
      <c r="I41" s="927"/>
      <c r="J41" s="918"/>
      <c r="K41" s="918"/>
      <c r="L41" s="918"/>
      <c r="M41" s="918"/>
      <c r="N41" s="920"/>
      <c r="O41" s="920">
        <f>P41+Q41+R41</f>
        <v>864000000</v>
      </c>
      <c r="P41" s="928">
        <v>864000000</v>
      </c>
      <c r="Q41" s="928"/>
      <c r="R41" s="928"/>
      <c r="S41" s="928"/>
      <c r="T41" s="920"/>
      <c r="U41" s="928">
        <v>864000000</v>
      </c>
      <c r="V41" s="928">
        <f>O41-S41-T41-U41</f>
        <v>0</v>
      </c>
      <c r="W41" s="922"/>
      <c r="X41" s="922"/>
      <c r="Y41" s="929"/>
      <c r="Z41" s="920">
        <v>333966</v>
      </c>
      <c r="AA41" s="920">
        <f>AB41+AF41+AI41</f>
        <v>120552</v>
      </c>
      <c r="AB41" s="920">
        <v>0</v>
      </c>
      <c r="AC41" s="920">
        <v>161136</v>
      </c>
      <c r="AD41" s="920"/>
      <c r="AE41" s="920">
        <v>130000</v>
      </c>
      <c r="AF41" s="920">
        <f>AC41-AD41-AE41</f>
        <v>31136</v>
      </c>
      <c r="AG41" s="920">
        <v>89416</v>
      </c>
      <c r="AH41" s="920"/>
      <c r="AI41" s="920">
        <f t="shared" si="15"/>
        <v>89416</v>
      </c>
      <c r="AJ41" s="931">
        <v>89416</v>
      </c>
      <c r="AK41" s="920">
        <f>AI41-AJ41</f>
        <v>0</v>
      </c>
      <c r="AL41" s="920"/>
      <c r="AM41" s="920"/>
      <c r="AN41" s="920"/>
      <c r="AO41" s="923">
        <f t="shared" si="5"/>
        <v>89416</v>
      </c>
      <c r="AP41" s="932"/>
    </row>
    <row r="42" spans="1:42" s="887" customFormat="1" ht="33">
      <c r="A42" s="918" t="s">
        <v>633</v>
      </c>
      <c r="B42" s="919" t="s">
        <v>657</v>
      </c>
      <c r="C42" s="904" t="s">
        <v>618</v>
      </c>
      <c r="D42" s="904" t="s">
        <v>658</v>
      </c>
      <c r="E42" s="918"/>
      <c r="F42" s="918"/>
      <c r="G42" s="927"/>
      <c r="H42" s="927"/>
      <c r="I42" s="927"/>
      <c r="J42" s="918"/>
      <c r="K42" s="918"/>
      <c r="L42" s="918"/>
      <c r="M42" s="918"/>
      <c r="N42" s="920"/>
      <c r="O42" s="920">
        <f>O43+O44</f>
        <v>83000000000</v>
      </c>
      <c r="P42" s="920">
        <f t="shared" ref="P42:V42" si="21">P43+P44</f>
        <v>83000000000</v>
      </c>
      <c r="Q42" s="920">
        <f t="shared" si="21"/>
        <v>0</v>
      </c>
      <c r="R42" s="920">
        <f t="shared" si="21"/>
        <v>0</v>
      </c>
      <c r="S42" s="920">
        <f t="shared" si="21"/>
        <v>0</v>
      </c>
      <c r="T42" s="920">
        <f t="shared" si="21"/>
        <v>0</v>
      </c>
      <c r="U42" s="920">
        <f t="shared" si="21"/>
        <v>0</v>
      </c>
      <c r="V42" s="920">
        <f t="shared" si="21"/>
        <v>83000000000</v>
      </c>
      <c r="W42" s="922"/>
      <c r="X42" s="922"/>
      <c r="Y42" s="929"/>
      <c r="Z42" s="920">
        <f>Z43+Z44</f>
        <v>301091</v>
      </c>
      <c r="AA42" s="920">
        <f t="shared" ref="AA42:AJ42" si="22">AA43+AA44</f>
        <v>233546</v>
      </c>
      <c r="AB42" s="920">
        <f t="shared" si="22"/>
        <v>0</v>
      </c>
      <c r="AC42" s="920">
        <f t="shared" si="22"/>
        <v>83000</v>
      </c>
      <c r="AD42" s="920">
        <f t="shared" si="22"/>
        <v>0</v>
      </c>
      <c r="AE42" s="920">
        <f t="shared" si="22"/>
        <v>0</v>
      </c>
      <c r="AF42" s="920">
        <f t="shared" si="22"/>
        <v>83000</v>
      </c>
      <c r="AG42" s="920">
        <f t="shared" si="22"/>
        <v>150546</v>
      </c>
      <c r="AH42" s="920">
        <f t="shared" si="22"/>
        <v>0</v>
      </c>
      <c r="AI42" s="920">
        <f t="shared" si="22"/>
        <v>150546</v>
      </c>
      <c r="AJ42" s="920">
        <f t="shared" si="22"/>
        <v>150546</v>
      </c>
      <c r="AK42" s="920">
        <f>AK43+AK44</f>
        <v>0</v>
      </c>
      <c r="AL42" s="920"/>
      <c r="AM42" s="920"/>
      <c r="AN42" s="920"/>
      <c r="AO42" s="923">
        <f>AI42-AM42+AN42</f>
        <v>150546</v>
      </c>
      <c r="AP42" s="932"/>
    </row>
    <row r="43" spans="1:42" s="887" customFormat="1" ht="33">
      <c r="A43" s="918"/>
      <c r="B43" s="919"/>
      <c r="C43" s="904" t="s">
        <v>638</v>
      </c>
      <c r="D43" s="904"/>
      <c r="E43" s="918"/>
      <c r="F43" s="918"/>
      <c r="G43" s="927"/>
      <c r="H43" s="927"/>
      <c r="I43" s="927"/>
      <c r="J43" s="918"/>
      <c r="K43" s="918"/>
      <c r="L43" s="918"/>
      <c r="M43" s="918"/>
      <c r="N43" s="920"/>
      <c r="O43" s="920">
        <f>P43+Q43+R43</f>
        <v>1059000000</v>
      </c>
      <c r="P43" s="928">
        <v>1059000000</v>
      </c>
      <c r="Q43" s="928"/>
      <c r="R43" s="928"/>
      <c r="S43" s="928"/>
      <c r="T43" s="920"/>
      <c r="U43" s="920"/>
      <c r="V43" s="928">
        <f>O43-S43-T43-U43</f>
        <v>1059000000</v>
      </c>
      <c r="W43" s="922"/>
      <c r="X43" s="922"/>
      <c r="Y43" s="929"/>
      <c r="Z43" s="920">
        <v>1059</v>
      </c>
      <c r="AA43" s="920">
        <f>AB43+AF43+AG43</f>
        <v>1059</v>
      </c>
      <c r="AB43" s="920">
        <v>0</v>
      </c>
      <c r="AC43" s="920">
        <v>1059</v>
      </c>
      <c r="AD43" s="920"/>
      <c r="AE43" s="920"/>
      <c r="AF43" s="920">
        <f>AC43-AD43-AE43</f>
        <v>1059</v>
      </c>
      <c r="AG43" s="920"/>
      <c r="AH43" s="920"/>
      <c r="AI43" s="920">
        <f t="shared" si="15"/>
        <v>0</v>
      </c>
      <c r="AJ43" s="920"/>
      <c r="AK43" s="920"/>
      <c r="AL43" s="920"/>
      <c r="AM43" s="920"/>
      <c r="AN43" s="920"/>
      <c r="AO43" s="923">
        <f t="shared" si="5"/>
        <v>0</v>
      </c>
      <c r="AP43" s="932"/>
    </row>
    <row r="44" spans="1:42" s="887" customFormat="1" ht="33">
      <c r="A44" s="918"/>
      <c r="B44" s="919"/>
      <c r="C44" s="904" t="s">
        <v>618</v>
      </c>
      <c r="D44" s="904"/>
      <c r="E44" s="918"/>
      <c r="F44" s="918"/>
      <c r="G44" s="927"/>
      <c r="H44" s="927"/>
      <c r="I44" s="927"/>
      <c r="J44" s="918"/>
      <c r="K44" s="918"/>
      <c r="L44" s="918"/>
      <c r="M44" s="918"/>
      <c r="N44" s="920"/>
      <c r="O44" s="920">
        <f>P44+Q44+R44</f>
        <v>81941000000</v>
      </c>
      <c r="P44" s="928">
        <v>81941000000</v>
      </c>
      <c r="Q44" s="928"/>
      <c r="R44" s="928"/>
      <c r="S44" s="928"/>
      <c r="T44" s="920"/>
      <c r="U44" s="920"/>
      <c r="V44" s="928">
        <f>O44-S44-T44-U44</f>
        <v>81941000000</v>
      </c>
      <c r="W44" s="922"/>
      <c r="X44" s="922"/>
      <c r="Y44" s="929"/>
      <c r="Z44" s="920">
        <v>300032</v>
      </c>
      <c r="AA44" s="920">
        <f>AB44+AF44+AI44</f>
        <v>232487</v>
      </c>
      <c r="AB44" s="920">
        <v>0</v>
      </c>
      <c r="AC44" s="920">
        <v>81941</v>
      </c>
      <c r="AD44" s="920"/>
      <c r="AE44" s="920">
        <v>0</v>
      </c>
      <c r="AF44" s="920">
        <f>AC44-AD44-AE44</f>
        <v>81941</v>
      </c>
      <c r="AG44" s="920">
        <v>150546</v>
      </c>
      <c r="AH44" s="920"/>
      <c r="AI44" s="920">
        <f t="shared" si="15"/>
        <v>150546</v>
      </c>
      <c r="AJ44" s="931">
        <v>150546</v>
      </c>
      <c r="AK44" s="920"/>
      <c r="AL44" s="920"/>
      <c r="AM44" s="920"/>
      <c r="AN44" s="920"/>
      <c r="AO44" s="923">
        <f t="shared" si="5"/>
        <v>150546</v>
      </c>
      <c r="AP44" s="932"/>
    </row>
    <row r="45" spans="1:42" s="884" customFormat="1" ht="16.5">
      <c r="A45" s="902" t="s">
        <v>11</v>
      </c>
      <c r="B45" s="912" t="s">
        <v>572</v>
      </c>
      <c r="C45" s="913"/>
      <c r="D45" s="913"/>
      <c r="E45" s="902"/>
      <c r="F45" s="902"/>
      <c r="G45" s="924"/>
      <c r="H45" s="924"/>
      <c r="I45" s="924"/>
      <c r="J45" s="902"/>
      <c r="K45" s="902"/>
      <c r="L45" s="902"/>
      <c r="M45" s="902"/>
      <c r="N45" s="911"/>
      <c r="O45" s="911"/>
      <c r="P45" s="933"/>
      <c r="Q45" s="933"/>
      <c r="R45" s="933"/>
      <c r="S45" s="933"/>
      <c r="T45" s="911"/>
      <c r="U45" s="911"/>
      <c r="V45" s="933"/>
      <c r="W45" s="909"/>
      <c r="X45" s="909"/>
      <c r="Y45" s="926"/>
      <c r="Z45" s="911" t="e">
        <f>+Z46+Z47+Z48</f>
        <v>#REF!</v>
      </c>
      <c r="AA45" s="911">
        <f t="shared" ref="AA45:AF45" si="23">+AA46+AA47+AA48</f>
        <v>53698</v>
      </c>
      <c r="AB45" s="911">
        <f t="shared" si="23"/>
        <v>6000</v>
      </c>
      <c r="AC45" s="911">
        <f t="shared" si="23"/>
        <v>43500</v>
      </c>
      <c r="AD45" s="911">
        <f t="shared" si="23"/>
        <v>0</v>
      </c>
      <c r="AE45" s="911">
        <f t="shared" si="23"/>
        <v>0</v>
      </c>
      <c r="AF45" s="911">
        <f t="shared" si="23"/>
        <v>43500</v>
      </c>
      <c r="AG45" s="911">
        <f>AG47+AG48+AG49+AG50</f>
        <v>50187</v>
      </c>
      <c r="AH45" s="911">
        <f t="shared" ref="AH45:AO45" si="24">AH47+AH48+AH49+AH50</f>
        <v>0</v>
      </c>
      <c r="AI45" s="911">
        <f t="shared" si="24"/>
        <v>50187</v>
      </c>
      <c r="AJ45" s="911">
        <f t="shared" si="24"/>
        <v>47565.7</v>
      </c>
      <c r="AK45" s="911">
        <f t="shared" si="24"/>
        <v>2621.3000000000002</v>
      </c>
      <c r="AL45" s="911">
        <f t="shared" si="24"/>
        <v>0</v>
      </c>
      <c r="AM45" s="911">
        <f>AM47+AM48+AM49+AM50</f>
        <v>2621.3000000000002</v>
      </c>
      <c r="AN45" s="911">
        <f t="shared" si="24"/>
        <v>0</v>
      </c>
      <c r="AO45" s="911">
        <f t="shared" si="24"/>
        <v>47565.7</v>
      </c>
      <c r="AP45" s="935"/>
    </row>
    <row r="46" spans="1:42" s="880" customFormat="1" ht="25.5" customHeight="1">
      <c r="A46" s="918" t="s">
        <v>633</v>
      </c>
      <c r="B46" s="919" t="s">
        <v>659</v>
      </c>
      <c r="C46" s="904"/>
      <c r="D46" s="904" t="s">
        <v>660</v>
      </c>
      <c r="E46" s="918"/>
      <c r="F46" s="918"/>
      <c r="G46" s="927"/>
      <c r="H46" s="927"/>
      <c r="I46" s="927"/>
      <c r="J46" s="918"/>
      <c r="K46" s="918"/>
      <c r="L46" s="918"/>
      <c r="M46" s="918"/>
      <c r="N46" s="920"/>
      <c r="O46" s="920">
        <f>P46+Q46+R46</f>
        <v>11300000000</v>
      </c>
      <c r="P46" s="928">
        <v>11300000000</v>
      </c>
      <c r="Q46" s="928"/>
      <c r="R46" s="928"/>
      <c r="S46" s="928">
        <v>11300000000</v>
      </c>
      <c r="T46" s="920"/>
      <c r="U46" s="920"/>
      <c r="V46" s="928">
        <f>P46-S46-T46-U46</f>
        <v>0</v>
      </c>
      <c r="W46" s="922"/>
      <c r="X46" s="922"/>
      <c r="Y46" s="929"/>
      <c r="Z46" s="920" t="e">
        <f>+#REF!/1000000</f>
        <v>#REF!</v>
      </c>
      <c r="AA46" s="920">
        <f>AB46+AF46+AG46</f>
        <v>17300</v>
      </c>
      <c r="AB46" s="920">
        <v>6000</v>
      </c>
      <c r="AC46" s="920">
        <v>11300</v>
      </c>
      <c r="AD46" s="920"/>
      <c r="AE46" s="920"/>
      <c r="AF46" s="920">
        <f>AC46-AD46-AE46</f>
        <v>11300</v>
      </c>
      <c r="AG46" s="920"/>
      <c r="AH46" s="920"/>
      <c r="AI46" s="920">
        <f t="shared" si="15"/>
        <v>0</v>
      </c>
      <c r="AJ46" s="920"/>
      <c r="AK46" s="920"/>
      <c r="AL46" s="920"/>
      <c r="AM46" s="920"/>
      <c r="AN46" s="920"/>
      <c r="AO46" s="900">
        <f t="shared" si="5"/>
        <v>0</v>
      </c>
      <c r="AP46" s="932"/>
    </row>
    <row r="47" spans="1:42" s="880" customFormat="1" ht="26.25" customHeight="1">
      <c r="A47" s="918" t="s">
        <v>633</v>
      </c>
      <c r="B47" s="919" t="s">
        <v>661</v>
      </c>
      <c r="C47" s="904" t="s">
        <v>662</v>
      </c>
      <c r="D47" s="904" t="s">
        <v>663</v>
      </c>
      <c r="E47" s="918">
        <v>1020642</v>
      </c>
      <c r="F47" s="927" t="s">
        <v>620</v>
      </c>
      <c r="G47" s="927">
        <v>483</v>
      </c>
      <c r="H47" s="927">
        <v>100</v>
      </c>
      <c r="I47" s="927">
        <v>103</v>
      </c>
      <c r="J47" s="918"/>
      <c r="K47" s="918"/>
      <c r="L47" s="918"/>
      <c r="M47" s="918"/>
      <c r="N47" s="920"/>
      <c r="O47" s="920">
        <f>P47+Q47+R47</f>
        <v>7200000000</v>
      </c>
      <c r="P47" s="928">
        <v>7200000000</v>
      </c>
      <c r="Q47" s="928"/>
      <c r="R47" s="928"/>
      <c r="S47" s="928">
        <v>7200000000</v>
      </c>
      <c r="T47" s="920"/>
      <c r="U47" s="920"/>
      <c r="V47" s="928">
        <f>P47-S47-T47-U47</f>
        <v>0</v>
      </c>
      <c r="W47" s="922" t="s">
        <v>664</v>
      </c>
      <c r="X47" s="922" t="s">
        <v>665</v>
      </c>
      <c r="Y47" s="929"/>
      <c r="Z47" s="920" t="e">
        <f>+#REF!/1000000</f>
        <v>#REF!</v>
      </c>
      <c r="AA47" s="920">
        <f>AB47+AF47+AI47</f>
        <v>7998</v>
      </c>
      <c r="AB47" s="920"/>
      <c r="AC47" s="920">
        <v>7200</v>
      </c>
      <c r="AD47" s="920"/>
      <c r="AE47" s="920"/>
      <c r="AF47" s="920">
        <f>AC47-AD47-AE47</f>
        <v>7200</v>
      </c>
      <c r="AG47" s="920">
        <v>798</v>
      </c>
      <c r="AH47" s="920"/>
      <c r="AI47" s="920">
        <f t="shared" si="15"/>
        <v>798</v>
      </c>
      <c r="AJ47" s="920">
        <v>625</v>
      </c>
      <c r="AK47" s="920">
        <f>AI47-AJ47</f>
        <v>173</v>
      </c>
      <c r="AL47" s="920"/>
      <c r="AM47" s="920">
        <v>173</v>
      </c>
      <c r="AN47" s="920"/>
      <c r="AO47" s="923">
        <f t="shared" si="5"/>
        <v>625</v>
      </c>
      <c r="AP47" s="930"/>
    </row>
    <row r="48" spans="1:42" s="880" customFormat="1" ht="33">
      <c r="A48" s="918" t="s">
        <v>633</v>
      </c>
      <c r="B48" s="919" t="s">
        <v>666</v>
      </c>
      <c r="C48" s="904" t="s">
        <v>638</v>
      </c>
      <c r="D48" s="904" t="s">
        <v>667</v>
      </c>
      <c r="E48" s="918"/>
      <c r="F48" s="927"/>
      <c r="G48" s="927"/>
      <c r="H48" s="927"/>
      <c r="I48" s="927"/>
      <c r="J48" s="918"/>
      <c r="K48" s="918"/>
      <c r="L48" s="918"/>
      <c r="M48" s="918"/>
      <c r="N48" s="920"/>
      <c r="O48" s="920"/>
      <c r="P48" s="928"/>
      <c r="Q48" s="928"/>
      <c r="R48" s="928"/>
      <c r="S48" s="928"/>
      <c r="T48" s="920"/>
      <c r="U48" s="920"/>
      <c r="V48" s="928"/>
      <c r="W48" s="922"/>
      <c r="X48" s="922"/>
      <c r="Y48" s="929"/>
      <c r="Z48" s="920">
        <v>28400</v>
      </c>
      <c r="AA48" s="920">
        <f>AB48+AF48+AG48</f>
        <v>28400</v>
      </c>
      <c r="AB48" s="920"/>
      <c r="AC48" s="920">
        <v>25000</v>
      </c>
      <c r="AD48" s="920"/>
      <c r="AE48" s="920"/>
      <c r="AF48" s="920">
        <f>AC48-AD48-AE48</f>
        <v>25000</v>
      </c>
      <c r="AG48" s="920">
        <v>3400</v>
      </c>
      <c r="AH48" s="920"/>
      <c r="AI48" s="920">
        <f t="shared" si="15"/>
        <v>3400</v>
      </c>
      <c r="AJ48" s="920">
        <v>3400</v>
      </c>
      <c r="AK48" s="920">
        <f>AI48-AJ48</f>
        <v>0</v>
      </c>
      <c r="AL48" s="920"/>
      <c r="AM48" s="920">
        <v>0</v>
      </c>
      <c r="AN48" s="920"/>
      <c r="AO48" s="923">
        <f t="shared" si="5"/>
        <v>3400</v>
      </c>
      <c r="AP48" s="932"/>
    </row>
    <row r="49" spans="1:42" s="880" customFormat="1" ht="33">
      <c r="A49" s="918" t="s">
        <v>633</v>
      </c>
      <c r="B49" s="919" t="s">
        <v>668</v>
      </c>
      <c r="C49" s="904" t="s">
        <v>669</v>
      </c>
      <c r="D49" s="904" t="s">
        <v>670</v>
      </c>
      <c r="E49" s="918"/>
      <c r="F49" s="927"/>
      <c r="G49" s="927"/>
      <c r="H49" s="927"/>
      <c r="I49" s="927"/>
      <c r="J49" s="918"/>
      <c r="K49" s="918"/>
      <c r="L49" s="918"/>
      <c r="M49" s="918"/>
      <c r="N49" s="920"/>
      <c r="O49" s="920"/>
      <c r="P49" s="928"/>
      <c r="Q49" s="928"/>
      <c r="R49" s="928"/>
      <c r="S49" s="928"/>
      <c r="T49" s="920"/>
      <c r="U49" s="920"/>
      <c r="V49" s="928"/>
      <c r="W49" s="922"/>
      <c r="X49" s="922"/>
      <c r="Y49" s="929"/>
      <c r="Z49" s="920"/>
      <c r="AA49" s="920">
        <f>AB49+AF49+AG49</f>
        <v>8161</v>
      </c>
      <c r="AB49" s="920"/>
      <c r="AC49" s="920"/>
      <c r="AD49" s="920"/>
      <c r="AE49" s="920"/>
      <c r="AF49" s="920"/>
      <c r="AG49" s="920">
        <v>8161</v>
      </c>
      <c r="AH49" s="920"/>
      <c r="AI49" s="920">
        <f t="shared" si="15"/>
        <v>8161</v>
      </c>
      <c r="AJ49" s="920">
        <f>AI49*0.7</f>
        <v>5712.7</v>
      </c>
      <c r="AK49" s="920">
        <f>AI49-AJ49</f>
        <v>2448.3000000000002</v>
      </c>
      <c r="AL49" s="920"/>
      <c r="AM49" s="920">
        <v>2448.3000000000002</v>
      </c>
      <c r="AN49" s="920"/>
      <c r="AO49" s="923">
        <f t="shared" si="5"/>
        <v>5712.7</v>
      </c>
      <c r="AP49" s="930"/>
    </row>
    <row r="50" spans="1:42" s="880" customFormat="1" ht="33">
      <c r="A50" s="918" t="s">
        <v>633</v>
      </c>
      <c r="B50" s="919" t="s">
        <v>671</v>
      </c>
      <c r="C50" s="904" t="s">
        <v>672</v>
      </c>
      <c r="D50" s="904" t="s">
        <v>673</v>
      </c>
      <c r="E50" s="918"/>
      <c r="F50" s="927"/>
      <c r="G50" s="927"/>
      <c r="H50" s="927"/>
      <c r="I50" s="927"/>
      <c r="J50" s="918"/>
      <c r="K50" s="918"/>
      <c r="L50" s="918"/>
      <c r="M50" s="918"/>
      <c r="N50" s="920"/>
      <c r="O50" s="920"/>
      <c r="P50" s="928"/>
      <c r="Q50" s="928"/>
      <c r="R50" s="928"/>
      <c r="S50" s="928"/>
      <c r="T50" s="920"/>
      <c r="U50" s="920"/>
      <c r="V50" s="928"/>
      <c r="W50" s="922"/>
      <c r="X50" s="922"/>
      <c r="Y50" s="929"/>
      <c r="Z50" s="920"/>
      <c r="AA50" s="920">
        <f>AB50+AF50+AG50</f>
        <v>37828</v>
      </c>
      <c r="AB50" s="920"/>
      <c r="AC50" s="920"/>
      <c r="AD50" s="920"/>
      <c r="AE50" s="920"/>
      <c r="AF50" s="920"/>
      <c r="AG50" s="920">
        <v>37828</v>
      </c>
      <c r="AH50" s="920"/>
      <c r="AI50" s="920">
        <f>AG50-AH50</f>
        <v>37828</v>
      </c>
      <c r="AJ50" s="920">
        <v>37828</v>
      </c>
      <c r="AK50" s="920">
        <f>AI50-AJ50</f>
        <v>0</v>
      </c>
      <c r="AL50" s="920"/>
      <c r="AM50" s="920"/>
      <c r="AN50" s="920"/>
      <c r="AO50" s="923">
        <f t="shared" si="5"/>
        <v>37828</v>
      </c>
      <c r="AP50" s="932"/>
    </row>
    <row r="51" spans="1:42" s="884" customFormat="1" ht="16.5">
      <c r="A51" s="902">
        <v>2</v>
      </c>
      <c r="B51" s="912" t="s">
        <v>630</v>
      </c>
      <c r="C51" s="913"/>
      <c r="D51" s="913"/>
      <c r="E51" s="902"/>
      <c r="F51" s="924"/>
      <c r="G51" s="924"/>
      <c r="H51" s="924"/>
      <c r="I51" s="924"/>
      <c r="J51" s="902"/>
      <c r="K51" s="902"/>
      <c r="L51" s="902"/>
      <c r="M51" s="902"/>
      <c r="N51" s="911"/>
      <c r="O51" s="911"/>
      <c r="P51" s="933"/>
      <c r="Q51" s="933"/>
      <c r="R51" s="933"/>
      <c r="S51" s="933"/>
      <c r="T51" s="911"/>
      <c r="U51" s="911"/>
      <c r="V51" s="933"/>
      <c r="W51" s="909"/>
      <c r="X51" s="909"/>
      <c r="Y51" s="926"/>
      <c r="Z51" s="911"/>
      <c r="AA51" s="911">
        <f>SUM(AB51:AG51)</f>
        <v>484338</v>
      </c>
      <c r="AB51" s="911"/>
      <c r="AC51" s="911"/>
      <c r="AD51" s="911"/>
      <c r="AE51" s="911"/>
      <c r="AF51" s="911"/>
      <c r="AG51" s="911">
        <v>484338</v>
      </c>
      <c r="AH51" s="911">
        <v>160000</v>
      </c>
      <c r="AI51" s="911">
        <v>324338</v>
      </c>
      <c r="AJ51" s="911">
        <f t="shared" ref="AJ51:AO51" si="25">SUM(AJ52:AJ54)</f>
        <v>5077</v>
      </c>
      <c r="AK51" s="911">
        <f t="shared" si="25"/>
        <v>-5077</v>
      </c>
      <c r="AL51" s="911">
        <f>SUM(AL52:AL54)</f>
        <v>5077</v>
      </c>
      <c r="AM51" s="911">
        <f>SUM(AM52:AM54)</f>
        <v>319261</v>
      </c>
      <c r="AN51" s="911">
        <f t="shared" si="25"/>
        <v>0</v>
      </c>
      <c r="AO51" s="911">
        <f t="shared" si="25"/>
        <v>5077</v>
      </c>
      <c r="AP51" s="934"/>
    </row>
    <row r="52" spans="1:42" s="887" customFormat="1" ht="33">
      <c r="A52" s="918" t="s">
        <v>633</v>
      </c>
      <c r="B52" s="919" t="s">
        <v>651</v>
      </c>
      <c r="C52" s="904" t="s">
        <v>674</v>
      </c>
      <c r="D52" s="904"/>
      <c r="E52" s="918"/>
      <c r="F52" s="918"/>
      <c r="G52" s="927"/>
      <c r="H52" s="927"/>
      <c r="I52" s="927"/>
      <c r="J52" s="918"/>
      <c r="K52" s="918"/>
      <c r="L52" s="918"/>
      <c r="M52" s="918"/>
      <c r="N52" s="920"/>
      <c r="O52" s="920"/>
      <c r="P52" s="928"/>
      <c r="Q52" s="928"/>
      <c r="R52" s="928"/>
      <c r="S52" s="928"/>
      <c r="T52" s="920"/>
      <c r="U52" s="920"/>
      <c r="V52" s="928"/>
      <c r="W52" s="922"/>
      <c r="X52" s="922"/>
      <c r="Y52" s="929"/>
      <c r="Z52" s="920"/>
      <c r="AA52" s="920"/>
      <c r="AB52" s="920"/>
      <c r="AC52" s="920"/>
      <c r="AD52" s="920"/>
      <c r="AE52" s="920"/>
      <c r="AF52" s="920"/>
      <c r="AG52" s="920"/>
      <c r="AH52" s="920"/>
      <c r="AI52" s="920"/>
      <c r="AJ52" s="920">
        <v>3829</v>
      </c>
      <c r="AK52" s="920">
        <f>AI52-AJ52</f>
        <v>-3829</v>
      </c>
      <c r="AL52" s="920">
        <v>3829</v>
      </c>
      <c r="AM52" s="920"/>
      <c r="AN52" s="920"/>
      <c r="AO52" s="923">
        <f>AL52</f>
        <v>3829</v>
      </c>
      <c r="AP52" s="930"/>
    </row>
    <row r="53" spans="1:42" s="880" customFormat="1" ht="16.5">
      <c r="A53" s="918" t="s">
        <v>633</v>
      </c>
      <c r="B53" s="919" t="s">
        <v>675</v>
      </c>
      <c r="C53" s="904" t="s">
        <v>496</v>
      </c>
      <c r="D53" s="904"/>
      <c r="E53" s="918"/>
      <c r="F53" s="927"/>
      <c r="G53" s="927"/>
      <c r="H53" s="927"/>
      <c r="I53" s="927"/>
      <c r="J53" s="918"/>
      <c r="K53" s="918"/>
      <c r="L53" s="918"/>
      <c r="M53" s="918"/>
      <c r="N53" s="920"/>
      <c r="O53" s="920"/>
      <c r="P53" s="928"/>
      <c r="Q53" s="928"/>
      <c r="R53" s="928"/>
      <c r="S53" s="928"/>
      <c r="T53" s="920"/>
      <c r="U53" s="920"/>
      <c r="V53" s="928"/>
      <c r="W53" s="922"/>
      <c r="X53" s="922"/>
      <c r="Y53" s="929"/>
      <c r="Z53" s="920"/>
      <c r="AA53" s="920"/>
      <c r="AB53" s="920"/>
      <c r="AC53" s="920"/>
      <c r="AD53" s="920"/>
      <c r="AE53" s="920"/>
      <c r="AF53" s="920"/>
      <c r="AG53" s="920"/>
      <c r="AH53" s="920"/>
      <c r="AI53" s="920"/>
      <c r="AJ53" s="920">
        <v>1248</v>
      </c>
      <c r="AK53" s="920">
        <f>AI53-AJ53</f>
        <v>-1248</v>
      </c>
      <c r="AL53" s="920">
        <v>1248</v>
      </c>
      <c r="AM53" s="920"/>
      <c r="AN53" s="920"/>
      <c r="AO53" s="923">
        <f>AL53</f>
        <v>1248</v>
      </c>
      <c r="AP53" s="930"/>
    </row>
    <row r="54" spans="1:42" s="880" customFormat="1" ht="16.5">
      <c r="A54" s="918" t="s">
        <v>633</v>
      </c>
      <c r="B54" s="919" t="s">
        <v>676</v>
      </c>
      <c r="C54" s="904"/>
      <c r="D54" s="904"/>
      <c r="E54" s="918"/>
      <c r="F54" s="927"/>
      <c r="G54" s="927"/>
      <c r="H54" s="927"/>
      <c r="I54" s="927"/>
      <c r="J54" s="918"/>
      <c r="K54" s="918"/>
      <c r="L54" s="918"/>
      <c r="M54" s="918"/>
      <c r="N54" s="920"/>
      <c r="O54" s="920"/>
      <c r="P54" s="928"/>
      <c r="Q54" s="928"/>
      <c r="R54" s="928"/>
      <c r="S54" s="928"/>
      <c r="T54" s="920"/>
      <c r="U54" s="920"/>
      <c r="V54" s="928"/>
      <c r="W54" s="922"/>
      <c r="X54" s="922"/>
      <c r="Y54" s="929"/>
      <c r="Z54" s="920"/>
      <c r="AA54" s="920"/>
      <c r="AB54" s="920"/>
      <c r="AC54" s="920"/>
      <c r="AD54" s="920"/>
      <c r="AE54" s="920"/>
      <c r="AF54" s="920"/>
      <c r="AG54" s="920"/>
      <c r="AH54" s="920"/>
      <c r="AI54" s="920"/>
      <c r="AJ54" s="920"/>
      <c r="AK54" s="932"/>
      <c r="AL54" s="920"/>
      <c r="AM54" s="920">
        <f>AI51-AL51</f>
        <v>319261</v>
      </c>
      <c r="AN54" s="920"/>
      <c r="AO54" s="923"/>
      <c r="AP54" s="930"/>
    </row>
    <row r="55" spans="1:42" s="884" customFormat="1" ht="16.5">
      <c r="A55" s="902" t="s">
        <v>110</v>
      </c>
      <c r="B55" s="912" t="s">
        <v>677</v>
      </c>
      <c r="C55" s="913"/>
      <c r="D55" s="913"/>
      <c r="E55" s="902"/>
      <c r="F55" s="902"/>
      <c r="G55" s="924"/>
      <c r="H55" s="924"/>
      <c r="I55" s="902"/>
      <c r="J55" s="902"/>
      <c r="K55" s="902"/>
      <c r="L55" s="902"/>
      <c r="M55" s="902"/>
      <c r="N55" s="911"/>
      <c r="O55" s="911"/>
      <c r="P55" s="911"/>
      <c r="Q55" s="911"/>
      <c r="R55" s="911"/>
      <c r="S55" s="911"/>
      <c r="T55" s="911"/>
      <c r="U55" s="911"/>
      <c r="V55" s="911"/>
      <c r="W55" s="909"/>
      <c r="X55" s="909"/>
      <c r="Y55" s="926"/>
      <c r="Z55" s="911">
        <f t="shared" ref="Z55:AG55" si="26">+Z56+Z59+Z60</f>
        <v>488372</v>
      </c>
      <c r="AA55" s="911">
        <f t="shared" si="26"/>
        <v>365597</v>
      </c>
      <c r="AB55" s="911">
        <f t="shared" si="26"/>
        <v>490.17399999999998</v>
      </c>
      <c r="AC55" s="911">
        <f t="shared" si="26"/>
        <v>73106.826000000001</v>
      </c>
      <c r="AD55" s="911">
        <f t="shared" si="26"/>
        <v>0</v>
      </c>
      <c r="AE55" s="911">
        <f t="shared" si="26"/>
        <v>68000</v>
      </c>
      <c r="AF55" s="911">
        <f t="shared" si="26"/>
        <v>5106.826</v>
      </c>
      <c r="AG55" s="911">
        <f t="shared" si="26"/>
        <v>360000</v>
      </c>
      <c r="AH55" s="911"/>
      <c r="AI55" s="911">
        <f>+AI56+AI59+AI60</f>
        <v>360000</v>
      </c>
      <c r="AJ55" s="911">
        <f>+AJ56+AJ59+AJ60</f>
        <v>150000.481</v>
      </c>
      <c r="AK55" s="911">
        <f>+AK56+AK59+AK60</f>
        <v>209999.519</v>
      </c>
      <c r="AL55" s="911"/>
      <c r="AM55" s="911">
        <f>+AM56+AM59+AM60</f>
        <v>209999.519</v>
      </c>
      <c r="AN55" s="911"/>
      <c r="AO55" s="900">
        <f t="shared" si="5"/>
        <v>150000.481</v>
      </c>
      <c r="AP55" s="937"/>
    </row>
    <row r="56" spans="1:42" s="889" customFormat="1" ht="33">
      <c r="A56" s="918">
        <v>1</v>
      </c>
      <c r="B56" s="919" t="s">
        <v>678</v>
      </c>
      <c r="C56" s="904" t="s">
        <v>618</v>
      </c>
      <c r="D56" s="904" t="s">
        <v>679</v>
      </c>
      <c r="E56" s="918"/>
      <c r="F56" s="927"/>
      <c r="G56" s="927"/>
      <c r="H56" s="927"/>
      <c r="I56" s="927"/>
      <c r="J56" s="918"/>
      <c r="K56" s="918"/>
      <c r="L56" s="918"/>
      <c r="M56" s="918"/>
      <c r="N56" s="920"/>
      <c r="O56" s="920"/>
      <c r="P56" s="928"/>
      <c r="Q56" s="928"/>
      <c r="R56" s="928"/>
      <c r="S56" s="928"/>
      <c r="T56" s="920"/>
      <c r="U56" s="920"/>
      <c r="V56" s="928"/>
      <c r="W56" s="922"/>
      <c r="X56" s="922"/>
      <c r="Y56" s="929"/>
      <c r="Z56" s="920">
        <v>480697</v>
      </c>
      <c r="AA56" s="920">
        <f t="shared" ref="AA56:AM56" si="27">+AA57+AA58</f>
        <v>222527</v>
      </c>
      <c r="AB56" s="920">
        <f t="shared" si="27"/>
        <v>490.17399999999998</v>
      </c>
      <c r="AC56" s="920">
        <f t="shared" si="27"/>
        <v>70036.826000000001</v>
      </c>
      <c r="AD56" s="920"/>
      <c r="AE56" s="920">
        <f t="shared" si="27"/>
        <v>68000</v>
      </c>
      <c r="AF56" s="920">
        <f t="shared" si="27"/>
        <v>2036.826</v>
      </c>
      <c r="AG56" s="920">
        <f>+AG57+AG58</f>
        <v>220000</v>
      </c>
      <c r="AH56" s="920">
        <f t="shared" si="27"/>
        <v>0</v>
      </c>
      <c r="AI56" s="920">
        <f t="shared" si="27"/>
        <v>220000</v>
      </c>
      <c r="AJ56" s="920">
        <f t="shared" si="27"/>
        <v>70000</v>
      </c>
      <c r="AK56" s="920">
        <f t="shared" si="27"/>
        <v>150000</v>
      </c>
      <c r="AL56" s="920"/>
      <c r="AM56" s="920">
        <f t="shared" si="27"/>
        <v>150000</v>
      </c>
      <c r="AN56" s="920"/>
      <c r="AO56" s="923">
        <f t="shared" si="5"/>
        <v>70000</v>
      </c>
      <c r="AP56" s="930"/>
    </row>
    <row r="57" spans="1:42" s="880" customFormat="1" ht="26.25" hidden="1" customHeight="1">
      <c r="A57" s="918"/>
      <c r="B57" s="919"/>
      <c r="C57" s="904" t="s">
        <v>648</v>
      </c>
      <c r="D57" s="904"/>
      <c r="E57" s="918"/>
      <c r="F57" s="927"/>
      <c r="G57" s="927"/>
      <c r="H57" s="927"/>
      <c r="I57" s="927"/>
      <c r="J57" s="918"/>
      <c r="K57" s="918"/>
      <c r="L57" s="918"/>
      <c r="M57" s="918"/>
      <c r="N57" s="920"/>
      <c r="O57" s="920"/>
      <c r="P57" s="928"/>
      <c r="Q57" s="928"/>
      <c r="R57" s="928"/>
      <c r="S57" s="928"/>
      <c r="T57" s="920"/>
      <c r="U57" s="920"/>
      <c r="V57" s="928"/>
      <c r="W57" s="922"/>
      <c r="X57" s="922"/>
      <c r="Y57" s="929"/>
      <c r="Z57" s="920">
        <v>527</v>
      </c>
      <c r="AA57" s="920">
        <f>AB57+AF57+AI57</f>
        <v>527</v>
      </c>
      <c r="AB57" s="920">
        <v>490.17399999999998</v>
      </c>
      <c r="AC57" s="920">
        <v>36.826000000000001</v>
      </c>
      <c r="AD57" s="920"/>
      <c r="AE57" s="920"/>
      <c r="AF57" s="920">
        <f>AC57-AD57-AE57</f>
        <v>36.826000000000001</v>
      </c>
      <c r="AG57" s="920"/>
      <c r="AH57" s="920"/>
      <c r="AI57" s="920">
        <f>AG57-AH57</f>
        <v>0</v>
      </c>
      <c r="AJ57" s="920"/>
      <c r="AK57" s="920"/>
      <c r="AL57" s="920"/>
      <c r="AM57" s="920"/>
      <c r="AN57" s="920"/>
      <c r="AO57" s="900">
        <f t="shared" si="5"/>
        <v>0</v>
      </c>
      <c r="AP57" s="937"/>
    </row>
    <row r="58" spans="1:42" s="880" customFormat="1" ht="33" hidden="1">
      <c r="A58" s="918"/>
      <c r="B58" s="919"/>
      <c r="C58" s="904" t="s">
        <v>618</v>
      </c>
      <c r="D58" s="904"/>
      <c r="E58" s="918"/>
      <c r="F58" s="927"/>
      <c r="G58" s="927"/>
      <c r="H58" s="927"/>
      <c r="I58" s="927"/>
      <c r="J58" s="918"/>
      <c r="K58" s="918"/>
      <c r="L58" s="918"/>
      <c r="M58" s="918"/>
      <c r="N58" s="920"/>
      <c r="O58" s="920"/>
      <c r="P58" s="928"/>
      <c r="Q58" s="928"/>
      <c r="R58" s="928"/>
      <c r="S58" s="928"/>
      <c r="T58" s="920"/>
      <c r="U58" s="920"/>
      <c r="V58" s="928"/>
      <c r="W58" s="922"/>
      <c r="X58" s="922"/>
      <c r="Y58" s="929"/>
      <c r="Z58" s="920">
        <f>+Z56-Z57</f>
        <v>480170</v>
      </c>
      <c r="AA58" s="920">
        <f>AB58+AF58+AI58</f>
        <v>222000</v>
      </c>
      <c r="AB58" s="920">
        <v>0</v>
      </c>
      <c r="AC58" s="920">
        <v>70000</v>
      </c>
      <c r="AD58" s="920"/>
      <c r="AE58" s="920">
        <v>68000</v>
      </c>
      <c r="AF58" s="920">
        <f>AC58-AD58-AE58</f>
        <v>2000</v>
      </c>
      <c r="AG58" s="920">
        <v>220000</v>
      </c>
      <c r="AH58" s="920"/>
      <c r="AI58" s="920">
        <f>AG58-AH58</f>
        <v>220000</v>
      </c>
      <c r="AJ58" s="931">
        <v>70000</v>
      </c>
      <c r="AK58" s="920">
        <f>AI58-AJ58</f>
        <v>150000</v>
      </c>
      <c r="AL58" s="920"/>
      <c r="AM58" s="920">
        <v>150000</v>
      </c>
      <c r="AN58" s="920"/>
      <c r="AO58" s="900">
        <f t="shared" si="5"/>
        <v>70000</v>
      </c>
      <c r="AP58" s="930"/>
    </row>
    <row r="59" spans="1:42" s="889" customFormat="1" ht="33">
      <c r="A59" s="918">
        <v>2</v>
      </c>
      <c r="B59" s="919" t="s">
        <v>680</v>
      </c>
      <c r="C59" s="904" t="s">
        <v>648</v>
      </c>
      <c r="D59" s="904" t="s">
        <v>681</v>
      </c>
      <c r="E59" s="918"/>
      <c r="F59" s="927"/>
      <c r="G59" s="927"/>
      <c r="H59" s="927"/>
      <c r="I59" s="927"/>
      <c r="J59" s="918"/>
      <c r="K59" s="918"/>
      <c r="L59" s="918"/>
      <c r="M59" s="918"/>
      <c r="N59" s="920"/>
      <c r="O59" s="920"/>
      <c r="P59" s="928"/>
      <c r="Q59" s="928"/>
      <c r="R59" s="928"/>
      <c r="S59" s="928"/>
      <c r="T59" s="920"/>
      <c r="U59" s="920"/>
      <c r="V59" s="928"/>
      <c r="W59" s="922"/>
      <c r="X59" s="922"/>
      <c r="Y59" s="929"/>
      <c r="Z59" s="920">
        <v>7675</v>
      </c>
      <c r="AA59" s="920">
        <f>AB59+AF59+AI59</f>
        <v>7675</v>
      </c>
      <c r="AB59" s="920">
        <v>0</v>
      </c>
      <c r="AC59" s="920">
        <v>3070</v>
      </c>
      <c r="AD59" s="920"/>
      <c r="AE59" s="920">
        <v>0</v>
      </c>
      <c r="AF59" s="920">
        <v>3070</v>
      </c>
      <c r="AG59" s="920">
        <v>4605</v>
      </c>
      <c r="AH59" s="920"/>
      <c r="AI59" s="920">
        <f>AG59-AH59</f>
        <v>4605</v>
      </c>
      <c r="AJ59" s="920">
        <v>4605</v>
      </c>
      <c r="AK59" s="920">
        <f>AI59-AJ59</f>
        <v>0</v>
      </c>
      <c r="AL59" s="920"/>
      <c r="AM59" s="920"/>
      <c r="AN59" s="920"/>
      <c r="AO59" s="923">
        <f t="shared" si="5"/>
        <v>4605</v>
      </c>
      <c r="AP59" s="937"/>
    </row>
    <row r="60" spans="1:42" s="880" customFormat="1" ht="16.5">
      <c r="A60" s="918">
        <v>3</v>
      </c>
      <c r="B60" s="919" t="s">
        <v>682</v>
      </c>
      <c r="C60" s="904"/>
      <c r="D60" s="904"/>
      <c r="E60" s="918"/>
      <c r="F60" s="927"/>
      <c r="G60" s="927"/>
      <c r="H60" s="927"/>
      <c r="I60" s="927"/>
      <c r="J60" s="918"/>
      <c r="K60" s="918"/>
      <c r="L60" s="918"/>
      <c r="M60" s="918"/>
      <c r="N60" s="920"/>
      <c r="O60" s="920"/>
      <c r="P60" s="928"/>
      <c r="Q60" s="928"/>
      <c r="R60" s="928"/>
      <c r="S60" s="928"/>
      <c r="T60" s="920"/>
      <c r="U60" s="920"/>
      <c r="V60" s="928"/>
      <c r="W60" s="922"/>
      <c r="X60" s="922"/>
      <c r="Y60" s="929"/>
      <c r="Z60" s="920"/>
      <c r="AA60" s="920">
        <f>SUM(AB60:AG60)</f>
        <v>135395</v>
      </c>
      <c r="AB60" s="920"/>
      <c r="AC60" s="920"/>
      <c r="AD60" s="920"/>
      <c r="AE60" s="920"/>
      <c r="AF60" s="920"/>
      <c r="AG60" s="920">
        <f>360000-AG56-AG59</f>
        <v>135395</v>
      </c>
      <c r="AH60" s="920"/>
      <c r="AI60" s="920">
        <f>AG60-AH60</f>
        <v>135395</v>
      </c>
      <c r="AJ60" s="920">
        <f>SUM(AJ61:AJ64)</f>
        <v>75395.481</v>
      </c>
      <c r="AK60" s="920">
        <f>AI60-AJ60</f>
        <v>59999.519</v>
      </c>
      <c r="AL60" s="920"/>
      <c r="AM60" s="920">
        <f>AK60</f>
        <v>59999.519</v>
      </c>
      <c r="AN60" s="920">
        <v>0</v>
      </c>
      <c r="AO60" s="923">
        <f t="shared" si="5"/>
        <v>75395.481</v>
      </c>
      <c r="AP60" s="938"/>
    </row>
    <row r="61" spans="1:42" s="880" customFormat="1" ht="16.5">
      <c r="A61" s="918" t="s">
        <v>633</v>
      </c>
      <c r="B61" s="919" t="s">
        <v>683</v>
      </c>
      <c r="C61" s="904" t="s">
        <v>21</v>
      </c>
      <c r="D61" s="904"/>
      <c r="E61" s="918"/>
      <c r="F61" s="927"/>
      <c r="G61" s="927"/>
      <c r="H61" s="927"/>
      <c r="I61" s="927"/>
      <c r="J61" s="918"/>
      <c r="K61" s="918"/>
      <c r="L61" s="918"/>
      <c r="M61" s="918"/>
      <c r="N61" s="920"/>
      <c r="O61" s="920"/>
      <c r="P61" s="928"/>
      <c r="Q61" s="928"/>
      <c r="R61" s="928"/>
      <c r="S61" s="928"/>
      <c r="T61" s="920"/>
      <c r="U61" s="920"/>
      <c r="V61" s="928"/>
      <c r="W61" s="922"/>
      <c r="X61" s="922"/>
      <c r="Y61" s="929"/>
      <c r="Z61" s="920"/>
      <c r="AA61" s="920"/>
      <c r="AB61" s="920"/>
      <c r="AC61" s="920"/>
      <c r="AD61" s="920"/>
      <c r="AE61" s="920"/>
      <c r="AF61" s="920"/>
      <c r="AG61" s="920"/>
      <c r="AH61" s="920"/>
      <c r="AI61" s="920">
        <v>692.2</v>
      </c>
      <c r="AJ61" s="920">
        <f>AI61</f>
        <v>692.2</v>
      </c>
      <c r="AK61" s="920"/>
      <c r="AL61" s="920"/>
      <c r="AM61" s="920"/>
      <c r="AN61" s="920"/>
      <c r="AO61" s="923">
        <f>AI61-AM61+AN61</f>
        <v>692.2</v>
      </c>
      <c r="AP61" s="930"/>
    </row>
    <row r="62" spans="1:42" s="880" customFormat="1" ht="29.25" customHeight="1">
      <c r="A62" s="918" t="s">
        <v>633</v>
      </c>
      <c r="B62" s="919" t="s">
        <v>684</v>
      </c>
      <c r="C62" s="904" t="s">
        <v>648</v>
      </c>
      <c r="D62" s="904"/>
      <c r="E62" s="918"/>
      <c r="F62" s="927"/>
      <c r="G62" s="927"/>
      <c r="H62" s="927"/>
      <c r="I62" s="927"/>
      <c r="J62" s="918"/>
      <c r="K62" s="918"/>
      <c r="L62" s="918"/>
      <c r="M62" s="918"/>
      <c r="N62" s="920"/>
      <c r="O62" s="920"/>
      <c r="P62" s="928"/>
      <c r="Q62" s="928"/>
      <c r="R62" s="928"/>
      <c r="S62" s="928"/>
      <c r="T62" s="920"/>
      <c r="U62" s="920"/>
      <c r="V62" s="928"/>
      <c r="W62" s="922"/>
      <c r="X62" s="922"/>
      <c r="Y62" s="929"/>
      <c r="Z62" s="920"/>
      <c r="AA62" s="920"/>
      <c r="AB62" s="920"/>
      <c r="AC62" s="920"/>
      <c r="AD62" s="920"/>
      <c r="AE62" s="920"/>
      <c r="AF62" s="920"/>
      <c r="AG62" s="920"/>
      <c r="AH62" s="920"/>
      <c r="AI62" s="920">
        <v>322.28100000000001</v>
      </c>
      <c r="AJ62" s="920">
        <f>AI62</f>
        <v>322.28100000000001</v>
      </c>
      <c r="AK62" s="920"/>
      <c r="AL62" s="920"/>
      <c r="AM62" s="920"/>
      <c r="AN62" s="920"/>
      <c r="AO62" s="923">
        <f>AI62-AM62+AN62</f>
        <v>322.28100000000001</v>
      </c>
      <c r="AP62" s="930"/>
    </row>
    <row r="63" spans="1:42" s="880" customFormat="1" ht="16.5">
      <c r="A63" s="918" t="s">
        <v>633</v>
      </c>
      <c r="B63" s="919" t="s">
        <v>685</v>
      </c>
      <c r="C63" s="904" t="s">
        <v>32</v>
      </c>
      <c r="D63" s="904"/>
      <c r="E63" s="918"/>
      <c r="F63" s="927"/>
      <c r="G63" s="927"/>
      <c r="H63" s="927"/>
      <c r="I63" s="927"/>
      <c r="J63" s="918"/>
      <c r="K63" s="918"/>
      <c r="L63" s="918"/>
      <c r="M63" s="918"/>
      <c r="N63" s="920"/>
      <c r="O63" s="920"/>
      <c r="P63" s="928"/>
      <c r="Q63" s="928"/>
      <c r="R63" s="928"/>
      <c r="S63" s="928"/>
      <c r="T63" s="920"/>
      <c r="U63" s="920"/>
      <c r="V63" s="928"/>
      <c r="W63" s="922"/>
      <c r="X63" s="922"/>
      <c r="Y63" s="929"/>
      <c r="Z63" s="920"/>
      <c r="AA63" s="920"/>
      <c r="AB63" s="920"/>
      <c r="AC63" s="920"/>
      <c r="AD63" s="920"/>
      <c r="AE63" s="920"/>
      <c r="AF63" s="920"/>
      <c r="AG63" s="920"/>
      <c r="AH63" s="920"/>
      <c r="AI63" s="920">
        <v>4000</v>
      </c>
      <c r="AJ63" s="920">
        <f>AI63</f>
        <v>4000</v>
      </c>
      <c r="AK63" s="920"/>
      <c r="AL63" s="920"/>
      <c r="AM63" s="920"/>
      <c r="AN63" s="920"/>
      <c r="AO63" s="923">
        <f>AI63-AM63+AN63</f>
        <v>4000</v>
      </c>
      <c r="AP63" s="930"/>
    </row>
    <row r="64" spans="1:42" s="880" customFormat="1" ht="16.5">
      <c r="A64" s="918" t="s">
        <v>633</v>
      </c>
      <c r="B64" s="919" t="s">
        <v>686</v>
      </c>
      <c r="C64" s="904"/>
      <c r="D64" s="904"/>
      <c r="E64" s="918"/>
      <c r="F64" s="927"/>
      <c r="G64" s="927"/>
      <c r="H64" s="927"/>
      <c r="I64" s="927"/>
      <c r="J64" s="918"/>
      <c r="K64" s="918"/>
      <c r="L64" s="918"/>
      <c r="M64" s="918"/>
      <c r="N64" s="920"/>
      <c r="O64" s="920"/>
      <c r="P64" s="928"/>
      <c r="Q64" s="928"/>
      <c r="R64" s="928"/>
      <c r="S64" s="928"/>
      <c r="T64" s="920"/>
      <c r="U64" s="920"/>
      <c r="V64" s="928"/>
      <c r="W64" s="922"/>
      <c r="X64" s="922"/>
      <c r="Y64" s="929"/>
      <c r="Z64" s="920"/>
      <c r="AA64" s="920"/>
      <c r="AB64" s="920"/>
      <c r="AC64" s="920"/>
      <c r="AD64" s="920"/>
      <c r="AE64" s="920"/>
      <c r="AF64" s="920"/>
      <c r="AG64" s="920"/>
      <c r="AH64" s="920"/>
      <c r="AI64" s="920">
        <f>AI60-SUM(AI61:AI63)</f>
        <v>130380.519</v>
      </c>
      <c r="AJ64" s="920">
        <v>70381</v>
      </c>
      <c r="AK64" s="920">
        <f>AI64-AJ64</f>
        <v>59999.519</v>
      </c>
      <c r="AL64" s="920"/>
      <c r="AM64" s="920">
        <f>AK64</f>
        <v>59999.519</v>
      </c>
      <c r="AN64" s="920"/>
      <c r="AO64" s="923">
        <f>AI64-AM64+AN64</f>
        <v>70381</v>
      </c>
      <c r="AP64" s="938"/>
    </row>
    <row r="65" spans="1:42" s="884" customFormat="1" ht="16.5">
      <c r="A65" s="902" t="s">
        <v>580</v>
      </c>
      <c r="B65" s="912" t="s">
        <v>687</v>
      </c>
      <c r="C65" s="913"/>
      <c r="D65" s="913"/>
      <c r="E65" s="902"/>
      <c r="F65" s="924"/>
      <c r="G65" s="924"/>
      <c r="H65" s="924"/>
      <c r="I65" s="924"/>
      <c r="J65" s="902"/>
      <c r="K65" s="902"/>
      <c r="L65" s="902"/>
      <c r="M65" s="902"/>
      <c r="N65" s="911"/>
      <c r="O65" s="911"/>
      <c r="P65" s="933"/>
      <c r="Q65" s="933"/>
      <c r="R65" s="933"/>
      <c r="S65" s="933"/>
      <c r="T65" s="911"/>
      <c r="U65" s="911"/>
      <c r="V65" s="933"/>
      <c r="W65" s="909"/>
      <c r="X65" s="909"/>
      <c r="Y65" s="926"/>
      <c r="Z65" s="911"/>
      <c r="AA65" s="911"/>
      <c r="AB65" s="911"/>
      <c r="AC65" s="911"/>
      <c r="AD65" s="911"/>
      <c r="AE65" s="911"/>
      <c r="AF65" s="911"/>
      <c r="AG65" s="911">
        <v>7021444</v>
      </c>
      <c r="AH65" s="911"/>
      <c r="AI65" s="911">
        <v>7021444</v>
      </c>
      <c r="AJ65" s="911">
        <v>7021444</v>
      </c>
      <c r="AK65" s="902"/>
      <c r="AL65" s="902"/>
      <c r="AM65" s="902"/>
      <c r="AN65" s="911">
        <f>AM8-AN8</f>
        <v>683091.81900000002</v>
      </c>
      <c r="AO65" s="900">
        <f t="shared" si="5"/>
        <v>7704535.8190000001</v>
      </c>
      <c r="AP65" s="939"/>
    </row>
    <row r="66" spans="1:42" ht="16.5">
      <c r="A66" s="940"/>
      <c r="B66" s="941"/>
      <c r="C66" s="942"/>
      <c r="D66" s="942"/>
      <c r="E66" s="940"/>
      <c r="F66" s="940"/>
      <c r="G66" s="940"/>
      <c r="H66" s="940"/>
      <c r="I66" s="940"/>
      <c r="J66" s="940"/>
      <c r="K66" s="940"/>
      <c r="L66" s="940"/>
      <c r="M66" s="940"/>
      <c r="N66" s="940"/>
      <c r="O66" s="940"/>
      <c r="P66" s="943"/>
      <c r="Q66" s="943"/>
      <c r="R66" s="943"/>
      <c r="S66" s="943"/>
      <c r="T66" s="943"/>
      <c r="U66" s="943"/>
      <c r="V66" s="943"/>
      <c r="W66" s="943"/>
      <c r="X66" s="943"/>
      <c r="Y66" s="940"/>
      <c r="Z66" s="943"/>
      <c r="AA66" s="944"/>
      <c r="AB66" s="944"/>
      <c r="AC66" s="944"/>
      <c r="AD66" s="944"/>
      <c r="AE66" s="944"/>
      <c r="AF66" s="944"/>
      <c r="AG66" s="944"/>
      <c r="AH66" s="944"/>
      <c r="AI66" s="944"/>
      <c r="AJ66" s="944"/>
      <c r="AK66" s="944"/>
      <c r="AL66" s="944"/>
      <c r="AM66" s="944"/>
      <c r="AN66" s="944"/>
      <c r="AO66" s="944"/>
      <c r="AP66" s="944"/>
    </row>
    <row r="69" spans="1:42">
      <c r="AJ69" s="883"/>
    </row>
  </sheetData>
  <mergeCells count="4">
    <mergeCell ref="A1:AP1"/>
    <mergeCell ref="A2:AP2"/>
    <mergeCell ref="A3:AP3"/>
    <mergeCell ref="AH4:AP4"/>
  </mergeCells>
  <pageMargins left="0.23" right="0.15748031496062992" top="0.31496062992125984" bottom="0.15748031496062992" header="0.31496062992125984" footer="0.2"/>
  <pageSetup paperSize="9" scale="60" orientation="landscape" r:id="rId1"/>
  <headerFooter differentFirst="1">
    <oddFooter>&amp;R&amp;P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32"/>
  <sheetViews>
    <sheetView topLeftCell="A4" zoomScale="85" zoomScaleNormal="85" workbookViewId="0">
      <selection activeCell="G14" sqref="G14"/>
    </sheetView>
  </sheetViews>
  <sheetFormatPr defaultColWidth="9.140625" defaultRowHeight="15.75"/>
  <cols>
    <col min="1" max="1" width="4.7109375" style="70" customWidth="1"/>
    <col min="2" max="2" width="34.28515625" style="69" customWidth="1"/>
    <col min="3" max="3" width="9.42578125" style="69" customWidth="1"/>
    <col min="4" max="4" width="9.5703125" style="70" hidden="1" customWidth="1"/>
    <col min="5" max="5" width="17.7109375" style="70" customWidth="1"/>
    <col min="6" max="6" width="9.140625" style="71" customWidth="1"/>
    <col min="7" max="7" width="9" style="71" customWidth="1"/>
    <col min="8" max="8" width="9.7109375" style="71" customWidth="1"/>
    <col min="9" max="9" width="9" style="71" hidden="1" customWidth="1"/>
    <col min="10" max="10" width="9.28515625" style="69" customWidth="1"/>
    <col min="11" max="11" width="11.140625" style="71" customWidth="1"/>
    <col min="12" max="12" width="9.85546875" style="71" hidden="1" customWidth="1"/>
    <col min="13" max="13" width="13" style="71" customWidth="1"/>
    <col min="14" max="14" width="9.140625" style="71" hidden="1" customWidth="1"/>
    <col min="15" max="15" width="41.140625" style="90" customWidth="1"/>
    <col min="16" max="16" width="14.7109375" style="69" customWidth="1"/>
    <col min="17" max="17" width="15.5703125" style="69" customWidth="1"/>
    <col min="18" max="18" width="11.85546875" style="69" customWidth="1"/>
    <col min="19" max="20" width="9.140625" style="69" customWidth="1"/>
    <col min="21" max="21" width="16.42578125" style="69" customWidth="1"/>
    <col min="22" max="23" width="9.140625" style="69" customWidth="1"/>
    <col min="24" max="16384" width="9.140625" style="69"/>
  </cols>
  <sheetData>
    <row r="1" spans="1:18" ht="21" customHeight="1">
      <c r="A1" s="1384" t="s">
        <v>1520</v>
      </c>
      <c r="B1" s="1384"/>
      <c r="C1" s="1384"/>
      <c r="D1" s="1384"/>
      <c r="E1" s="1384"/>
      <c r="F1" s="1384"/>
      <c r="G1" s="1384"/>
      <c r="H1" s="1384"/>
      <c r="I1" s="1384"/>
      <c r="J1" s="1384"/>
      <c r="K1" s="1384"/>
      <c r="L1" s="1384"/>
      <c r="M1" s="1384"/>
      <c r="N1" s="1384"/>
      <c r="O1" s="1384"/>
      <c r="P1" s="68"/>
    </row>
    <row r="2" spans="1:18" ht="15.75" customHeight="1">
      <c r="A2" s="1385" t="str">
        <f>'B1 DC GIAM TH'!A2:M2</f>
        <v>(Kèm theo Nghị quyết số 267/2020/NQ-HĐND ngày 09/7/2020 của HĐND tỉnh Quảng Ninh)</v>
      </c>
      <c r="B2" s="1385"/>
      <c r="C2" s="1385"/>
      <c r="D2" s="1385"/>
      <c r="E2" s="1385"/>
      <c r="F2" s="1385"/>
      <c r="G2" s="1385"/>
      <c r="H2" s="1385"/>
      <c r="I2" s="1385"/>
      <c r="J2" s="1385"/>
      <c r="K2" s="1385"/>
      <c r="L2" s="1385"/>
      <c r="M2" s="1385"/>
      <c r="N2" s="1385"/>
      <c r="O2" s="1385"/>
    </row>
    <row r="3" spans="1:18" ht="20.25" customHeight="1">
      <c r="K3" s="72"/>
      <c r="L3" s="72"/>
      <c r="M3" s="1386" t="s">
        <v>352</v>
      </c>
      <c r="N3" s="1386"/>
      <c r="O3" s="1386"/>
    </row>
    <row r="4" spans="1:18" s="74" customFormat="1" ht="50.25" customHeight="1">
      <c r="A4" s="1387" t="s">
        <v>0</v>
      </c>
      <c r="B4" s="1387" t="s">
        <v>353</v>
      </c>
      <c r="C4" s="1387" t="s">
        <v>345</v>
      </c>
      <c r="D4" s="1387" t="s">
        <v>354</v>
      </c>
      <c r="E4" s="1388" t="s">
        <v>355</v>
      </c>
      <c r="F4" s="1388" t="s">
        <v>70</v>
      </c>
      <c r="G4" s="1388"/>
      <c r="H4" s="1388" t="s">
        <v>356</v>
      </c>
      <c r="I4" s="1388"/>
      <c r="J4" s="1388"/>
      <c r="K4" s="1389" t="s">
        <v>707</v>
      </c>
      <c r="L4" s="1390"/>
      <c r="M4" s="1388" t="s">
        <v>357</v>
      </c>
      <c r="N4" s="1388" t="s">
        <v>358</v>
      </c>
      <c r="O4" s="1387" t="s">
        <v>359</v>
      </c>
      <c r="P4" s="1383" t="s">
        <v>360</v>
      </c>
      <c r="Q4" s="73">
        <f>K7-L7</f>
        <v>1854160</v>
      </c>
    </row>
    <row r="5" spans="1:18" s="74" customFormat="1" ht="36.75" customHeight="1">
      <c r="A5" s="1387"/>
      <c r="B5" s="1387"/>
      <c r="C5" s="1387"/>
      <c r="D5" s="1387"/>
      <c r="E5" s="1388"/>
      <c r="F5" s="75" t="s">
        <v>361</v>
      </c>
      <c r="G5" s="75" t="s">
        <v>362</v>
      </c>
      <c r="H5" s="75" t="s">
        <v>361</v>
      </c>
      <c r="I5" s="75" t="s">
        <v>363</v>
      </c>
      <c r="J5" s="76" t="s">
        <v>364</v>
      </c>
      <c r="K5" s="1391"/>
      <c r="L5" s="1392"/>
      <c r="M5" s="1388"/>
      <c r="N5" s="1388"/>
      <c r="O5" s="1387"/>
      <c r="P5" s="1383"/>
      <c r="Q5" s="77"/>
    </row>
    <row r="6" spans="1:18" s="74" customFormat="1" ht="12.75" hidden="1">
      <c r="A6" s="76"/>
      <c r="B6" s="76"/>
      <c r="C6" s="76"/>
      <c r="D6" s="76"/>
      <c r="E6" s="75"/>
      <c r="F6" s="75"/>
      <c r="G6" s="75"/>
      <c r="H6" s="75"/>
      <c r="I6" s="75"/>
      <c r="J6" s="76"/>
      <c r="K6" s="1026"/>
      <c r="L6" s="75"/>
      <c r="M6" s="75"/>
      <c r="N6" s="75"/>
      <c r="O6" s="78"/>
      <c r="P6" s="79"/>
      <c r="Q6" s="77"/>
    </row>
    <row r="7" spans="1:18" s="83" customFormat="1" ht="19.5" customHeight="1">
      <c r="A7" s="76"/>
      <c r="B7" s="76" t="s">
        <v>365</v>
      </c>
      <c r="C7" s="76"/>
      <c r="D7" s="76"/>
      <c r="E7" s="76"/>
      <c r="F7" s="80"/>
      <c r="G7" s="80"/>
      <c r="H7" s="80"/>
      <c r="I7" s="80"/>
      <c r="J7" s="80"/>
      <c r="K7" s="80">
        <f>SUBTOTAL(9,K8:K18)</f>
        <v>1854160</v>
      </c>
      <c r="L7" s="80">
        <f>SUBTOTAL(9,L8:L18)</f>
        <v>0</v>
      </c>
      <c r="M7" s="80">
        <f>SUBTOTAL(9,M8:M18)</f>
        <v>79096</v>
      </c>
      <c r="N7" s="81"/>
      <c r="O7" s="82"/>
      <c r="Q7" s="83">
        <v>1629251.068</v>
      </c>
      <c r="R7" s="673">
        <f>K7-Q7</f>
        <v>224908.93200000003</v>
      </c>
    </row>
    <row r="8" spans="1:18" s="83" customFormat="1" ht="28.5" customHeight="1">
      <c r="A8" s="1025">
        <v>1</v>
      </c>
      <c r="B8" s="89" t="s">
        <v>1518</v>
      </c>
      <c r="C8" s="1025"/>
      <c r="D8" s="1025"/>
      <c r="E8" s="1025"/>
      <c r="F8" s="80"/>
      <c r="G8" s="80"/>
      <c r="H8" s="80"/>
      <c r="I8" s="80"/>
      <c r="J8" s="80"/>
      <c r="K8" s="80">
        <f>SUBTOTAL(9,K9:K10)</f>
        <v>697492</v>
      </c>
      <c r="L8" s="80"/>
      <c r="M8" s="80"/>
      <c r="N8" s="80"/>
      <c r="O8" s="82"/>
      <c r="P8" s="673" t="e">
        <f>K8-#REF!</f>
        <v>#REF!</v>
      </c>
    </row>
    <row r="9" spans="1:18" s="83" customFormat="1" ht="42" customHeight="1">
      <c r="A9" s="84"/>
      <c r="B9" s="85" t="s">
        <v>366</v>
      </c>
      <c r="C9" s="76"/>
      <c r="D9" s="76"/>
      <c r="E9" s="84" t="s">
        <v>367</v>
      </c>
      <c r="F9" s="80"/>
      <c r="G9" s="80"/>
      <c r="H9" s="86"/>
      <c r="I9" s="86"/>
      <c r="J9" s="86"/>
      <c r="K9" s="86">
        <v>14400</v>
      </c>
      <c r="L9" s="80"/>
      <c r="M9" s="80"/>
      <c r="N9" s="80"/>
      <c r="O9" s="82" t="s">
        <v>368</v>
      </c>
    </row>
    <row r="10" spans="1:18" s="88" customFormat="1" ht="28.5" customHeight="1">
      <c r="A10" s="84"/>
      <c r="B10" s="87" t="s">
        <v>369</v>
      </c>
      <c r="C10" s="84"/>
      <c r="D10" s="84"/>
      <c r="E10" s="84"/>
      <c r="F10" s="86"/>
      <c r="G10" s="86"/>
      <c r="H10" s="86"/>
      <c r="I10" s="86"/>
      <c r="J10" s="86"/>
      <c r="K10" s="86">
        <v>683092</v>
      </c>
      <c r="L10" s="86"/>
      <c r="M10" s="86"/>
      <c r="N10" s="86"/>
      <c r="O10" s="566" t="s">
        <v>1383</v>
      </c>
    </row>
    <row r="11" spans="1:18" ht="10.5" customHeight="1">
      <c r="A11" s="675"/>
      <c r="B11" s="676"/>
      <c r="C11" s="676"/>
      <c r="D11" s="675"/>
      <c r="E11" s="675"/>
      <c r="F11" s="677"/>
      <c r="G11" s="677"/>
      <c r="H11" s="677"/>
      <c r="I11" s="677"/>
      <c r="J11" s="676"/>
      <c r="K11" s="677"/>
      <c r="L11" s="677"/>
      <c r="M11" s="677"/>
      <c r="N11" s="677"/>
      <c r="O11" s="678"/>
    </row>
    <row r="12" spans="1:18" s="83" customFormat="1" ht="31.5" customHeight="1">
      <c r="A12" s="1025">
        <v>2</v>
      </c>
      <c r="B12" s="89" t="s">
        <v>370</v>
      </c>
      <c r="C12" s="1025"/>
      <c r="D12" s="1025"/>
      <c r="E12" s="1025"/>
      <c r="F12" s="80"/>
      <c r="G12" s="80"/>
      <c r="H12" s="80"/>
      <c r="I12" s="80"/>
      <c r="J12" s="80"/>
      <c r="K12" s="80">
        <f>SUBTOTAL(9,K13:L17)</f>
        <v>205904</v>
      </c>
      <c r="L12" s="80"/>
      <c r="M12" s="80"/>
      <c r="N12" s="80"/>
      <c r="O12" s="78"/>
    </row>
    <row r="13" spans="1:18" s="83" customFormat="1" ht="41.25" customHeight="1">
      <c r="A13" s="84"/>
      <c r="B13" s="85" t="s">
        <v>371</v>
      </c>
      <c r="C13" s="76"/>
      <c r="D13" s="76"/>
      <c r="E13" s="84" t="s">
        <v>372</v>
      </c>
      <c r="F13" s="80"/>
      <c r="G13" s="80"/>
      <c r="H13" s="86">
        <v>29556</v>
      </c>
      <c r="I13" s="86"/>
      <c r="J13" s="86">
        <v>15000</v>
      </c>
      <c r="K13" s="86">
        <v>5000</v>
      </c>
      <c r="L13" s="80"/>
      <c r="M13" s="86">
        <f>J13-K13</f>
        <v>10000</v>
      </c>
      <c r="N13" s="80"/>
      <c r="O13" s="82" t="s">
        <v>1457</v>
      </c>
    </row>
    <row r="14" spans="1:18" s="83" customFormat="1" ht="30" customHeight="1">
      <c r="A14" s="84"/>
      <c r="B14" s="85" t="s">
        <v>373</v>
      </c>
      <c r="C14" s="76"/>
      <c r="D14" s="76"/>
      <c r="E14" s="84"/>
      <c r="F14" s="80"/>
      <c r="G14" s="80"/>
      <c r="H14" s="86">
        <v>67764</v>
      </c>
      <c r="I14" s="86"/>
      <c r="J14" s="86">
        <v>20000</v>
      </c>
      <c r="K14" s="86">
        <v>15000</v>
      </c>
      <c r="L14" s="80"/>
      <c r="M14" s="86">
        <v>5000</v>
      </c>
      <c r="N14" s="80"/>
      <c r="O14" s="82" t="s">
        <v>1458</v>
      </c>
    </row>
    <row r="15" spans="1:18" s="559" customFormat="1" ht="32.25" customHeight="1">
      <c r="A15" s="1061"/>
      <c r="B15" s="1062" t="s">
        <v>1405</v>
      </c>
      <c r="C15" s="1063"/>
      <c r="D15" s="1064"/>
      <c r="E15" s="1065"/>
      <c r="F15" s="1066"/>
      <c r="G15" s="1066"/>
      <c r="H15" s="1066">
        <v>521012</v>
      </c>
      <c r="I15" s="1067"/>
      <c r="J15" s="1066">
        <v>50000</v>
      </c>
      <c r="K15" s="1066">
        <v>10000</v>
      </c>
      <c r="L15" s="1069"/>
      <c r="M15" s="1066">
        <v>40000</v>
      </c>
      <c r="N15" s="1067"/>
      <c r="O15" s="1068" t="s">
        <v>1406</v>
      </c>
      <c r="Q15" s="560"/>
    </row>
    <row r="16" spans="1:18" s="559" customFormat="1" ht="102">
      <c r="A16" s="84"/>
      <c r="B16" s="554" t="s">
        <v>62</v>
      </c>
      <c r="C16" s="553" t="s">
        <v>704</v>
      </c>
      <c r="D16" s="555"/>
      <c r="E16" s="360" t="s">
        <v>705</v>
      </c>
      <c r="F16" s="556">
        <v>2700325</v>
      </c>
      <c r="G16" s="556">
        <v>2700325</v>
      </c>
      <c r="H16" s="556">
        <v>2458364</v>
      </c>
      <c r="I16" s="557"/>
      <c r="J16" s="556">
        <v>200000</v>
      </c>
      <c r="K16" s="556">
        <v>175904</v>
      </c>
      <c r="L16" s="557"/>
      <c r="M16" s="556">
        <f>J16-K16</f>
        <v>24096</v>
      </c>
      <c r="N16" s="557"/>
      <c r="O16" s="558" t="s">
        <v>706</v>
      </c>
      <c r="Q16" s="560">
        <f>J16-M16</f>
        <v>175904</v>
      </c>
    </row>
    <row r="17" spans="1:16" s="83" customFormat="1" ht="12.75">
      <c r="A17" s="76"/>
      <c r="B17" s="89"/>
      <c r="C17" s="76"/>
      <c r="D17" s="76"/>
      <c r="E17" s="76"/>
      <c r="F17" s="80"/>
      <c r="G17" s="80"/>
      <c r="H17" s="80"/>
      <c r="I17" s="80"/>
      <c r="J17" s="80"/>
      <c r="K17" s="80"/>
      <c r="L17" s="80"/>
      <c r="M17" s="80"/>
      <c r="N17" s="80"/>
      <c r="O17" s="82"/>
    </row>
    <row r="18" spans="1:16" s="83" customFormat="1" ht="43.5" customHeight="1">
      <c r="A18" s="1025">
        <v>3</v>
      </c>
      <c r="B18" s="1177" t="s">
        <v>374</v>
      </c>
      <c r="C18" s="1025"/>
      <c r="D18" s="1025"/>
      <c r="E18" s="1025"/>
      <c r="F18" s="80"/>
      <c r="G18" s="80"/>
      <c r="H18" s="80"/>
      <c r="I18" s="80"/>
      <c r="J18" s="80"/>
      <c r="K18" s="80">
        <f>'PB6.1 DH giảm '!K10</f>
        <v>950764</v>
      </c>
      <c r="L18" s="80"/>
      <c r="M18" s="80"/>
      <c r="N18" s="80"/>
      <c r="O18" s="566" t="s">
        <v>1527</v>
      </c>
      <c r="P18" s="673" t="e">
        <f>'PB6.1 DH giảm '!J10+#REF!+#REF!+#REF!</f>
        <v>#REF!</v>
      </c>
    </row>
    <row r="28" spans="1:16" ht="15" customHeight="1"/>
    <row r="29" spans="1:16" ht="15" customHeight="1"/>
    <row r="30" spans="1:16" ht="15" customHeight="1"/>
    <row r="31" spans="1:16" ht="15" customHeight="1"/>
    <row r="32" spans="1:16" ht="15" customHeight="1"/>
  </sheetData>
  <autoFilter ref="A6:O18"/>
  <mergeCells count="15">
    <mergeCell ref="P4:P5"/>
    <mergeCell ref="A1:O1"/>
    <mergeCell ref="A2:O2"/>
    <mergeCell ref="M3:O3"/>
    <mergeCell ref="A4:A5"/>
    <mergeCell ref="B4:B5"/>
    <mergeCell ref="C4:C5"/>
    <mergeCell ref="D4:D5"/>
    <mergeCell ref="E4:E5"/>
    <mergeCell ref="F4:G4"/>
    <mergeCell ref="H4:J4"/>
    <mergeCell ref="M4:M5"/>
    <mergeCell ref="N4:N5"/>
    <mergeCell ref="O4:O5"/>
    <mergeCell ref="K4:L5"/>
  </mergeCells>
  <pageMargins left="0.23622047244094491" right="0.11811023622047245" top="0.35433070866141736" bottom="0.31496062992125984" header="0.31496062992125984" footer="0.23622047244094491"/>
  <pageSetup paperSize="9" scale="85" orientation="landscape" r:id="rId1"/>
  <headerFooter differentFirst="1">
    <oddFooter>&amp;C&amp;P</oddFooter>
  </headerFooter>
  <ignoredErrors>
    <ignoredError sqref="K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19</vt:i4>
      </vt:variant>
    </vt:vector>
  </HeadingPairs>
  <TitlesOfParts>
    <vt:vector size="39" baseType="lpstr">
      <vt:lpstr>PB1 0%</vt:lpstr>
      <vt:lpstr>PB2 &lt;10%</vt:lpstr>
      <vt:lpstr>PB3 &gt;10% s</vt:lpstr>
      <vt:lpstr>PB 4 KCM</vt:lpstr>
      <vt:lpstr>B1 DC GIAM TH</vt:lpstr>
      <vt:lpstr>B2 BS VON 11.2019</vt:lpstr>
      <vt:lpstr>B3 DA xem xét bổ sung TH</vt:lpstr>
      <vt:lpstr>B5 Von su nghiep</vt:lpstr>
      <vt:lpstr>B6 NGUON VON 2020</vt:lpstr>
      <vt:lpstr>PB6.1 DH giảm </vt:lpstr>
      <vt:lpstr>B7 PA PHAN BO, DIEU HOA</vt:lpstr>
      <vt:lpstr>B8 QTOAN</vt:lpstr>
      <vt:lpstr>B9. Chuan bi DT</vt:lpstr>
      <vt:lpstr>PB13. DM CHUYEN TIEP</vt:lpstr>
      <vt:lpstr>PB11 ODA </vt:lpstr>
      <vt:lpstr>Thay doi</vt:lpstr>
      <vt:lpstr>PB13. DM CHUYEN TIEP 29.6</vt:lpstr>
      <vt:lpstr>Chi NSĐP -Bieu 33-ok</vt:lpstr>
      <vt:lpstr>Bieu 34-ND31-ok</vt:lpstr>
      <vt:lpstr>B37-ND31-ok</vt:lpstr>
      <vt:lpstr>'B37-ND31-ok'!Print_Area</vt:lpstr>
      <vt:lpstr>'PB11 ODA '!Print_Area</vt:lpstr>
      <vt:lpstr>'B1 DC GIAM TH'!Print_Titles</vt:lpstr>
      <vt:lpstr>'B2 BS VON 11.2019'!Print_Titles</vt:lpstr>
      <vt:lpstr>'B3 DA xem xét bổ sung TH'!Print_Titles</vt:lpstr>
      <vt:lpstr>'B37-ND31-ok'!Print_Titles</vt:lpstr>
      <vt:lpstr>'B5 Von su nghiep'!Print_Titles</vt:lpstr>
      <vt:lpstr>'B6 NGUON VON 2020'!Print_Titles</vt:lpstr>
      <vt:lpstr>'B7 PA PHAN BO, DIEU HOA'!Print_Titles</vt:lpstr>
      <vt:lpstr>'B8 QTOAN'!Print_Titles</vt:lpstr>
      <vt:lpstr>'Chi NSĐP -Bieu 33-ok'!Print_Titles</vt:lpstr>
      <vt:lpstr>'PB 4 KCM'!Print_Titles</vt:lpstr>
      <vt:lpstr>'PB1 0%'!Print_Titles</vt:lpstr>
      <vt:lpstr>'PB13. DM CHUYEN TIEP'!Print_Titles</vt:lpstr>
      <vt:lpstr>'PB13. DM CHUYEN TIEP 29.6'!Print_Titles</vt:lpstr>
      <vt:lpstr>'PB2 &lt;10%'!Print_Titles</vt:lpstr>
      <vt:lpstr>'PB3 &gt;10% s'!Print_Titles</vt:lpstr>
      <vt:lpstr>'PB6.1 DH giảm '!Print_Titles</vt:lpstr>
      <vt:lpstr>'Thay doi'!Print_Titles</vt:lpstr>
    </vt:vector>
  </TitlesOfParts>
  <Company>KBNN TNI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cp:lastModifiedBy>
  <cp:lastPrinted>2020-07-16T03:35:47Z</cp:lastPrinted>
  <dcterms:created xsi:type="dcterms:W3CDTF">2011-08-04T00:01:00Z</dcterms:created>
  <dcterms:modified xsi:type="dcterms:W3CDTF">2020-07-16T04:19:40Z</dcterms:modified>
</cp:coreProperties>
</file>